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Работа\Brands\Work\Прайсы для сайта\2026\10\"/>
    </mc:Choice>
  </mc:AlternateContent>
  <bookViews>
    <workbookView xWindow="0" yWindow="0" windowWidth="17050" windowHeight="13890" tabRatio="788"/>
  </bookViews>
  <sheets>
    <sheet name="Содержание" sheetId="1" r:id="rId1"/>
    <sheet name="Sunmight" sheetId="2" r:id="rId2"/>
    <sheet name="SM CST" sheetId="23" r:id="rId3"/>
    <sheet name="RP CR" sheetId="3" r:id="rId4"/>
    <sheet name="RP IND" sheetId="19" r:id="rId5"/>
    <sheet name="RP BR" sheetId="21" r:id="rId6"/>
    <sheet name="RP CST" sheetId="22" r:id="rId7"/>
    <sheet name="RP СИЗ" sheetId="24" r:id="rId8"/>
    <sheet name="Sata" sheetId="4" r:id="rId9"/>
    <sheet name="3M АМ" sheetId="17" r:id="rId10"/>
    <sheet name="Jtape" sheetId="11" r:id="rId11"/>
    <sheet name="Abrex" sheetId="10" r:id="rId12"/>
  </sheets>
  <definedNames>
    <definedName name="_xlnm._FilterDatabase" localSheetId="9" hidden="1">'3M АМ'!$A$6:$M$55</definedName>
    <definedName name="_xlnm._FilterDatabase" localSheetId="11" hidden="1">Abrex!$A$6:$L$14</definedName>
    <definedName name="_xlnm._FilterDatabase" localSheetId="10" hidden="1">Jtape!$A$6:$K$15</definedName>
    <definedName name="_xlnm._FilterDatabase" localSheetId="5" hidden="1">'RP BR'!$A$6:$Q$118</definedName>
    <definedName name="_xlnm._FilterDatabase" localSheetId="3" hidden="1">'RP CR'!$A$7:$M$705</definedName>
    <definedName name="_xlnm._FilterDatabase" localSheetId="6" hidden="1">'RP CST'!$A$6:$L$308</definedName>
    <definedName name="_xlnm._FilterDatabase" localSheetId="4" hidden="1">'RP IND'!$A$6:$M$546</definedName>
    <definedName name="_xlnm._FilterDatabase" localSheetId="7" hidden="1">'RP СИЗ'!$A$6:$L$131</definedName>
    <definedName name="_xlnm._FilterDatabase" localSheetId="8" hidden="1">Sata!$A$6:$Q$1167</definedName>
    <definedName name="_xlnm._FilterDatabase" localSheetId="2" hidden="1">'SM CST'!$A$6:$L$70</definedName>
    <definedName name="_xlnm._FilterDatabase" localSheetId="1" hidden="1">Sunmight!$A$6:$L$904</definedName>
    <definedName name="_xlnm.Print_Titles" localSheetId="9">'3M АМ'!$6:$6</definedName>
    <definedName name="_xlnm.Print_Titles" localSheetId="5">'RP BR'!$6:$6</definedName>
    <definedName name="_xlnm.Print_Titles" localSheetId="3">'RP CR'!$7:$7</definedName>
    <definedName name="_xlnm.Print_Titles" localSheetId="6">'RP CST'!$6:$6</definedName>
    <definedName name="_xlnm.Print_Titles" localSheetId="4">'RP IND'!$6:$6</definedName>
    <definedName name="_xlnm.Print_Titles" localSheetId="7">'RP СИЗ'!$6:$6</definedName>
    <definedName name="_xlnm.Print_Titles" localSheetId="8">Sata!$6:$6</definedName>
    <definedName name="_xlnm.Print_Titles" localSheetId="1">Sunmight!$6:$6</definedName>
    <definedName name="Курс_EUR">Содержание!$C$5</definedName>
    <definedName name="Скидка_3M_AM">'3M АМ'!$M$4</definedName>
    <definedName name="Скидка_3M_EUR">#REF!</definedName>
    <definedName name="Скидка_3M_RUB">#REF!</definedName>
    <definedName name="Скидка_ABREX">Abrex!$L$4</definedName>
    <definedName name="Скидка_JTAPE">Jtape!$K$4</definedName>
    <definedName name="Скидка_ROXELPRO">'RP CR'!$L$4</definedName>
    <definedName name="Скидка_ROXELPRO_burrs">'RP BR'!$Q$4</definedName>
    <definedName name="Скидка_ROXELPRO_Ind">'RP IND'!$M$4</definedName>
    <definedName name="Скидка_RP_CST">'RP CST'!$L$4</definedName>
    <definedName name="Скидка_RP_ind">'RP CR'!$L$5</definedName>
    <definedName name="Скидка_RP_СИЗ">'RP СИЗ'!$L$4</definedName>
    <definedName name="Скидка_SATA">Sata!$Q$4</definedName>
    <definedName name="Скидка_SM_CST">'SM CST'!$L$4</definedName>
    <definedName name="Скидка_SUNMIGHT">Sunmight!$L$4</definedName>
  </definedNames>
  <calcPr calcId="162913"/>
</workbook>
</file>

<file path=xl/calcChain.xml><?xml version="1.0" encoding="utf-8"?>
<calcChain xmlns="http://schemas.openxmlformats.org/spreadsheetml/2006/main">
  <c r="G13" i="24" l="1"/>
  <c r="K13" i="24" s="1"/>
  <c r="L13" i="24" s="1"/>
  <c r="I13" i="24"/>
  <c r="J13" i="24" s="1"/>
  <c r="G254" i="22"/>
  <c r="K254" i="22" s="1"/>
  <c r="L254" i="22" s="1"/>
  <c r="I254" i="22"/>
  <c r="J254" i="22" s="1"/>
  <c r="G599" i="3"/>
  <c r="K599" i="3" s="1"/>
  <c r="L599" i="3" s="1"/>
  <c r="I599" i="3"/>
  <c r="J599" i="3" s="1"/>
  <c r="F5" i="10" l="1"/>
  <c r="E5" i="11"/>
  <c r="G5" i="17"/>
  <c r="K5" i="4"/>
  <c r="F5" i="24"/>
  <c r="F5" i="22"/>
  <c r="I5" i="21"/>
  <c r="G5" i="19"/>
  <c r="F6" i="3"/>
  <c r="F5" i="23"/>
  <c r="F5" i="2"/>
  <c r="G60" i="24" l="1"/>
  <c r="K60" i="24" s="1"/>
  <c r="L60" i="24" s="1"/>
  <c r="I60" i="24"/>
  <c r="J60" i="24" s="1"/>
  <c r="G61" i="24"/>
  <c r="K61" i="24" s="1"/>
  <c r="L61" i="24" s="1"/>
  <c r="I61" i="24"/>
  <c r="J61" i="24" s="1"/>
  <c r="G276" i="22"/>
  <c r="K276" i="22" s="1"/>
  <c r="L276" i="22" s="1"/>
  <c r="I276" i="22"/>
  <c r="J276" i="22" s="1"/>
  <c r="G277" i="22"/>
  <c r="K277" i="22" s="1"/>
  <c r="L277" i="22" s="1"/>
  <c r="I277" i="22"/>
  <c r="J277" i="22" s="1"/>
  <c r="G469" i="2" l="1"/>
  <c r="K469" i="2" s="1"/>
  <c r="L469" i="2" s="1"/>
  <c r="I469" i="2"/>
  <c r="J469" i="2" s="1"/>
  <c r="L863" i="4" l="1"/>
  <c r="P863" i="4" s="1"/>
  <c r="Q863" i="4" s="1"/>
  <c r="N863" i="4"/>
  <c r="O863" i="4" s="1"/>
  <c r="L772" i="4" l="1"/>
  <c r="P772" i="4" s="1"/>
  <c r="Q772" i="4" s="1"/>
  <c r="N772" i="4"/>
  <c r="O772" i="4" s="1"/>
  <c r="N106" i="4" l="1"/>
  <c r="O106" i="4" s="1"/>
  <c r="N103" i="4"/>
  <c r="O103" i="4" s="1"/>
  <c r="N99" i="4"/>
  <c r="O99" i="4" s="1"/>
  <c r="N96" i="4"/>
  <c r="O96" i="4" s="1"/>
  <c r="N93" i="4"/>
  <c r="O93" i="4" s="1"/>
  <c r="N90" i="4"/>
  <c r="O90" i="4" s="1"/>
  <c r="L106" i="4"/>
  <c r="P106" i="4" s="1"/>
  <c r="Q106" i="4" s="1"/>
  <c r="L103" i="4"/>
  <c r="P103" i="4" s="1"/>
  <c r="Q103" i="4" s="1"/>
  <c r="L99" i="4"/>
  <c r="P99" i="4" s="1"/>
  <c r="Q99" i="4" s="1"/>
  <c r="L96" i="4"/>
  <c r="P96" i="4" s="1"/>
  <c r="Q96" i="4" s="1"/>
  <c r="L93" i="4"/>
  <c r="P93" i="4" s="1"/>
  <c r="Q93" i="4" s="1"/>
  <c r="L90" i="4"/>
  <c r="P90" i="4" s="1"/>
  <c r="Q90" i="4" s="1"/>
  <c r="G397" i="3"/>
  <c r="K397" i="3" s="1"/>
  <c r="L397" i="3" s="1"/>
  <c r="I397" i="3"/>
  <c r="J397" i="3" s="1"/>
  <c r="L1074" i="4"/>
  <c r="P1074" i="4" s="1"/>
  <c r="Q1074" i="4" s="1"/>
  <c r="N1074" i="4"/>
  <c r="O1074" i="4" s="1"/>
  <c r="L1073" i="4"/>
  <c r="P1073" i="4" s="1"/>
  <c r="Q1073" i="4" s="1"/>
  <c r="N1073" i="4"/>
  <c r="O1073" i="4" s="1"/>
  <c r="L1072" i="4"/>
  <c r="P1072" i="4" s="1"/>
  <c r="Q1072" i="4" s="1"/>
  <c r="N1072" i="4"/>
  <c r="O1072" i="4" s="1"/>
  <c r="L1071" i="4"/>
  <c r="P1071" i="4" s="1"/>
  <c r="Q1071" i="4" s="1"/>
  <c r="N1071" i="4"/>
  <c r="O1071" i="4"/>
  <c r="L1070" i="4"/>
  <c r="P1070" i="4" s="1"/>
  <c r="Q1070" i="4" s="1"/>
  <c r="N1070" i="4"/>
  <c r="O1070" i="4" s="1"/>
  <c r="L1069" i="4"/>
  <c r="P1069" i="4" s="1"/>
  <c r="Q1069" i="4" s="1"/>
  <c r="N1069" i="4"/>
  <c r="O1069" i="4"/>
  <c r="L1068" i="4"/>
  <c r="P1068" i="4" s="1"/>
  <c r="Q1068" i="4" s="1"/>
  <c r="N1068" i="4"/>
  <c r="O1068" i="4"/>
  <c r="L1067" i="4"/>
  <c r="P1067" i="4" s="1"/>
  <c r="Q1067" i="4" s="1"/>
  <c r="N1067" i="4"/>
  <c r="O1067" i="4" s="1"/>
  <c r="L1066" i="4"/>
  <c r="P1066" i="4" s="1"/>
  <c r="Q1066" i="4" s="1"/>
  <c r="N1066" i="4"/>
  <c r="O1066" i="4" s="1"/>
  <c r="L1065" i="4"/>
  <c r="P1065" i="4" s="1"/>
  <c r="Q1065" i="4" s="1"/>
  <c r="N1065" i="4"/>
  <c r="O1065" i="4" s="1"/>
  <c r="L1064" i="4"/>
  <c r="P1064" i="4" s="1"/>
  <c r="Q1064" i="4" s="1"/>
  <c r="N1064" i="4"/>
  <c r="O1064" i="4" s="1"/>
  <c r="L1063" i="4"/>
  <c r="P1063" i="4" s="1"/>
  <c r="Q1063" i="4" s="1"/>
  <c r="N1063" i="4"/>
  <c r="O1063" i="4" s="1"/>
  <c r="L1062" i="4"/>
  <c r="P1062" i="4" s="1"/>
  <c r="Q1062" i="4" s="1"/>
  <c r="N1062" i="4"/>
  <c r="O1062" i="4"/>
  <c r="L1061" i="4"/>
  <c r="P1061" i="4" s="1"/>
  <c r="Q1061" i="4" s="1"/>
  <c r="N1061" i="4"/>
  <c r="O1061" i="4" s="1"/>
  <c r="L1060" i="4"/>
  <c r="P1060" i="4" s="1"/>
  <c r="Q1060" i="4" s="1"/>
  <c r="N1060" i="4"/>
  <c r="O1060" i="4" s="1"/>
  <c r="L1059" i="4"/>
  <c r="P1059" i="4" s="1"/>
  <c r="Q1059" i="4" s="1"/>
  <c r="N1059" i="4"/>
  <c r="O1059" i="4" s="1"/>
  <c r="L1058" i="4"/>
  <c r="P1058" i="4" s="1"/>
  <c r="Q1058" i="4" s="1"/>
  <c r="N1058" i="4"/>
  <c r="O1058" i="4" s="1"/>
  <c r="L1057" i="4"/>
  <c r="P1057" i="4" s="1"/>
  <c r="Q1057" i="4" s="1"/>
  <c r="N1057" i="4"/>
  <c r="O1057" i="4" s="1"/>
  <c r="L1056" i="4"/>
  <c r="P1056" i="4" s="1"/>
  <c r="Q1056" i="4" s="1"/>
  <c r="N1056" i="4"/>
  <c r="O1056" i="4" s="1"/>
  <c r="L1055" i="4"/>
  <c r="P1055" i="4" s="1"/>
  <c r="Q1055" i="4" s="1"/>
  <c r="N1055" i="4"/>
  <c r="O1055" i="4"/>
  <c r="L1054" i="4"/>
  <c r="P1054" i="4" s="1"/>
  <c r="Q1054" i="4" s="1"/>
  <c r="N1054" i="4"/>
  <c r="O1054" i="4" s="1"/>
  <c r="L1053" i="4"/>
  <c r="P1053" i="4" s="1"/>
  <c r="Q1053" i="4" s="1"/>
  <c r="N1053" i="4"/>
  <c r="O1053" i="4" s="1"/>
  <c r="L1052" i="4"/>
  <c r="P1052" i="4" s="1"/>
  <c r="Q1052" i="4" s="1"/>
  <c r="N1052" i="4"/>
  <c r="O1052" i="4" s="1"/>
  <c r="L1051" i="4"/>
  <c r="P1051" i="4" s="1"/>
  <c r="Q1051" i="4" s="1"/>
  <c r="N1051" i="4"/>
  <c r="O1051" i="4" s="1"/>
  <c r="L1050" i="4"/>
  <c r="P1050" i="4" s="1"/>
  <c r="Q1050" i="4" s="1"/>
  <c r="N1050" i="4"/>
  <c r="O1050" i="4" s="1"/>
  <c r="L1049" i="4"/>
  <c r="P1049" i="4" s="1"/>
  <c r="Q1049" i="4" s="1"/>
  <c r="N1049" i="4"/>
  <c r="O1049" i="4" s="1"/>
  <c r="L1048" i="4"/>
  <c r="P1048" i="4" s="1"/>
  <c r="Q1048" i="4" s="1"/>
  <c r="N1048" i="4"/>
  <c r="O1048" i="4" s="1"/>
  <c r="L1047" i="4"/>
  <c r="P1047" i="4" s="1"/>
  <c r="Q1047" i="4" s="1"/>
  <c r="N1047" i="4"/>
  <c r="O1047" i="4" s="1"/>
  <c r="L1046" i="4"/>
  <c r="P1046" i="4" s="1"/>
  <c r="Q1046" i="4" s="1"/>
  <c r="N1046" i="4"/>
  <c r="O1046" i="4" s="1"/>
  <c r="L1045" i="4"/>
  <c r="P1045" i="4" s="1"/>
  <c r="Q1045" i="4" s="1"/>
  <c r="N1045" i="4"/>
  <c r="O1045" i="4"/>
  <c r="L1044" i="4"/>
  <c r="P1044" i="4" s="1"/>
  <c r="Q1044" i="4" s="1"/>
  <c r="N1044" i="4"/>
  <c r="O1044" i="4"/>
  <c r="L1043" i="4"/>
  <c r="P1043" i="4" s="1"/>
  <c r="Q1043" i="4" s="1"/>
  <c r="N1043" i="4"/>
  <c r="O1043" i="4" s="1"/>
  <c r="L1042" i="4"/>
  <c r="P1042" i="4" s="1"/>
  <c r="Q1042" i="4" s="1"/>
  <c r="N1042" i="4"/>
  <c r="O1042" i="4" s="1"/>
  <c r="L1041" i="4"/>
  <c r="P1041" i="4" s="1"/>
  <c r="Q1041" i="4" s="1"/>
  <c r="N1041" i="4"/>
  <c r="O1041" i="4" s="1"/>
  <c r="L1040" i="4"/>
  <c r="P1040" i="4" s="1"/>
  <c r="Q1040" i="4" s="1"/>
  <c r="N1040" i="4"/>
  <c r="O1040" i="4" s="1"/>
  <c r="L1039" i="4"/>
  <c r="P1039" i="4" s="1"/>
  <c r="Q1039" i="4" s="1"/>
  <c r="N1039" i="4"/>
  <c r="O1039" i="4" s="1"/>
  <c r="L1038" i="4"/>
  <c r="P1038" i="4" s="1"/>
  <c r="Q1038" i="4" s="1"/>
  <c r="N1038" i="4"/>
  <c r="O1038" i="4" s="1"/>
  <c r="L1037" i="4"/>
  <c r="P1037" i="4" s="1"/>
  <c r="Q1037" i="4" s="1"/>
  <c r="N1037" i="4"/>
  <c r="O1037" i="4" s="1"/>
  <c r="L1036" i="4"/>
  <c r="P1036" i="4" s="1"/>
  <c r="Q1036" i="4" s="1"/>
  <c r="N1036" i="4"/>
  <c r="O1036" i="4" s="1"/>
  <c r="L1035" i="4"/>
  <c r="P1035" i="4" s="1"/>
  <c r="Q1035" i="4" s="1"/>
  <c r="N1035" i="4"/>
  <c r="O1035" i="4" s="1"/>
  <c r="L1034" i="4"/>
  <c r="P1034" i="4" s="1"/>
  <c r="Q1034" i="4" s="1"/>
  <c r="N1034" i="4"/>
  <c r="O1034" i="4" s="1"/>
  <c r="L1033" i="4"/>
  <c r="P1033" i="4" s="1"/>
  <c r="Q1033" i="4" s="1"/>
  <c r="N1033" i="4"/>
  <c r="O1033" i="4" s="1"/>
  <c r="L1032" i="4"/>
  <c r="P1032" i="4" s="1"/>
  <c r="Q1032" i="4" s="1"/>
  <c r="N1032" i="4"/>
  <c r="O1032" i="4"/>
  <c r="L1031" i="4"/>
  <c r="P1031" i="4" s="1"/>
  <c r="Q1031" i="4" s="1"/>
  <c r="N1031" i="4"/>
  <c r="O1031" i="4" s="1"/>
  <c r="L1030" i="4"/>
  <c r="P1030" i="4" s="1"/>
  <c r="Q1030" i="4" s="1"/>
  <c r="N1030" i="4"/>
  <c r="O1030" i="4" s="1"/>
  <c r="L1029" i="4"/>
  <c r="P1029" i="4"/>
  <c r="Q1029" i="4" s="1"/>
  <c r="N1029" i="4"/>
  <c r="O1029" i="4" s="1"/>
  <c r="L1028" i="4"/>
  <c r="P1028" i="4" s="1"/>
  <c r="Q1028" i="4" s="1"/>
  <c r="N1028" i="4"/>
  <c r="O1028" i="4" s="1"/>
  <c r="L1027" i="4"/>
  <c r="P1027" i="4" s="1"/>
  <c r="Q1027" i="4" s="1"/>
  <c r="N1027" i="4"/>
  <c r="O1027" i="4" s="1"/>
  <c r="L1026" i="4"/>
  <c r="P1026" i="4" s="1"/>
  <c r="Q1026" i="4" s="1"/>
  <c r="N1026" i="4"/>
  <c r="O1026" i="4" s="1"/>
  <c r="L1025" i="4"/>
  <c r="P1025" i="4" s="1"/>
  <c r="Q1025" i="4" s="1"/>
  <c r="N1025" i="4"/>
  <c r="O1025" i="4" s="1"/>
  <c r="L1024" i="4"/>
  <c r="P1024" i="4" s="1"/>
  <c r="Q1024" i="4" s="1"/>
  <c r="N1024" i="4"/>
  <c r="O1024" i="4" s="1"/>
  <c r="L1023" i="4"/>
  <c r="P1023" i="4" s="1"/>
  <c r="Q1023" i="4" s="1"/>
  <c r="N1023" i="4"/>
  <c r="O1023" i="4" s="1"/>
  <c r="L1022" i="4"/>
  <c r="P1022" i="4" s="1"/>
  <c r="Q1022" i="4" s="1"/>
  <c r="N1022" i="4"/>
  <c r="O1022" i="4" s="1"/>
  <c r="L1021" i="4"/>
  <c r="P1021" i="4" s="1"/>
  <c r="Q1021" i="4" s="1"/>
  <c r="N1021" i="4"/>
  <c r="O1021" i="4" s="1"/>
  <c r="L1020" i="4"/>
  <c r="P1020" i="4" s="1"/>
  <c r="Q1020" i="4" s="1"/>
  <c r="N1020" i="4"/>
  <c r="O1020" i="4" s="1"/>
  <c r="L1019" i="4"/>
  <c r="P1019" i="4" s="1"/>
  <c r="Q1019" i="4" s="1"/>
  <c r="N1019" i="4"/>
  <c r="O1019" i="4" s="1"/>
  <c r="L1018" i="4"/>
  <c r="P1018" i="4" s="1"/>
  <c r="Q1018" i="4" s="1"/>
  <c r="N1018" i="4"/>
  <c r="O1018" i="4" s="1"/>
  <c r="L1017" i="4"/>
  <c r="P1017" i="4" s="1"/>
  <c r="Q1017" i="4" s="1"/>
  <c r="N1017" i="4"/>
  <c r="O1017" i="4" s="1"/>
  <c r="L1016" i="4"/>
  <c r="P1016" i="4" s="1"/>
  <c r="Q1016" i="4" s="1"/>
  <c r="N1016" i="4"/>
  <c r="O1016" i="4" s="1"/>
  <c r="L1015" i="4"/>
  <c r="P1015" i="4" s="1"/>
  <c r="Q1015" i="4" s="1"/>
  <c r="N1015" i="4"/>
  <c r="O1015" i="4" s="1"/>
  <c r="L1014" i="4"/>
  <c r="P1014" i="4" s="1"/>
  <c r="Q1014" i="4" s="1"/>
  <c r="N1014" i="4"/>
  <c r="O1014" i="4" s="1"/>
  <c r="L1013" i="4"/>
  <c r="P1013" i="4" s="1"/>
  <c r="Q1013" i="4" s="1"/>
  <c r="N1013" i="4"/>
  <c r="O1013" i="4" s="1"/>
  <c r="L1012" i="4"/>
  <c r="P1012" i="4" s="1"/>
  <c r="Q1012" i="4" s="1"/>
  <c r="N1012" i="4"/>
  <c r="O1012" i="4" s="1"/>
  <c r="L1011" i="4"/>
  <c r="P1011" i="4" s="1"/>
  <c r="Q1011" i="4" s="1"/>
  <c r="N1011" i="4"/>
  <c r="O1011" i="4" s="1"/>
  <c r="L1009" i="4"/>
  <c r="P1009" i="4" s="1"/>
  <c r="Q1009" i="4" s="1"/>
  <c r="N1009" i="4"/>
  <c r="O1009" i="4" s="1"/>
  <c r="L1008" i="4"/>
  <c r="P1008" i="4" s="1"/>
  <c r="Q1008" i="4" s="1"/>
  <c r="N1008" i="4"/>
  <c r="O1008" i="4" s="1"/>
  <c r="L1007" i="4"/>
  <c r="P1007" i="4" s="1"/>
  <c r="Q1007" i="4" s="1"/>
  <c r="N1007" i="4"/>
  <c r="O1007" i="4" s="1"/>
  <c r="L1006" i="4"/>
  <c r="P1006" i="4" s="1"/>
  <c r="Q1006" i="4" s="1"/>
  <c r="N1006" i="4"/>
  <c r="O1006" i="4" s="1"/>
  <c r="L1005" i="4"/>
  <c r="P1005" i="4" s="1"/>
  <c r="Q1005" i="4" s="1"/>
  <c r="N1005" i="4"/>
  <c r="O1005" i="4" s="1"/>
  <c r="L1004" i="4"/>
  <c r="P1004" i="4" s="1"/>
  <c r="Q1004" i="4" s="1"/>
  <c r="N1004" i="4"/>
  <c r="O1004" i="4" s="1"/>
  <c r="L1003" i="4"/>
  <c r="P1003" i="4" s="1"/>
  <c r="Q1003" i="4" s="1"/>
  <c r="N1003" i="4"/>
  <c r="O1003" i="4" s="1"/>
  <c r="L1002" i="4"/>
  <c r="P1002" i="4" s="1"/>
  <c r="Q1002" i="4" s="1"/>
  <c r="N1002" i="4"/>
  <c r="O1002" i="4" s="1"/>
  <c r="L1001" i="4"/>
  <c r="P1001" i="4" s="1"/>
  <c r="Q1001" i="4" s="1"/>
  <c r="N1001" i="4"/>
  <c r="O1001" i="4" s="1"/>
  <c r="L1000" i="4"/>
  <c r="P1000" i="4" s="1"/>
  <c r="Q1000" i="4" s="1"/>
  <c r="N1000" i="4"/>
  <c r="O1000" i="4" s="1"/>
  <c r="L999" i="4"/>
  <c r="P999" i="4" s="1"/>
  <c r="Q999" i="4" s="1"/>
  <c r="N999" i="4"/>
  <c r="O999" i="4" s="1"/>
  <c r="L998" i="4"/>
  <c r="P998" i="4" s="1"/>
  <c r="Q998" i="4" s="1"/>
  <c r="N998" i="4"/>
  <c r="O998" i="4" s="1"/>
  <c r="L997" i="4"/>
  <c r="P997" i="4" s="1"/>
  <c r="Q997" i="4" s="1"/>
  <c r="N997" i="4"/>
  <c r="O997" i="4" s="1"/>
  <c r="L996" i="4"/>
  <c r="P996" i="4" s="1"/>
  <c r="Q996" i="4" s="1"/>
  <c r="N996" i="4"/>
  <c r="O996" i="4" s="1"/>
  <c r="L995" i="4"/>
  <c r="P995" i="4" s="1"/>
  <c r="Q995" i="4" s="1"/>
  <c r="N995" i="4"/>
  <c r="O995" i="4" s="1"/>
  <c r="L994" i="4"/>
  <c r="P994" i="4" s="1"/>
  <c r="Q994" i="4" s="1"/>
  <c r="N994" i="4"/>
  <c r="O994" i="4" s="1"/>
  <c r="L993" i="4"/>
  <c r="P993" i="4" s="1"/>
  <c r="Q993" i="4" s="1"/>
  <c r="N993" i="4"/>
  <c r="O993" i="4" s="1"/>
  <c r="L992" i="4"/>
  <c r="P992" i="4" s="1"/>
  <c r="Q992" i="4" s="1"/>
  <c r="N992" i="4"/>
  <c r="O992" i="4" s="1"/>
  <c r="L991" i="4"/>
  <c r="P991" i="4" s="1"/>
  <c r="Q991" i="4" s="1"/>
  <c r="N991" i="4"/>
  <c r="O991" i="4" s="1"/>
  <c r="L990" i="4"/>
  <c r="P990" i="4" s="1"/>
  <c r="Q990" i="4" s="1"/>
  <c r="N990" i="4"/>
  <c r="O990" i="4" s="1"/>
  <c r="L989" i="4"/>
  <c r="P989" i="4" s="1"/>
  <c r="Q989" i="4" s="1"/>
  <c r="N989" i="4"/>
  <c r="O989" i="4" s="1"/>
  <c r="L988" i="4"/>
  <c r="P988" i="4" s="1"/>
  <c r="Q988" i="4" s="1"/>
  <c r="N988" i="4"/>
  <c r="O988" i="4" s="1"/>
  <c r="L987" i="4"/>
  <c r="P987" i="4" s="1"/>
  <c r="Q987" i="4" s="1"/>
  <c r="N987" i="4"/>
  <c r="O987" i="4" s="1"/>
  <c r="L986" i="4"/>
  <c r="P986" i="4" s="1"/>
  <c r="Q986" i="4" s="1"/>
  <c r="N986" i="4"/>
  <c r="O986" i="4" s="1"/>
  <c r="L985" i="4"/>
  <c r="P985" i="4" s="1"/>
  <c r="Q985" i="4" s="1"/>
  <c r="N985" i="4"/>
  <c r="O985" i="4" s="1"/>
  <c r="L984" i="4"/>
  <c r="P984" i="4" s="1"/>
  <c r="Q984" i="4" s="1"/>
  <c r="N984" i="4"/>
  <c r="O984" i="4" s="1"/>
  <c r="L983" i="4"/>
  <c r="P983" i="4" s="1"/>
  <c r="Q983" i="4" s="1"/>
  <c r="N983" i="4"/>
  <c r="O983" i="4" s="1"/>
  <c r="L982" i="4"/>
  <c r="P982" i="4" s="1"/>
  <c r="Q982" i="4" s="1"/>
  <c r="N982" i="4"/>
  <c r="O982" i="4" s="1"/>
  <c r="L981" i="4"/>
  <c r="P981" i="4" s="1"/>
  <c r="Q981" i="4" s="1"/>
  <c r="N981" i="4"/>
  <c r="O981" i="4" s="1"/>
  <c r="L980" i="4"/>
  <c r="P980" i="4" s="1"/>
  <c r="Q980" i="4" s="1"/>
  <c r="N980" i="4"/>
  <c r="O980" i="4" s="1"/>
  <c r="L979" i="4"/>
  <c r="P979" i="4" s="1"/>
  <c r="Q979" i="4" s="1"/>
  <c r="N979" i="4"/>
  <c r="O979" i="4"/>
  <c r="L978" i="4"/>
  <c r="P978" i="4" s="1"/>
  <c r="Q978" i="4" s="1"/>
  <c r="N978" i="4"/>
  <c r="O978" i="4" s="1"/>
  <c r="L977" i="4"/>
  <c r="P977" i="4" s="1"/>
  <c r="Q977" i="4" s="1"/>
  <c r="N977" i="4"/>
  <c r="O977" i="4" s="1"/>
  <c r="L976" i="4"/>
  <c r="P976" i="4" s="1"/>
  <c r="Q976" i="4" s="1"/>
  <c r="N976" i="4"/>
  <c r="O976" i="4" s="1"/>
  <c r="L975" i="4"/>
  <c r="P975" i="4" s="1"/>
  <c r="Q975" i="4" s="1"/>
  <c r="N975" i="4"/>
  <c r="O975" i="4" s="1"/>
  <c r="L974" i="4"/>
  <c r="P974" i="4" s="1"/>
  <c r="Q974" i="4" s="1"/>
  <c r="N974" i="4"/>
  <c r="O974" i="4"/>
  <c r="L973" i="4"/>
  <c r="P973" i="4" s="1"/>
  <c r="Q973" i="4" s="1"/>
  <c r="N973" i="4"/>
  <c r="O973" i="4"/>
  <c r="L972" i="4"/>
  <c r="P972" i="4" s="1"/>
  <c r="Q972" i="4" s="1"/>
  <c r="N972" i="4"/>
  <c r="O972" i="4" s="1"/>
  <c r="L971" i="4"/>
  <c r="P971" i="4" s="1"/>
  <c r="Q971" i="4" s="1"/>
  <c r="N971" i="4"/>
  <c r="O971" i="4" s="1"/>
  <c r="L970" i="4"/>
  <c r="P970" i="4" s="1"/>
  <c r="Q970" i="4" s="1"/>
  <c r="N970" i="4"/>
  <c r="O970" i="4"/>
  <c r="L969" i="4"/>
  <c r="P969" i="4" s="1"/>
  <c r="Q969" i="4" s="1"/>
  <c r="N969" i="4"/>
  <c r="O969" i="4" s="1"/>
  <c r="L968" i="4"/>
  <c r="P968" i="4" s="1"/>
  <c r="Q968" i="4" s="1"/>
  <c r="N968" i="4"/>
  <c r="O968" i="4" s="1"/>
  <c r="L967" i="4"/>
  <c r="P967" i="4" s="1"/>
  <c r="Q967" i="4" s="1"/>
  <c r="N967" i="4"/>
  <c r="O967" i="4" s="1"/>
  <c r="L966" i="4"/>
  <c r="P966" i="4" s="1"/>
  <c r="Q966" i="4" s="1"/>
  <c r="N966" i="4"/>
  <c r="O966" i="4" s="1"/>
  <c r="L965" i="4"/>
  <c r="P965" i="4" s="1"/>
  <c r="Q965" i="4" s="1"/>
  <c r="N965" i="4"/>
  <c r="O965" i="4" s="1"/>
  <c r="L964" i="4"/>
  <c r="P964" i="4" s="1"/>
  <c r="Q964" i="4" s="1"/>
  <c r="N964" i="4"/>
  <c r="O964" i="4" s="1"/>
  <c r="L963" i="4"/>
  <c r="P963" i="4" s="1"/>
  <c r="Q963" i="4" s="1"/>
  <c r="N963" i="4"/>
  <c r="O963" i="4" s="1"/>
  <c r="L962" i="4"/>
  <c r="P962" i="4" s="1"/>
  <c r="Q962" i="4" s="1"/>
  <c r="N962" i="4"/>
  <c r="O962" i="4" s="1"/>
  <c r="L961" i="4"/>
  <c r="P961" i="4" s="1"/>
  <c r="Q961" i="4" s="1"/>
  <c r="N961" i="4"/>
  <c r="O961" i="4"/>
  <c r="L960" i="4"/>
  <c r="P960" i="4" s="1"/>
  <c r="Q960" i="4" s="1"/>
  <c r="N960" i="4"/>
  <c r="O960" i="4" s="1"/>
  <c r="L959" i="4"/>
  <c r="P959" i="4" s="1"/>
  <c r="Q959" i="4" s="1"/>
  <c r="N959" i="4"/>
  <c r="O959" i="4" s="1"/>
  <c r="L958" i="4"/>
  <c r="P958" i="4" s="1"/>
  <c r="Q958" i="4" s="1"/>
  <c r="N958" i="4"/>
  <c r="O958" i="4" s="1"/>
  <c r="L957" i="4"/>
  <c r="P957" i="4" s="1"/>
  <c r="Q957" i="4" s="1"/>
  <c r="N957" i="4"/>
  <c r="O957" i="4" s="1"/>
  <c r="L956" i="4"/>
  <c r="P956" i="4" s="1"/>
  <c r="Q956" i="4" s="1"/>
  <c r="N956" i="4"/>
  <c r="O956" i="4" s="1"/>
  <c r="L955" i="4"/>
  <c r="P955" i="4" s="1"/>
  <c r="Q955" i="4" s="1"/>
  <c r="N955" i="4"/>
  <c r="O955" i="4" s="1"/>
  <c r="L954" i="4"/>
  <c r="P954" i="4" s="1"/>
  <c r="Q954" i="4" s="1"/>
  <c r="N954" i="4"/>
  <c r="O954" i="4" s="1"/>
  <c r="L953" i="4"/>
  <c r="P953" i="4" s="1"/>
  <c r="Q953" i="4" s="1"/>
  <c r="N953" i="4"/>
  <c r="O953" i="4"/>
  <c r="L952" i="4"/>
  <c r="P952" i="4" s="1"/>
  <c r="Q952" i="4" s="1"/>
  <c r="N952" i="4"/>
  <c r="O952" i="4" s="1"/>
  <c r="L951" i="4"/>
  <c r="P951" i="4" s="1"/>
  <c r="Q951" i="4" s="1"/>
  <c r="N951" i="4"/>
  <c r="O951" i="4" s="1"/>
  <c r="L950" i="4"/>
  <c r="P950" i="4" s="1"/>
  <c r="Q950" i="4" s="1"/>
  <c r="N950" i="4"/>
  <c r="O950" i="4" s="1"/>
  <c r="L949" i="4"/>
  <c r="P949" i="4" s="1"/>
  <c r="Q949" i="4" s="1"/>
  <c r="N949" i="4"/>
  <c r="O949" i="4" s="1"/>
  <c r="L948" i="4"/>
  <c r="P948" i="4" s="1"/>
  <c r="Q948" i="4" s="1"/>
  <c r="N948" i="4"/>
  <c r="O948" i="4" s="1"/>
  <c r="L947" i="4"/>
  <c r="P947" i="4" s="1"/>
  <c r="Q947" i="4" s="1"/>
  <c r="N947" i="4"/>
  <c r="O947" i="4" s="1"/>
  <c r="L946" i="4"/>
  <c r="P946" i="4" s="1"/>
  <c r="Q946" i="4" s="1"/>
  <c r="N946" i="4"/>
  <c r="O946" i="4" s="1"/>
  <c r="L945" i="4"/>
  <c r="P945" i="4" s="1"/>
  <c r="Q945" i="4" s="1"/>
  <c r="N945" i="4"/>
  <c r="O945" i="4"/>
  <c r="L944" i="4"/>
  <c r="P944" i="4" s="1"/>
  <c r="Q944" i="4" s="1"/>
  <c r="N944" i="4"/>
  <c r="O944" i="4" s="1"/>
  <c r="L943" i="4"/>
  <c r="P943" i="4" s="1"/>
  <c r="Q943" i="4" s="1"/>
  <c r="N943" i="4"/>
  <c r="O943" i="4" s="1"/>
  <c r="L942" i="4"/>
  <c r="P942" i="4" s="1"/>
  <c r="Q942" i="4" s="1"/>
  <c r="N942" i="4"/>
  <c r="O942" i="4" s="1"/>
  <c r="L941" i="4"/>
  <c r="P941" i="4" s="1"/>
  <c r="Q941" i="4" s="1"/>
  <c r="N941" i="4"/>
  <c r="O941" i="4" s="1"/>
  <c r="L940" i="4"/>
  <c r="P940" i="4" s="1"/>
  <c r="Q940" i="4" s="1"/>
  <c r="N940" i="4"/>
  <c r="O940" i="4" s="1"/>
  <c r="L939" i="4"/>
  <c r="P939" i="4" s="1"/>
  <c r="Q939" i="4" s="1"/>
  <c r="N939" i="4"/>
  <c r="O939" i="4" s="1"/>
  <c r="L938" i="4"/>
  <c r="P938" i="4" s="1"/>
  <c r="Q938" i="4" s="1"/>
  <c r="N938" i="4"/>
  <c r="O938" i="4" s="1"/>
  <c r="L937" i="4"/>
  <c r="P937" i="4" s="1"/>
  <c r="Q937" i="4" s="1"/>
  <c r="N937" i="4"/>
  <c r="O937" i="4" s="1"/>
  <c r="L936" i="4"/>
  <c r="P936" i="4" s="1"/>
  <c r="Q936" i="4" s="1"/>
  <c r="N936" i="4"/>
  <c r="O936" i="4" s="1"/>
  <c r="L935" i="4"/>
  <c r="P935" i="4" s="1"/>
  <c r="Q935" i="4" s="1"/>
  <c r="N935" i="4"/>
  <c r="O935" i="4" s="1"/>
  <c r="L934" i="4"/>
  <c r="P934" i="4" s="1"/>
  <c r="Q934" i="4" s="1"/>
  <c r="N934" i="4"/>
  <c r="O934" i="4" s="1"/>
  <c r="L933" i="4"/>
  <c r="P933" i="4" s="1"/>
  <c r="Q933" i="4" s="1"/>
  <c r="N933" i="4"/>
  <c r="O933" i="4"/>
  <c r="L932" i="4"/>
  <c r="P932" i="4" s="1"/>
  <c r="Q932" i="4" s="1"/>
  <c r="N932" i="4"/>
  <c r="O932" i="4" s="1"/>
  <c r="L931" i="4"/>
  <c r="P931" i="4" s="1"/>
  <c r="Q931" i="4" s="1"/>
  <c r="N931" i="4"/>
  <c r="O931" i="4" s="1"/>
  <c r="L930" i="4"/>
  <c r="P930" i="4" s="1"/>
  <c r="Q930" i="4" s="1"/>
  <c r="N930" i="4"/>
  <c r="O930" i="4" s="1"/>
  <c r="L929" i="4"/>
  <c r="P929" i="4" s="1"/>
  <c r="Q929" i="4" s="1"/>
  <c r="N929" i="4"/>
  <c r="O929" i="4" s="1"/>
  <c r="L928" i="4"/>
  <c r="P928" i="4" s="1"/>
  <c r="Q928" i="4" s="1"/>
  <c r="N928" i="4"/>
  <c r="O928" i="4" s="1"/>
  <c r="L927" i="4"/>
  <c r="P927" i="4" s="1"/>
  <c r="Q927" i="4" s="1"/>
  <c r="N927" i="4"/>
  <c r="O927" i="4" s="1"/>
  <c r="L926" i="4"/>
  <c r="P926" i="4" s="1"/>
  <c r="Q926" i="4" s="1"/>
  <c r="N926" i="4"/>
  <c r="O926" i="4" s="1"/>
  <c r="L925" i="4"/>
  <c r="P925" i="4" s="1"/>
  <c r="Q925" i="4" s="1"/>
  <c r="N925" i="4"/>
  <c r="O925" i="4" s="1"/>
  <c r="L924" i="4"/>
  <c r="P924" i="4" s="1"/>
  <c r="Q924" i="4" s="1"/>
  <c r="N924" i="4"/>
  <c r="O924" i="4" s="1"/>
  <c r="L923" i="4"/>
  <c r="P923" i="4" s="1"/>
  <c r="Q923" i="4" s="1"/>
  <c r="N923" i="4"/>
  <c r="O923" i="4" s="1"/>
  <c r="L922" i="4"/>
  <c r="P922" i="4" s="1"/>
  <c r="Q922" i="4" s="1"/>
  <c r="N922" i="4"/>
  <c r="O922" i="4"/>
  <c r="L921" i="4"/>
  <c r="P921" i="4" s="1"/>
  <c r="Q921" i="4" s="1"/>
  <c r="N921" i="4"/>
  <c r="O921" i="4" s="1"/>
  <c r="L920" i="4"/>
  <c r="P920" i="4" s="1"/>
  <c r="Q920" i="4" s="1"/>
  <c r="N920" i="4"/>
  <c r="O920" i="4" s="1"/>
  <c r="L919" i="4"/>
  <c r="P919" i="4" s="1"/>
  <c r="Q919" i="4" s="1"/>
  <c r="N919" i="4"/>
  <c r="O919" i="4" s="1"/>
  <c r="L918" i="4"/>
  <c r="P918" i="4" s="1"/>
  <c r="Q918" i="4" s="1"/>
  <c r="N918" i="4"/>
  <c r="O918" i="4" s="1"/>
  <c r="L917" i="4"/>
  <c r="P917" i="4" s="1"/>
  <c r="Q917" i="4" s="1"/>
  <c r="N917" i="4"/>
  <c r="O917" i="4" s="1"/>
  <c r="L916" i="4"/>
  <c r="P916" i="4" s="1"/>
  <c r="Q916" i="4" s="1"/>
  <c r="N916" i="4"/>
  <c r="O916" i="4" s="1"/>
  <c r="L915" i="4"/>
  <c r="P915" i="4" s="1"/>
  <c r="Q915" i="4" s="1"/>
  <c r="N915" i="4"/>
  <c r="O915" i="4" s="1"/>
  <c r="L914" i="4"/>
  <c r="P914" i="4" s="1"/>
  <c r="Q914" i="4" s="1"/>
  <c r="N914" i="4"/>
  <c r="O914" i="4" s="1"/>
  <c r="L913" i="4"/>
  <c r="P913" i="4" s="1"/>
  <c r="Q913" i="4" s="1"/>
  <c r="N913" i="4"/>
  <c r="O913" i="4" s="1"/>
  <c r="L912" i="4"/>
  <c r="P912" i="4" s="1"/>
  <c r="Q912" i="4" s="1"/>
  <c r="N912" i="4"/>
  <c r="O912" i="4" s="1"/>
  <c r="L911" i="4"/>
  <c r="P911" i="4" s="1"/>
  <c r="Q911" i="4" s="1"/>
  <c r="N911" i="4"/>
  <c r="O911" i="4" s="1"/>
  <c r="L910" i="4"/>
  <c r="P910" i="4" s="1"/>
  <c r="Q910" i="4" s="1"/>
  <c r="N910" i="4"/>
  <c r="O910" i="4" s="1"/>
  <c r="L909" i="4"/>
  <c r="P909" i="4" s="1"/>
  <c r="Q909" i="4" s="1"/>
  <c r="N909" i="4"/>
  <c r="O909" i="4" s="1"/>
  <c r="L908" i="4"/>
  <c r="P908" i="4" s="1"/>
  <c r="Q908" i="4" s="1"/>
  <c r="N908" i="4"/>
  <c r="O908" i="4" s="1"/>
  <c r="L907" i="4"/>
  <c r="P907" i="4" s="1"/>
  <c r="Q907" i="4" s="1"/>
  <c r="N907" i="4"/>
  <c r="O907" i="4" s="1"/>
  <c r="L906" i="4"/>
  <c r="P906" i="4" s="1"/>
  <c r="Q906" i="4" s="1"/>
  <c r="N906" i="4"/>
  <c r="O906" i="4" s="1"/>
  <c r="L905" i="4"/>
  <c r="P905" i="4" s="1"/>
  <c r="Q905" i="4" s="1"/>
  <c r="N905" i="4"/>
  <c r="O905" i="4" s="1"/>
  <c r="L904" i="4"/>
  <c r="P904" i="4" s="1"/>
  <c r="Q904" i="4" s="1"/>
  <c r="N904" i="4"/>
  <c r="O904" i="4" s="1"/>
  <c r="L903" i="4"/>
  <c r="P903" i="4" s="1"/>
  <c r="Q903" i="4" s="1"/>
  <c r="N903" i="4"/>
  <c r="O903" i="4" s="1"/>
  <c r="L902" i="4"/>
  <c r="P902" i="4" s="1"/>
  <c r="Q902" i="4" s="1"/>
  <c r="N902" i="4"/>
  <c r="O902" i="4" s="1"/>
  <c r="L901" i="4"/>
  <c r="P901" i="4" s="1"/>
  <c r="Q901" i="4" s="1"/>
  <c r="N901" i="4"/>
  <c r="O901" i="4" s="1"/>
  <c r="L900" i="4"/>
  <c r="P900" i="4" s="1"/>
  <c r="Q900" i="4" s="1"/>
  <c r="N900" i="4"/>
  <c r="O900" i="4" s="1"/>
  <c r="L899" i="4"/>
  <c r="P899" i="4" s="1"/>
  <c r="Q899" i="4" s="1"/>
  <c r="N899" i="4"/>
  <c r="O899" i="4" s="1"/>
  <c r="L898" i="4"/>
  <c r="P898" i="4" s="1"/>
  <c r="Q898" i="4" s="1"/>
  <c r="N898" i="4"/>
  <c r="O898" i="4" s="1"/>
  <c r="L897" i="4"/>
  <c r="P897" i="4" s="1"/>
  <c r="Q897" i="4" s="1"/>
  <c r="N897" i="4"/>
  <c r="O897" i="4" s="1"/>
  <c r="L896" i="4"/>
  <c r="P896" i="4" s="1"/>
  <c r="Q896" i="4" s="1"/>
  <c r="N896" i="4"/>
  <c r="O896" i="4" s="1"/>
  <c r="L895" i="4"/>
  <c r="P895" i="4" s="1"/>
  <c r="Q895" i="4" s="1"/>
  <c r="N895" i="4"/>
  <c r="O895" i="4" s="1"/>
  <c r="L894" i="4"/>
  <c r="P894" i="4" s="1"/>
  <c r="Q894" i="4" s="1"/>
  <c r="N894" i="4"/>
  <c r="O894" i="4" s="1"/>
  <c r="L893" i="4"/>
  <c r="P893" i="4" s="1"/>
  <c r="Q893" i="4" s="1"/>
  <c r="N893" i="4"/>
  <c r="O893" i="4" s="1"/>
  <c r="L892" i="4"/>
  <c r="P892" i="4" s="1"/>
  <c r="Q892" i="4" s="1"/>
  <c r="N892" i="4"/>
  <c r="O892" i="4" s="1"/>
  <c r="L890" i="4"/>
  <c r="P890" i="4" s="1"/>
  <c r="Q890" i="4" s="1"/>
  <c r="N890" i="4"/>
  <c r="O890" i="4" s="1"/>
  <c r="L889" i="4"/>
  <c r="P889" i="4" s="1"/>
  <c r="Q889" i="4" s="1"/>
  <c r="N889" i="4"/>
  <c r="O889" i="4" s="1"/>
  <c r="L888" i="4"/>
  <c r="P888" i="4" s="1"/>
  <c r="Q888" i="4" s="1"/>
  <c r="N888" i="4"/>
  <c r="O888" i="4" s="1"/>
  <c r="L887" i="4"/>
  <c r="P887" i="4" s="1"/>
  <c r="Q887" i="4" s="1"/>
  <c r="N887" i="4"/>
  <c r="O887" i="4" s="1"/>
  <c r="L886" i="4"/>
  <c r="P886" i="4" s="1"/>
  <c r="Q886" i="4" s="1"/>
  <c r="N886" i="4"/>
  <c r="O886" i="4" s="1"/>
  <c r="L885" i="4"/>
  <c r="P885" i="4" s="1"/>
  <c r="Q885" i="4" s="1"/>
  <c r="N885" i="4"/>
  <c r="O885" i="4" s="1"/>
  <c r="L884" i="4"/>
  <c r="P884" i="4" s="1"/>
  <c r="Q884" i="4" s="1"/>
  <c r="N884" i="4"/>
  <c r="O884" i="4" s="1"/>
  <c r="L883" i="4"/>
  <c r="P883" i="4" s="1"/>
  <c r="Q883" i="4" s="1"/>
  <c r="N883" i="4"/>
  <c r="O883" i="4" s="1"/>
  <c r="L882" i="4"/>
  <c r="P882" i="4" s="1"/>
  <c r="Q882" i="4" s="1"/>
  <c r="N882" i="4"/>
  <c r="O882" i="4" s="1"/>
  <c r="L881" i="4"/>
  <c r="P881" i="4" s="1"/>
  <c r="Q881" i="4" s="1"/>
  <c r="N881" i="4"/>
  <c r="O881" i="4" s="1"/>
  <c r="L880" i="4"/>
  <c r="P880" i="4" s="1"/>
  <c r="Q880" i="4" s="1"/>
  <c r="N880" i="4"/>
  <c r="O880" i="4"/>
  <c r="L879" i="4"/>
  <c r="P879" i="4" s="1"/>
  <c r="Q879" i="4" s="1"/>
  <c r="N879" i="4"/>
  <c r="O879" i="4" s="1"/>
  <c r="L878" i="4"/>
  <c r="P878" i="4" s="1"/>
  <c r="Q878" i="4" s="1"/>
  <c r="N878" i="4"/>
  <c r="O878" i="4" s="1"/>
  <c r="L877" i="4"/>
  <c r="P877" i="4" s="1"/>
  <c r="Q877" i="4" s="1"/>
  <c r="N877" i="4"/>
  <c r="O877" i="4" s="1"/>
  <c r="L876" i="4"/>
  <c r="P876" i="4" s="1"/>
  <c r="Q876" i="4" s="1"/>
  <c r="N876" i="4"/>
  <c r="O876" i="4" s="1"/>
  <c r="L875" i="4"/>
  <c r="P875" i="4" s="1"/>
  <c r="Q875" i="4" s="1"/>
  <c r="N875" i="4"/>
  <c r="O875" i="4" s="1"/>
  <c r="L874" i="4"/>
  <c r="P874" i="4" s="1"/>
  <c r="Q874" i="4" s="1"/>
  <c r="N874" i="4"/>
  <c r="O874" i="4" s="1"/>
  <c r="L873" i="4"/>
  <c r="P873" i="4" s="1"/>
  <c r="Q873" i="4" s="1"/>
  <c r="N873" i="4"/>
  <c r="O873" i="4" s="1"/>
  <c r="L872" i="4"/>
  <c r="P872" i="4" s="1"/>
  <c r="Q872" i="4" s="1"/>
  <c r="N872" i="4"/>
  <c r="O872" i="4" s="1"/>
  <c r="L871" i="4"/>
  <c r="P871" i="4" s="1"/>
  <c r="Q871" i="4" s="1"/>
  <c r="N871" i="4"/>
  <c r="O871" i="4" s="1"/>
  <c r="L870" i="4"/>
  <c r="P870" i="4" s="1"/>
  <c r="Q870" i="4" s="1"/>
  <c r="N870" i="4"/>
  <c r="O870" i="4" s="1"/>
  <c r="L869" i="4"/>
  <c r="P869" i="4" s="1"/>
  <c r="Q869" i="4" s="1"/>
  <c r="N869" i="4"/>
  <c r="O869" i="4" s="1"/>
  <c r="L868" i="4"/>
  <c r="P868" i="4" s="1"/>
  <c r="Q868" i="4" s="1"/>
  <c r="N868" i="4"/>
  <c r="O868" i="4" s="1"/>
  <c r="L867" i="4"/>
  <c r="P867" i="4" s="1"/>
  <c r="Q867" i="4" s="1"/>
  <c r="N867" i="4"/>
  <c r="O867" i="4"/>
  <c r="L866" i="4"/>
  <c r="P866" i="4" s="1"/>
  <c r="Q866" i="4" s="1"/>
  <c r="N866" i="4"/>
  <c r="O866" i="4" s="1"/>
  <c r="L865" i="4"/>
  <c r="P865" i="4" s="1"/>
  <c r="Q865" i="4" s="1"/>
  <c r="N865" i="4"/>
  <c r="O865" i="4" s="1"/>
  <c r="L864" i="4"/>
  <c r="P864" i="4" s="1"/>
  <c r="Q864" i="4" s="1"/>
  <c r="N864" i="4"/>
  <c r="O864" i="4" s="1"/>
  <c r="L862" i="4"/>
  <c r="P862" i="4" s="1"/>
  <c r="Q862" i="4" s="1"/>
  <c r="N862" i="4"/>
  <c r="O862" i="4" s="1"/>
  <c r="L861" i="4"/>
  <c r="P861" i="4" s="1"/>
  <c r="Q861" i="4" s="1"/>
  <c r="N861" i="4"/>
  <c r="O861" i="4" s="1"/>
  <c r="L860" i="4"/>
  <c r="P860" i="4" s="1"/>
  <c r="Q860" i="4" s="1"/>
  <c r="N860" i="4"/>
  <c r="O860" i="4" s="1"/>
  <c r="L859" i="4"/>
  <c r="P859" i="4" s="1"/>
  <c r="Q859" i="4" s="1"/>
  <c r="N859" i="4"/>
  <c r="O859" i="4" s="1"/>
  <c r="L858" i="4"/>
  <c r="P858" i="4" s="1"/>
  <c r="Q858" i="4" s="1"/>
  <c r="N858" i="4"/>
  <c r="O858" i="4" s="1"/>
  <c r="L857" i="4"/>
  <c r="P857" i="4" s="1"/>
  <c r="Q857" i="4" s="1"/>
  <c r="N857" i="4"/>
  <c r="O857" i="4" s="1"/>
  <c r="L856" i="4"/>
  <c r="P856" i="4" s="1"/>
  <c r="Q856" i="4" s="1"/>
  <c r="N856" i="4"/>
  <c r="O856" i="4" s="1"/>
  <c r="L855" i="4"/>
  <c r="P855" i="4" s="1"/>
  <c r="Q855" i="4" s="1"/>
  <c r="N855" i="4"/>
  <c r="O855" i="4" s="1"/>
  <c r="L854" i="4"/>
  <c r="P854" i="4" s="1"/>
  <c r="Q854" i="4" s="1"/>
  <c r="N854" i="4"/>
  <c r="O854" i="4"/>
  <c r="L853" i="4"/>
  <c r="P853" i="4" s="1"/>
  <c r="Q853" i="4" s="1"/>
  <c r="N853" i="4"/>
  <c r="O853" i="4" s="1"/>
  <c r="L852" i="4"/>
  <c r="P852" i="4" s="1"/>
  <c r="Q852" i="4" s="1"/>
  <c r="N852" i="4"/>
  <c r="O852" i="4" s="1"/>
  <c r="L851" i="4"/>
  <c r="P851" i="4" s="1"/>
  <c r="Q851" i="4" s="1"/>
  <c r="N851" i="4"/>
  <c r="O851" i="4" s="1"/>
  <c r="L850" i="4"/>
  <c r="P850" i="4" s="1"/>
  <c r="Q850" i="4" s="1"/>
  <c r="N850" i="4"/>
  <c r="O850" i="4" s="1"/>
  <c r="L849" i="4"/>
  <c r="P849" i="4" s="1"/>
  <c r="Q849" i="4" s="1"/>
  <c r="N849" i="4"/>
  <c r="O849" i="4" s="1"/>
  <c r="L848" i="4"/>
  <c r="P848" i="4" s="1"/>
  <c r="Q848" i="4" s="1"/>
  <c r="N848" i="4"/>
  <c r="O848" i="4" s="1"/>
  <c r="L847" i="4"/>
  <c r="P847" i="4" s="1"/>
  <c r="Q847" i="4" s="1"/>
  <c r="N847" i="4"/>
  <c r="O847" i="4" s="1"/>
  <c r="L846" i="4"/>
  <c r="P846" i="4" s="1"/>
  <c r="Q846" i="4" s="1"/>
  <c r="N846" i="4"/>
  <c r="O846" i="4" s="1"/>
  <c r="L845" i="4"/>
  <c r="P845" i="4" s="1"/>
  <c r="Q845" i="4" s="1"/>
  <c r="N845" i="4"/>
  <c r="O845" i="4" s="1"/>
  <c r="L844" i="4"/>
  <c r="P844" i="4" s="1"/>
  <c r="Q844" i="4" s="1"/>
  <c r="N844" i="4"/>
  <c r="O844" i="4" s="1"/>
  <c r="L843" i="4"/>
  <c r="P843" i="4" s="1"/>
  <c r="Q843" i="4" s="1"/>
  <c r="N843" i="4"/>
  <c r="O843" i="4" s="1"/>
  <c r="L842" i="4"/>
  <c r="P842" i="4" s="1"/>
  <c r="Q842" i="4" s="1"/>
  <c r="N842" i="4"/>
  <c r="O842" i="4" s="1"/>
  <c r="L841" i="4"/>
  <c r="P841" i="4" s="1"/>
  <c r="Q841" i="4" s="1"/>
  <c r="N841" i="4"/>
  <c r="O841" i="4" s="1"/>
  <c r="L840" i="4"/>
  <c r="P840" i="4" s="1"/>
  <c r="Q840" i="4" s="1"/>
  <c r="N840" i="4"/>
  <c r="O840" i="4" s="1"/>
  <c r="L839" i="4"/>
  <c r="P839" i="4" s="1"/>
  <c r="Q839" i="4" s="1"/>
  <c r="N839" i="4"/>
  <c r="O839" i="4" s="1"/>
  <c r="L838" i="4"/>
  <c r="P838" i="4" s="1"/>
  <c r="Q838" i="4" s="1"/>
  <c r="N838" i="4"/>
  <c r="O838" i="4" s="1"/>
  <c r="L836" i="4"/>
  <c r="P836" i="4" s="1"/>
  <c r="Q836" i="4" s="1"/>
  <c r="N836" i="4"/>
  <c r="O836" i="4" s="1"/>
  <c r="L835" i="4"/>
  <c r="P835" i="4" s="1"/>
  <c r="Q835" i="4" s="1"/>
  <c r="N835" i="4"/>
  <c r="O835" i="4" s="1"/>
  <c r="L834" i="4"/>
  <c r="P834" i="4" s="1"/>
  <c r="Q834" i="4" s="1"/>
  <c r="N834" i="4"/>
  <c r="O834" i="4" s="1"/>
  <c r="L833" i="4"/>
  <c r="P833" i="4" s="1"/>
  <c r="Q833" i="4" s="1"/>
  <c r="N833" i="4"/>
  <c r="O833" i="4" s="1"/>
  <c r="L832" i="4"/>
  <c r="P832" i="4" s="1"/>
  <c r="Q832" i="4" s="1"/>
  <c r="N832" i="4"/>
  <c r="O832" i="4" s="1"/>
  <c r="L831" i="4"/>
  <c r="P831" i="4" s="1"/>
  <c r="Q831" i="4" s="1"/>
  <c r="N831" i="4"/>
  <c r="O831" i="4" s="1"/>
  <c r="L830" i="4"/>
  <c r="P830" i="4" s="1"/>
  <c r="Q830" i="4" s="1"/>
  <c r="N830" i="4"/>
  <c r="O830" i="4" s="1"/>
  <c r="L829" i="4"/>
  <c r="P829" i="4" s="1"/>
  <c r="Q829" i="4" s="1"/>
  <c r="N829" i="4"/>
  <c r="O829" i="4" s="1"/>
  <c r="L828" i="4"/>
  <c r="P828" i="4" s="1"/>
  <c r="Q828" i="4" s="1"/>
  <c r="N828" i="4"/>
  <c r="O828" i="4" s="1"/>
  <c r="L827" i="4"/>
  <c r="P827" i="4" s="1"/>
  <c r="Q827" i="4" s="1"/>
  <c r="N827" i="4"/>
  <c r="O827" i="4" s="1"/>
  <c r="L826" i="4"/>
  <c r="P826" i="4" s="1"/>
  <c r="Q826" i="4" s="1"/>
  <c r="N826" i="4"/>
  <c r="O826" i="4" s="1"/>
  <c r="L825" i="4"/>
  <c r="P825" i="4" s="1"/>
  <c r="Q825" i="4" s="1"/>
  <c r="N825" i="4"/>
  <c r="O825" i="4" s="1"/>
  <c r="L824" i="4"/>
  <c r="P824" i="4" s="1"/>
  <c r="Q824" i="4" s="1"/>
  <c r="N824" i="4"/>
  <c r="O824" i="4" s="1"/>
  <c r="L823" i="4"/>
  <c r="P823" i="4" s="1"/>
  <c r="Q823" i="4" s="1"/>
  <c r="N823" i="4"/>
  <c r="O823" i="4" s="1"/>
  <c r="L822" i="4"/>
  <c r="P822" i="4" s="1"/>
  <c r="Q822" i="4" s="1"/>
  <c r="N822" i="4"/>
  <c r="O822" i="4" s="1"/>
  <c r="L821" i="4"/>
  <c r="P821" i="4" s="1"/>
  <c r="Q821" i="4" s="1"/>
  <c r="N821" i="4"/>
  <c r="O821" i="4" s="1"/>
  <c r="L820" i="4"/>
  <c r="P820" i="4" s="1"/>
  <c r="Q820" i="4" s="1"/>
  <c r="N820" i="4"/>
  <c r="O820" i="4" s="1"/>
  <c r="L819" i="4"/>
  <c r="P819" i="4" s="1"/>
  <c r="Q819" i="4" s="1"/>
  <c r="N819" i="4"/>
  <c r="O819" i="4" s="1"/>
  <c r="L818" i="4"/>
  <c r="P818" i="4" s="1"/>
  <c r="Q818" i="4" s="1"/>
  <c r="N818" i="4"/>
  <c r="O818" i="4" s="1"/>
  <c r="L817" i="4"/>
  <c r="P817" i="4" s="1"/>
  <c r="Q817" i="4" s="1"/>
  <c r="N817" i="4"/>
  <c r="O817" i="4" s="1"/>
  <c r="L816" i="4"/>
  <c r="P816" i="4" s="1"/>
  <c r="Q816" i="4" s="1"/>
  <c r="N816" i="4"/>
  <c r="O816" i="4" s="1"/>
  <c r="L815" i="4"/>
  <c r="P815" i="4" s="1"/>
  <c r="Q815" i="4" s="1"/>
  <c r="N815" i="4"/>
  <c r="O815" i="4" s="1"/>
  <c r="L814" i="4"/>
  <c r="P814" i="4" s="1"/>
  <c r="Q814" i="4" s="1"/>
  <c r="N814" i="4"/>
  <c r="O814" i="4" s="1"/>
  <c r="L813" i="4"/>
  <c r="P813" i="4" s="1"/>
  <c r="Q813" i="4" s="1"/>
  <c r="N813" i="4"/>
  <c r="O813" i="4" s="1"/>
  <c r="L812" i="4"/>
  <c r="P812" i="4" s="1"/>
  <c r="Q812" i="4" s="1"/>
  <c r="N812" i="4"/>
  <c r="O812" i="4" s="1"/>
  <c r="L811" i="4"/>
  <c r="P811" i="4" s="1"/>
  <c r="Q811" i="4" s="1"/>
  <c r="N811" i="4"/>
  <c r="O811" i="4" s="1"/>
  <c r="L810" i="4"/>
  <c r="P810" i="4" s="1"/>
  <c r="Q810" i="4" s="1"/>
  <c r="N810" i="4"/>
  <c r="O810" i="4" s="1"/>
  <c r="L809" i="4"/>
  <c r="P809" i="4" s="1"/>
  <c r="Q809" i="4" s="1"/>
  <c r="N809" i="4"/>
  <c r="O809" i="4" s="1"/>
  <c r="L808" i="4"/>
  <c r="P808" i="4" s="1"/>
  <c r="Q808" i="4" s="1"/>
  <c r="N808" i="4"/>
  <c r="O808" i="4" s="1"/>
  <c r="L807" i="4"/>
  <c r="P807" i="4" s="1"/>
  <c r="Q807" i="4" s="1"/>
  <c r="N807" i="4"/>
  <c r="O807" i="4" s="1"/>
  <c r="L806" i="4"/>
  <c r="P806" i="4" s="1"/>
  <c r="Q806" i="4" s="1"/>
  <c r="N806" i="4"/>
  <c r="O806" i="4" s="1"/>
  <c r="L805" i="4"/>
  <c r="P805" i="4" s="1"/>
  <c r="Q805" i="4" s="1"/>
  <c r="N805" i="4"/>
  <c r="O805" i="4" s="1"/>
  <c r="L804" i="4"/>
  <c r="P804" i="4" s="1"/>
  <c r="Q804" i="4" s="1"/>
  <c r="N804" i="4"/>
  <c r="O804" i="4" s="1"/>
  <c r="L803" i="4"/>
  <c r="P803" i="4" s="1"/>
  <c r="Q803" i="4" s="1"/>
  <c r="N803" i="4"/>
  <c r="O803" i="4" s="1"/>
  <c r="L802" i="4"/>
  <c r="P802" i="4" s="1"/>
  <c r="Q802" i="4" s="1"/>
  <c r="N802" i="4"/>
  <c r="O802" i="4" s="1"/>
  <c r="L801" i="4"/>
  <c r="P801" i="4" s="1"/>
  <c r="Q801" i="4" s="1"/>
  <c r="N801" i="4"/>
  <c r="O801" i="4" s="1"/>
  <c r="L800" i="4"/>
  <c r="P800" i="4" s="1"/>
  <c r="Q800" i="4" s="1"/>
  <c r="N800" i="4"/>
  <c r="O800" i="4" s="1"/>
  <c r="L799" i="4"/>
  <c r="P799" i="4" s="1"/>
  <c r="Q799" i="4" s="1"/>
  <c r="N799" i="4"/>
  <c r="O799" i="4" s="1"/>
  <c r="L798" i="4"/>
  <c r="P798" i="4" s="1"/>
  <c r="Q798" i="4" s="1"/>
  <c r="N798" i="4"/>
  <c r="O798" i="4" s="1"/>
  <c r="L797" i="4"/>
  <c r="P797" i="4" s="1"/>
  <c r="Q797" i="4" s="1"/>
  <c r="N797" i="4"/>
  <c r="O797" i="4" s="1"/>
  <c r="L796" i="4"/>
  <c r="P796" i="4" s="1"/>
  <c r="Q796" i="4" s="1"/>
  <c r="N796" i="4"/>
  <c r="O796" i="4" s="1"/>
  <c r="L795" i="4"/>
  <c r="P795" i="4" s="1"/>
  <c r="Q795" i="4" s="1"/>
  <c r="N795" i="4"/>
  <c r="O795" i="4" s="1"/>
  <c r="L794" i="4"/>
  <c r="P794" i="4" s="1"/>
  <c r="Q794" i="4" s="1"/>
  <c r="N794" i="4"/>
  <c r="O794" i="4" s="1"/>
  <c r="L793" i="4"/>
  <c r="P793" i="4" s="1"/>
  <c r="Q793" i="4" s="1"/>
  <c r="N793" i="4"/>
  <c r="O793" i="4" s="1"/>
  <c r="L792" i="4"/>
  <c r="P792" i="4" s="1"/>
  <c r="Q792" i="4" s="1"/>
  <c r="N792" i="4"/>
  <c r="O792" i="4" s="1"/>
  <c r="L791" i="4"/>
  <c r="P791" i="4" s="1"/>
  <c r="Q791" i="4" s="1"/>
  <c r="N791" i="4"/>
  <c r="O791" i="4" s="1"/>
  <c r="L790" i="4"/>
  <c r="P790" i="4" s="1"/>
  <c r="Q790" i="4" s="1"/>
  <c r="N790" i="4"/>
  <c r="O790" i="4" s="1"/>
  <c r="L789" i="4"/>
  <c r="P789" i="4" s="1"/>
  <c r="Q789" i="4" s="1"/>
  <c r="N789" i="4"/>
  <c r="O789" i="4" s="1"/>
  <c r="L788" i="4"/>
  <c r="P788" i="4" s="1"/>
  <c r="Q788" i="4" s="1"/>
  <c r="N788" i="4"/>
  <c r="O788" i="4" s="1"/>
  <c r="L787" i="4"/>
  <c r="P787" i="4" s="1"/>
  <c r="Q787" i="4" s="1"/>
  <c r="N787" i="4"/>
  <c r="O787" i="4" s="1"/>
  <c r="L786" i="4"/>
  <c r="P786" i="4" s="1"/>
  <c r="Q786" i="4" s="1"/>
  <c r="N786" i="4"/>
  <c r="O786" i="4" s="1"/>
  <c r="L785" i="4"/>
  <c r="P785" i="4" s="1"/>
  <c r="Q785" i="4" s="1"/>
  <c r="N785" i="4"/>
  <c r="O785" i="4" s="1"/>
  <c r="L784" i="4"/>
  <c r="P784" i="4" s="1"/>
  <c r="Q784" i="4" s="1"/>
  <c r="N784" i="4"/>
  <c r="O784" i="4" s="1"/>
  <c r="L783" i="4"/>
  <c r="P783" i="4" s="1"/>
  <c r="Q783" i="4" s="1"/>
  <c r="N783" i="4"/>
  <c r="O783" i="4" s="1"/>
  <c r="L782" i="4"/>
  <c r="P782" i="4" s="1"/>
  <c r="Q782" i="4" s="1"/>
  <c r="N782" i="4"/>
  <c r="O782" i="4" s="1"/>
  <c r="L781" i="4"/>
  <c r="P781" i="4" s="1"/>
  <c r="Q781" i="4" s="1"/>
  <c r="N781" i="4"/>
  <c r="O781" i="4" s="1"/>
  <c r="L780" i="4"/>
  <c r="P780" i="4" s="1"/>
  <c r="Q780" i="4" s="1"/>
  <c r="N780" i="4"/>
  <c r="O780" i="4" s="1"/>
  <c r="L779" i="4"/>
  <c r="P779" i="4" s="1"/>
  <c r="Q779" i="4" s="1"/>
  <c r="N779" i="4"/>
  <c r="O779" i="4" s="1"/>
  <c r="L778" i="4"/>
  <c r="P778" i="4" s="1"/>
  <c r="Q778" i="4" s="1"/>
  <c r="N778" i="4"/>
  <c r="O778" i="4" s="1"/>
  <c r="L777" i="4"/>
  <c r="P777" i="4" s="1"/>
  <c r="Q777" i="4" s="1"/>
  <c r="N777" i="4"/>
  <c r="O777" i="4" s="1"/>
  <c r="L776" i="4"/>
  <c r="P776" i="4" s="1"/>
  <c r="Q776" i="4" s="1"/>
  <c r="N776" i="4"/>
  <c r="O776" i="4" s="1"/>
  <c r="L775" i="4"/>
  <c r="P775" i="4" s="1"/>
  <c r="Q775" i="4" s="1"/>
  <c r="N775" i="4"/>
  <c r="O775" i="4" s="1"/>
  <c r="L774" i="4"/>
  <c r="P774" i="4" s="1"/>
  <c r="Q774" i="4" s="1"/>
  <c r="N774" i="4"/>
  <c r="O774" i="4" s="1"/>
  <c r="L773" i="4"/>
  <c r="P773" i="4" s="1"/>
  <c r="Q773" i="4" s="1"/>
  <c r="N773" i="4"/>
  <c r="O773" i="4" s="1"/>
  <c r="L771" i="4"/>
  <c r="P771" i="4" s="1"/>
  <c r="Q771" i="4" s="1"/>
  <c r="N771" i="4"/>
  <c r="O771" i="4" s="1"/>
  <c r="L770" i="4"/>
  <c r="P770" i="4" s="1"/>
  <c r="Q770" i="4" s="1"/>
  <c r="N770" i="4"/>
  <c r="O770" i="4" s="1"/>
  <c r="L769" i="4"/>
  <c r="P769" i="4" s="1"/>
  <c r="Q769" i="4" s="1"/>
  <c r="N769" i="4"/>
  <c r="O769" i="4" s="1"/>
  <c r="L768" i="4"/>
  <c r="P768" i="4" s="1"/>
  <c r="Q768" i="4" s="1"/>
  <c r="N768" i="4"/>
  <c r="O768" i="4" s="1"/>
  <c r="L767" i="4"/>
  <c r="P767" i="4" s="1"/>
  <c r="Q767" i="4" s="1"/>
  <c r="N767" i="4"/>
  <c r="O767" i="4"/>
  <c r="L766" i="4"/>
  <c r="P766" i="4" s="1"/>
  <c r="Q766" i="4" s="1"/>
  <c r="N766" i="4"/>
  <c r="O766" i="4" s="1"/>
  <c r="L765" i="4"/>
  <c r="P765" i="4" s="1"/>
  <c r="Q765" i="4" s="1"/>
  <c r="N765" i="4"/>
  <c r="O765" i="4" s="1"/>
  <c r="L764" i="4"/>
  <c r="P764" i="4" s="1"/>
  <c r="Q764" i="4" s="1"/>
  <c r="N764" i="4"/>
  <c r="O764" i="4" s="1"/>
  <c r="L763" i="4"/>
  <c r="P763" i="4" s="1"/>
  <c r="Q763" i="4" s="1"/>
  <c r="N763" i="4"/>
  <c r="O763" i="4" s="1"/>
  <c r="L762" i="4"/>
  <c r="P762" i="4" s="1"/>
  <c r="Q762" i="4" s="1"/>
  <c r="N762" i="4"/>
  <c r="O762" i="4" s="1"/>
  <c r="L761" i="4"/>
  <c r="P761" i="4" s="1"/>
  <c r="Q761" i="4" s="1"/>
  <c r="N761" i="4"/>
  <c r="O761" i="4" s="1"/>
  <c r="L760" i="4"/>
  <c r="P760" i="4" s="1"/>
  <c r="Q760" i="4" s="1"/>
  <c r="N760" i="4"/>
  <c r="O760" i="4" s="1"/>
  <c r="L759" i="4"/>
  <c r="P759" i="4" s="1"/>
  <c r="Q759" i="4" s="1"/>
  <c r="N759" i="4"/>
  <c r="O759" i="4" s="1"/>
  <c r="L758" i="4"/>
  <c r="P758" i="4" s="1"/>
  <c r="Q758" i="4" s="1"/>
  <c r="N758" i="4"/>
  <c r="O758" i="4" s="1"/>
  <c r="L757" i="4"/>
  <c r="P757" i="4" s="1"/>
  <c r="Q757" i="4" s="1"/>
  <c r="N757" i="4"/>
  <c r="O757" i="4" s="1"/>
  <c r="L756" i="4"/>
  <c r="P756" i="4" s="1"/>
  <c r="Q756" i="4" s="1"/>
  <c r="N756" i="4"/>
  <c r="O756" i="4" s="1"/>
  <c r="L755" i="4"/>
  <c r="P755" i="4" s="1"/>
  <c r="Q755" i="4" s="1"/>
  <c r="N755" i="4"/>
  <c r="O755" i="4" s="1"/>
  <c r="L754" i="4"/>
  <c r="P754" i="4" s="1"/>
  <c r="Q754" i="4" s="1"/>
  <c r="N754" i="4"/>
  <c r="O754" i="4" s="1"/>
  <c r="L753" i="4"/>
  <c r="P753" i="4" s="1"/>
  <c r="Q753" i="4" s="1"/>
  <c r="N753" i="4"/>
  <c r="O753" i="4" s="1"/>
  <c r="L752" i="4"/>
  <c r="P752" i="4" s="1"/>
  <c r="Q752" i="4" s="1"/>
  <c r="N752" i="4"/>
  <c r="O752" i="4" s="1"/>
  <c r="L751" i="4"/>
  <c r="P751" i="4" s="1"/>
  <c r="Q751" i="4" s="1"/>
  <c r="N751" i="4"/>
  <c r="O751" i="4" s="1"/>
  <c r="L750" i="4"/>
  <c r="P750" i="4" s="1"/>
  <c r="Q750" i="4" s="1"/>
  <c r="N750" i="4"/>
  <c r="O750" i="4" s="1"/>
  <c r="L749" i="4"/>
  <c r="P749" i="4" s="1"/>
  <c r="Q749" i="4" s="1"/>
  <c r="N749" i="4"/>
  <c r="O749" i="4" s="1"/>
  <c r="L748" i="4"/>
  <c r="P748" i="4" s="1"/>
  <c r="Q748" i="4" s="1"/>
  <c r="N748" i="4"/>
  <c r="O748" i="4" s="1"/>
  <c r="L747" i="4"/>
  <c r="P747" i="4" s="1"/>
  <c r="Q747" i="4" s="1"/>
  <c r="N747" i="4"/>
  <c r="O747" i="4"/>
  <c r="L746" i="4"/>
  <c r="P746" i="4" s="1"/>
  <c r="Q746" i="4" s="1"/>
  <c r="N746" i="4"/>
  <c r="O746" i="4" s="1"/>
  <c r="L745" i="4"/>
  <c r="P745" i="4" s="1"/>
  <c r="Q745" i="4" s="1"/>
  <c r="N745" i="4"/>
  <c r="O745" i="4" s="1"/>
  <c r="L744" i="4"/>
  <c r="P744" i="4" s="1"/>
  <c r="Q744" i="4" s="1"/>
  <c r="N744" i="4"/>
  <c r="O744" i="4" s="1"/>
  <c r="L743" i="4"/>
  <c r="P743" i="4" s="1"/>
  <c r="Q743" i="4" s="1"/>
  <c r="N743" i="4"/>
  <c r="O743" i="4" s="1"/>
  <c r="L742" i="4"/>
  <c r="P742" i="4" s="1"/>
  <c r="Q742" i="4" s="1"/>
  <c r="N742" i="4"/>
  <c r="O742" i="4" s="1"/>
  <c r="L741" i="4"/>
  <c r="P741" i="4" s="1"/>
  <c r="Q741" i="4" s="1"/>
  <c r="N741" i="4"/>
  <c r="O741" i="4" s="1"/>
  <c r="L740" i="4"/>
  <c r="P740" i="4" s="1"/>
  <c r="Q740" i="4" s="1"/>
  <c r="N740" i="4"/>
  <c r="O740" i="4" s="1"/>
  <c r="L739" i="4"/>
  <c r="P739" i="4" s="1"/>
  <c r="Q739" i="4" s="1"/>
  <c r="N739" i="4"/>
  <c r="O739" i="4"/>
  <c r="L738" i="4"/>
  <c r="P738" i="4" s="1"/>
  <c r="Q738" i="4" s="1"/>
  <c r="N738" i="4"/>
  <c r="O738" i="4" s="1"/>
  <c r="L737" i="4"/>
  <c r="P737" i="4" s="1"/>
  <c r="Q737" i="4" s="1"/>
  <c r="N737" i="4"/>
  <c r="O737" i="4" s="1"/>
  <c r="L735" i="4"/>
  <c r="P735" i="4" s="1"/>
  <c r="Q735" i="4" s="1"/>
  <c r="N735" i="4"/>
  <c r="O735" i="4" s="1"/>
  <c r="L734" i="4"/>
  <c r="P734" i="4" s="1"/>
  <c r="Q734" i="4" s="1"/>
  <c r="N734" i="4"/>
  <c r="O734" i="4" s="1"/>
  <c r="L733" i="4"/>
  <c r="P733" i="4" s="1"/>
  <c r="Q733" i="4" s="1"/>
  <c r="N733" i="4"/>
  <c r="O733" i="4" s="1"/>
  <c r="L732" i="4"/>
  <c r="P732" i="4" s="1"/>
  <c r="Q732" i="4" s="1"/>
  <c r="N732" i="4"/>
  <c r="O732" i="4" s="1"/>
  <c r="L731" i="4"/>
  <c r="P731" i="4" s="1"/>
  <c r="Q731" i="4" s="1"/>
  <c r="N731" i="4"/>
  <c r="O731" i="4" s="1"/>
  <c r="L730" i="4"/>
  <c r="P730" i="4" s="1"/>
  <c r="Q730" i="4" s="1"/>
  <c r="N730" i="4"/>
  <c r="O730" i="4" s="1"/>
  <c r="L729" i="4"/>
  <c r="P729" i="4" s="1"/>
  <c r="Q729" i="4" s="1"/>
  <c r="N729" i="4"/>
  <c r="O729" i="4" s="1"/>
  <c r="L728" i="4"/>
  <c r="P728" i="4" s="1"/>
  <c r="Q728" i="4" s="1"/>
  <c r="N728" i="4"/>
  <c r="O728" i="4" s="1"/>
  <c r="L727" i="4"/>
  <c r="P727" i="4" s="1"/>
  <c r="Q727" i="4" s="1"/>
  <c r="N727" i="4"/>
  <c r="O727" i="4" s="1"/>
  <c r="L726" i="4"/>
  <c r="P726" i="4" s="1"/>
  <c r="Q726" i="4" s="1"/>
  <c r="N726" i="4"/>
  <c r="O726" i="4"/>
  <c r="L725" i="4"/>
  <c r="P725" i="4" s="1"/>
  <c r="Q725" i="4" s="1"/>
  <c r="N725" i="4"/>
  <c r="O725" i="4" s="1"/>
  <c r="L724" i="4"/>
  <c r="P724" i="4" s="1"/>
  <c r="Q724" i="4" s="1"/>
  <c r="N724" i="4"/>
  <c r="O724" i="4" s="1"/>
  <c r="L723" i="4"/>
  <c r="P723" i="4" s="1"/>
  <c r="Q723" i="4" s="1"/>
  <c r="N723" i="4"/>
  <c r="O723" i="4" s="1"/>
  <c r="L722" i="4"/>
  <c r="P722" i="4" s="1"/>
  <c r="Q722" i="4" s="1"/>
  <c r="N722" i="4"/>
  <c r="O722" i="4" s="1"/>
  <c r="L721" i="4"/>
  <c r="P721" i="4" s="1"/>
  <c r="Q721" i="4" s="1"/>
  <c r="N721" i="4"/>
  <c r="O721" i="4"/>
  <c r="L720" i="4"/>
  <c r="P720" i="4" s="1"/>
  <c r="Q720" i="4" s="1"/>
  <c r="N720" i="4"/>
  <c r="O720" i="4" s="1"/>
  <c r="L719" i="4"/>
  <c r="P719" i="4" s="1"/>
  <c r="Q719" i="4" s="1"/>
  <c r="N719" i="4"/>
  <c r="O719" i="4" s="1"/>
  <c r="L718" i="4"/>
  <c r="P718" i="4" s="1"/>
  <c r="Q718" i="4" s="1"/>
  <c r="N718" i="4"/>
  <c r="O718" i="4" s="1"/>
  <c r="L717" i="4"/>
  <c r="P717" i="4" s="1"/>
  <c r="Q717" i="4" s="1"/>
  <c r="N717" i="4"/>
  <c r="O717" i="4" s="1"/>
  <c r="L716" i="4"/>
  <c r="P716" i="4" s="1"/>
  <c r="Q716" i="4" s="1"/>
  <c r="N716" i="4"/>
  <c r="O716" i="4" s="1"/>
  <c r="L715" i="4"/>
  <c r="P715" i="4" s="1"/>
  <c r="Q715" i="4" s="1"/>
  <c r="N715" i="4"/>
  <c r="O715" i="4" s="1"/>
  <c r="L714" i="4"/>
  <c r="P714" i="4" s="1"/>
  <c r="Q714" i="4" s="1"/>
  <c r="N714" i="4"/>
  <c r="O714" i="4" s="1"/>
  <c r="L713" i="4"/>
  <c r="P713" i="4" s="1"/>
  <c r="Q713" i="4" s="1"/>
  <c r="N713" i="4"/>
  <c r="O713" i="4" s="1"/>
  <c r="L712" i="4"/>
  <c r="P712" i="4" s="1"/>
  <c r="Q712" i="4" s="1"/>
  <c r="N712" i="4"/>
  <c r="O712" i="4" s="1"/>
  <c r="L711" i="4"/>
  <c r="P711" i="4" s="1"/>
  <c r="Q711" i="4" s="1"/>
  <c r="N711" i="4"/>
  <c r="O711" i="4" s="1"/>
  <c r="L710" i="4"/>
  <c r="P710" i="4" s="1"/>
  <c r="Q710" i="4" s="1"/>
  <c r="N710" i="4"/>
  <c r="O710" i="4" s="1"/>
  <c r="L709" i="4"/>
  <c r="P709" i="4" s="1"/>
  <c r="Q709" i="4" s="1"/>
  <c r="N709" i="4"/>
  <c r="O709" i="4" s="1"/>
  <c r="L708" i="4"/>
  <c r="P708" i="4" s="1"/>
  <c r="Q708" i="4" s="1"/>
  <c r="N708" i="4"/>
  <c r="O708" i="4" s="1"/>
  <c r="L707" i="4"/>
  <c r="P707" i="4" s="1"/>
  <c r="Q707" i="4" s="1"/>
  <c r="N707" i="4"/>
  <c r="O707" i="4" s="1"/>
  <c r="L706" i="4"/>
  <c r="P706" i="4" s="1"/>
  <c r="Q706" i="4" s="1"/>
  <c r="N706" i="4"/>
  <c r="O706" i="4" s="1"/>
  <c r="L705" i="4"/>
  <c r="P705" i="4" s="1"/>
  <c r="Q705" i="4" s="1"/>
  <c r="N705" i="4"/>
  <c r="O705" i="4" s="1"/>
  <c r="L704" i="4"/>
  <c r="P704" i="4" s="1"/>
  <c r="Q704" i="4" s="1"/>
  <c r="N704" i="4"/>
  <c r="O704" i="4" s="1"/>
  <c r="L703" i="4"/>
  <c r="P703" i="4" s="1"/>
  <c r="Q703" i="4" s="1"/>
  <c r="N703" i="4"/>
  <c r="O703" i="4" s="1"/>
  <c r="L702" i="4"/>
  <c r="P702" i="4" s="1"/>
  <c r="Q702" i="4" s="1"/>
  <c r="N702" i="4"/>
  <c r="O702" i="4" s="1"/>
  <c r="L701" i="4"/>
  <c r="P701" i="4" s="1"/>
  <c r="Q701" i="4" s="1"/>
  <c r="N701" i="4"/>
  <c r="O701" i="4" s="1"/>
  <c r="L700" i="4"/>
  <c r="P700" i="4" s="1"/>
  <c r="Q700" i="4" s="1"/>
  <c r="N700" i="4"/>
  <c r="O700" i="4" s="1"/>
  <c r="L699" i="4"/>
  <c r="P699" i="4" s="1"/>
  <c r="Q699" i="4" s="1"/>
  <c r="N699" i="4"/>
  <c r="O699" i="4" s="1"/>
  <c r="L698" i="4"/>
  <c r="P698" i="4" s="1"/>
  <c r="Q698" i="4" s="1"/>
  <c r="N698" i="4"/>
  <c r="O698" i="4" s="1"/>
  <c r="L697" i="4"/>
  <c r="P697" i="4" s="1"/>
  <c r="Q697" i="4" s="1"/>
  <c r="N697" i="4"/>
  <c r="O697" i="4" s="1"/>
  <c r="L696" i="4"/>
  <c r="P696" i="4" s="1"/>
  <c r="Q696" i="4" s="1"/>
  <c r="N696" i="4"/>
  <c r="O696" i="4"/>
  <c r="L695" i="4"/>
  <c r="P695" i="4" s="1"/>
  <c r="Q695" i="4" s="1"/>
  <c r="N695" i="4"/>
  <c r="O695" i="4"/>
  <c r="L694" i="4"/>
  <c r="P694" i="4" s="1"/>
  <c r="Q694" i="4" s="1"/>
  <c r="N694" i="4"/>
  <c r="O694" i="4" s="1"/>
  <c r="L693" i="4"/>
  <c r="P693" i="4" s="1"/>
  <c r="Q693" i="4" s="1"/>
  <c r="N693" i="4"/>
  <c r="O693" i="4" s="1"/>
  <c r="L692" i="4"/>
  <c r="P692" i="4" s="1"/>
  <c r="Q692" i="4" s="1"/>
  <c r="N692" i="4"/>
  <c r="O692" i="4" s="1"/>
  <c r="L691" i="4"/>
  <c r="P691" i="4" s="1"/>
  <c r="Q691" i="4" s="1"/>
  <c r="N691" i="4"/>
  <c r="O691" i="4" s="1"/>
  <c r="L690" i="4"/>
  <c r="P690" i="4" s="1"/>
  <c r="Q690" i="4" s="1"/>
  <c r="N690" i="4"/>
  <c r="O690" i="4" s="1"/>
  <c r="L689" i="4"/>
  <c r="P689" i="4" s="1"/>
  <c r="Q689" i="4" s="1"/>
  <c r="N689" i="4"/>
  <c r="O689" i="4" s="1"/>
  <c r="L688" i="4"/>
  <c r="P688" i="4" s="1"/>
  <c r="Q688" i="4" s="1"/>
  <c r="N688" i="4"/>
  <c r="O688" i="4" s="1"/>
  <c r="L687" i="4"/>
  <c r="P687" i="4" s="1"/>
  <c r="Q687" i="4" s="1"/>
  <c r="N687" i="4"/>
  <c r="O687" i="4" s="1"/>
  <c r="L686" i="4"/>
  <c r="P686" i="4" s="1"/>
  <c r="Q686" i="4" s="1"/>
  <c r="N686" i="4"/>
  <c r="O686" i="4" s="1"/>
  <c r="L685" i="4"/>
  <c r="P685" i="4" s="1"/>
  <c r="Q685" i="4" s="1"/>
  <c r="N685" i="4"/>
  <c r="O685" i="4" s="1"/>
  <c r="L684" i="4"/>
  <c r="P684" i="4" s="1"/>
  <c r="Q684" i="4" s="1"/>
  <c r="N684" i="4"/>
  <c r="O684" i="4"/>
  <c r="L683" i="4"/>
  <c r="P683" i="4" s="1"/>
  <c r="Q683" i="4" s="1"/>
  <c r="N683" i="4"/>
  <c r="O683" i="4" s="1"/>
  <c r="L682" i="4"/>
  <c r="P682" i="4" s="1"/>
  <c r="Q682" i="4" s="1"/>
  <c r="N682" i="4"/>
  <c r="O682" i="4" s="1"/>
  <c r="L681" i="4"/>
  <c r="P681" i="4" s="1"/>
  <c r="Q681" i="4" s="1"/>
  <c r="N681" i="4"/>
  <c r="O681" i="4" s="1"/>
  <c r="L680" i="4"/>
  <c r="P680" i="4" s="1"/>
  <c r="Q680" i="4" s="1"/>
  <c r="N680" i="4"/>
  <c r="O680" i="4" s="1"/>
  <c r="L679" i="4"/>
  <c r="P679" i="4" s="1"/>
  <c r="Q679" i="4" s="1"/>
  <c r="N679" i="4"/>
  <c r="O679" i="4" s="1"/>
  <c r="L678" i="4"/>
  <c r="P678" i="4" s="1"/>
  <c r="Q678" i="4" s="1"/>
  <c r="N678" i="4"/>
  <c r="O678" i="4" s="1"/>
  <c r="L677" i="4"/>
  <c r="P677" i="4" s="1"/>
  <c r="Q677" i="4" s="1"/>
  <c r="N677" i="4"/>
  <c r="O677" i="4"/>
  <c r="L676" i="4"/>
  <c r="P676" i="4" s="1"/>
  <c r="Q676" i="4" s="1"/>
  <c r="N676" i="4"/>
  <c r="O676" i="4" s="1"/>
  <c r="L675" i="4"/>
  <c r="P675" i="4" s="1"/>
  <c r="Q675" i="4" s="1"/>
  <c r="N675" i="4"/>
  <c r="O675" i="4" s="1"/>
  <c r="L674" i="4"/>
  <c r="P674" i="4" s="1"/>
  <c r="Q674" i="4" s="1"/>
  <c r="N674" i="4"/>
  <c r="O674" i="4" s="1"/>
  <c r="L673" i="4"/>
  <c r="P673" i="4" s="1"/>
  <c r="Q673" i="4" s="1"/>
  <c r="N673" i="4"/>
  <c r="O673" i="4" s="1"/>
  <c r="L672" i="4"/>
  <c r="P672" i="4" s="1"/>
  <c r="Q672" i="4" s="1"/>
  <c r="N672" i="4"/>
  <c r="O672" i="4" s="1"/>
  <c r="L671" i="4"/>
  <c r="P671" i="4" s="1"/>
  <c r="Q671" i="4" s="1"/>
  <c r="N671" i="4"/>
  <c r="O671" i="4" s="1"/>
  <c r="L670" i="4"/>
  <c r="P670" i="4" s="1"/>
  <c r="Q670" i="4" s="1"/>
  <c r="N670" i="4"/>
  <c r="O670" i="4" s="1"/>
  <c r="L669" i="4"/>
  <c r="P669" i="4" s="1"/>
  <c r="Q669" i="4" s="1"/>
  <c r="N669" i="4"/>
  <c r="O669" i="4" s="1"/>
  <c r="L668" i="4"/>
  <c r="P668" i="4" s="1"/>
  <c r="Q668" i="4" s="1"/>
  <c r="N668" i="4"/>
  <c r="O668" i="4" s="1"/>
  <c r="L667" i="4"/>
  <c r="P667" i="4" s="1"/>
  <c r="Q667" i="4" s="1"/>
  <c r="N667" i="4"/>
  <c r="O667" i="4" s="1"/>
  <c r="L666" i="4"/>
  <c r="P666" i="4" s="1"/>
  <c r="Q666" i="4" s="1"/>
  <c r="N666" i="4"/>
  <c r="O666" i="4" s="1"/>
  <c r="L665" i="4"/>
  <c r="P665" i="4" s="1"/>
  <c r="Q665" i="4" s="1"/>
  <c r="N665" i="4"/>
  <c r="O665" i="4" s="1"/>
  <c r="L664" i="4"/>
  <c r="P664" i="4" s="1"/>
  <c r="Q664" i="4" s="1"/>
  <c r="N664" i="4"/>
  <c r="O664" i="4" s="1"/>
  <c r="L663" i="4"/>
  <c r="P663" i="4" s="1"/>
  <c r="Q663" i="4" s="1"/>
  <c r="N663" i="4"/>
  <c r="O663" i="4" s="1"/>
  <c r="L662" i="4"/>
  <c r="P662" i="4" s="1"/>
  <c r="Q662" i="4" s="1"/>
  <c r="N662" i="4"/>
  <c r="O662" i="4" s="1"/>
  <c r="L661" i="4"/>
  <c r="P661" i="4" s="1"/>
  <c r="Q661" i="4" s="1"/>
  <c r="N661" i="4"/>
  <c r="O661" i="4" s="1"/>
  <c r="L660" i="4"/>
  <c r="P660" i="4" s="1"/>
  <c r="Q660" i="4" s="1"/>
  <c r="N660" i="4"/>
  <c r="O660" i="4" s="1"/>
  <c r="L659" i="4"/>
  <c r="P659" i="4" s="1"/>
  <c r="Q659" i="4" s="1"/>
  <c r="N659" i="4"/>
  <c r="O659" i="4" s="1"/>
  <c r="L658" i="4"/>
  <c r="P658" i="4" s="1"/>
  <c r="Q658" i="4" s="1"/>
  <c r="N658" i="4"/>
  <c r="O658" i="4" s="1"/>
  <c r="L657" i="4"/>
  <c r="P657" i="4" s="1"/>
  <c r="Q657" i="4" s="1"/>
  <c r="N657" i="4"/>
  <c r="O657" i="4" s="1"/>
  <c r="L656" i="4"/>
  <c r="P656" i="4" s="1"/>
  <c r="Q656" i="4" s="1"/>
  <c r="N656" i="4"/>
  <c r="O656" i="4" s="1"/>
  <c r="L655" i="4"/>
  <c r="P655" i="4" s="1"/>
  <c r="Q655" i="4" s="1"/>
  <c r="N655" i="4"/>
  <c r="O655" i="4" s="1"/>
  <c r="L654" i="4"/>
  <c r="P654" i="4" s="1"/>
  <c r="Q654" i="4" s="1"/>
  <c r="N654" i="4"/>
  <c r="O654" i="4" s="1"/>
  <c r="L653" i="4"/>
  <c r="P653" i="4" s="1"/>
  <c r="Q653" i="4" s="1"/>
  <c r="N653" i="4"/>
  <c r="O653" i="4" s="1"/>
  <c r="L652" i="4"/>
  <c r="P652" i="4" s="1"/>
  <c r="Q652" i="4" s="1"/>
  <c r="N652" i="4"/>
  <c r="O652" i="4" s="1"/>
  <c r="L651" i="4"/>
  <c r="P651" i="4" s="1"/>
  <c r="Q651" i="4" s="1"/>
  <c r="N651" i="4"/>
  <c r="O651" i="4" s="1"/>
  <c r="L650" i="4"/>
  <c r="P650" i="4" s="1"/>
  <c r="Q650" i="4" s="1"/>
  <c r="N650" i="4"/>
  <c r="O650" i="4" s="1"/>
  <c r="L649" i="4"/>
  <c r="P649" i="4" s="1"/>
  <c r="Q649" i="4" s="1"/>
  <c r="N649" i="4"/>
  <c r="O649" i="4" s="1"/>
  <c r="L648" i="4"/>
  <c r="P648" i="4" s="1"/>
  <c r="Q648" i="4" s="1"/>
  <c r="N648" i="4"/>
  <c r="O648" i="4" s="1"/>
  <c r="L647" i="4"/>
  <c r="P647" i="4" s="1"/>
  <c r="Q647" i="4" s="1"/>
  <c r="N647" i="4"/>
  <c r="O647" i="4" s="1"/>
  <c r="L646" i="4"/>
  <c r="P646" i="4" s="1"/>
  <c r="Q646" i="4" s="1"/>
  <c r="N646" i="4"/>
  <c r="O646" i="4" s="1"/>
  <c r="L645" i="4"/>
  <c r="P645" i="4" s="1"/>
  <c r="Q645" i="4" s="1"/>
  <c r="N645" i="4"/>
  <c r="O645" i="4" s="1"/>
  <c r="L644" i="4"/>
  <c r="P644" i="4" s="1"/>
  <c r="Q644" i="4" s="1"/>
  <c r="N644" i="4"/>
  <c r="O644" i="4" s="1"/>
  <c r="L643" i="4"/>
  <c r="P643" i="4" s="1"/>
  <c r="Q643" i="4" s="1"/>
  <c r="N643" i="4"/>
  <c r="O643" i="4" s="1"/>
  <c r="L642" i="4"/>
  <c r="P642" i="4" s="1"/>
  <c r="Q642" i="4" s="1"/>
  <c r="N642" i="4"/>
  <c r="O642" i="4" s="1"/>
  <c r="L641" i="4"/>
  <c r="P641" i="4" s="1"/>
  <c r="Q641" i="4" s="1"/>
  <c r="N641" i="4"/>
  <c r="O641" i="4" s="1"/>
  <c r="L640" i="4"/>
  <c r="P640" i="4" s="1"/>
  <c r="Q640" i="4" s="1"/>
  <c r="N640" i="4"/>
  <c r="O640" i="4" s="1"/>
  <c r="L639" i="4"/>
  <c r="P639" i="4" s="1"/>
  <c r="Q639" i="4" s="1"/>
  <c r="N639" i="4"/>
  <c r="O639" i="4"/>
  <c r="L638" i="4"/>
  <c r="P638" i="4" s="1"/>
  <c r="Q638" i="4" s="1"/>
  <c r="N638" i="4"/>
  <c r="O638" i="4" s="1"/>
  <c r="L637" i="4"/>
  <c r="P637" i="4" s="1"/>
  <c r="Q637" i="4" s="1"/>
  <c r="N637" i="4"/>
  <c r="O637" i="4" s="1"/>
  <c r="L636" i="4"/>
  <c r="P636" i="4" s="1"/>
  <c r="Q636" i="4" s="1"/>
  <c r="N636" i="4"/>
  <c r="O636" i="4" s="1"/>
  <c r="L635" i="4"/>
  <c r="P635" i="4" s="1"/>
  <c r="Q635" i="4" s="1"/>
  <c r="N635" i="4"/>
  <c r="O635" i="4"/>
  <c r="L634" i="4"/>
  <c r="P634" i="4" s="1"/>
  <c r="Q634" i="4" s="1"/>
  <c r="N634" i="4"/>
  <c r="O634" i="4" s="1"/>
  <c r="L633" i="4"/>
  <c r="P633" i="4" s="1"/>
  <c r="Q633" i="4" s="1"/>
  <c r="N633" i="4"/>
  <c r="O633" i="4" s="1"/>
  <c r="L632" i="4"/>
  <c r="P632" i="4" s="1"/>
  <c r="Q632" i="4" s="1"/>
  <c r="N632" i="4"/>
  <c r="O632" i="4" s="1"/>
  <c r="L631" i="4"/>
  <c r="P631" i="4" s="1"/>
  <c r="Q631" i="4" s="1"/>
  <c r="N631" i="4"/>
  <c r="O631" i="4" s="1"/>
  <c r="L630" i="4"/>
  <c r="P630" i="4" s="1"/>
  <c r="Q630" i="4" s="1"/>
  <c r="N630" i="4"/>
  <c r="O630" i="4" s="1"/>
  <c r="L629" i="4"/>
  <c r="P629" i="4" s="1"/>
  <c r="Q629" i="4" s="1"/>
  <c r="N629" i="4"/>
  <c r="O629" i="4" s="1"/>
  <c r="L628" i="4"/>
  <c r="P628" i="4" s="1"/>
  <c r="Q628" i="4" s="1"/>
  <c r="N628" i="4"/>
  <c r="O628" i="4" s="1"/>
  <c r="L627" i="4"/>
  <c r="P627" i="4" s="1"/>
  <c r="Q627" i="4" s="1"/>
  <c r="N627" i="4"/>
  <c r="O627" i="4" s="1"/>
  <c r="L626" i="4"/>
  <c r="P626" i="4" s="1"/>
  <c r="Q626" i="4" s="1"/>
  <c r="N626" i="4"/>
  <c r="O626" i="4" s="1"/>
  <c r="L625" i="4"/>
  <c r="P625" i="4" s="1"/>
  <c r="Q625" i="4" s="1"/>
  <c r="N625" i="4"/>
  <c r="O625" i="4" s="1"/>
  <c r="L624" i="4"/>
  <c r="P624" i="4" s="1"/>
  <c r="Q624" i="4" s="1"/>
  <c r="N624" i="4"/>
  <c r="O624" i="4" s="1"/>
  <c r="L623" i="4"/>
  <c r="P623" i="4" s="1"/>
  <c r="Q623" i="4" s="1"/>
  <c r="N623" i="4"/>
  <c r="O623" i="4" s="1"/>
  <c r="L622" i="4"/>
  <c r="P622" i="4" s="1"/>
  <c r="Q622" i="4" s="1"/>
  <c r="N622" i="4"/>
  <c r="O622" i="4" s="1"/>
  <c r="L621" i="4"/>
  <c r="P621" i="4" s="1"/>
  <c r="Q621" i="4" s="1"/>
  <c r="N621" i="4"/>
  <c r="O621" i="4" s="1"/>
  <c r="L620" i="4"/>
  <c r="P620" i="4" s="1"/>
  <c r="Q620" i="4" s="1"/>
  <c r="N620" i="4"/>
  <c r="O620" i="4" s="1"/>
  <c r="L619" i="4"/>
  <c r="P619" i="4" s="1"/>
  <c r="Q619" i="4" s="1"/>
  <c r="N619" i="4"/>
  <c r="O619" i="4" s="1"/>
  <c r="L618" i="4"/>
  <c r="P618" i="4" s="1"/>
  <c r="Q618" i="4" s="1"/>
  <c r="N618" i="4"/>
  <c r="O618" i="4"/>
  <c r="L617" i="4"/>
  <c r="P617" i="4" s="1"/>
  <c r="Q617" i="4" s="1"/>
  <c r="N617" i="4"/>
  <c r="O617" i="4" s="1"/>
  <c r="L616" i="4"/>
  <c r="P616" i="4" s="1"/>
  <c r="Q616" i="4" s="1"/>
  <c r="N616" i="4"/>
  <c r="O616" i="4" s="1"/>
  <c r="L615" i="4"/>
  <c r="P615" i="4" s="1"/>
  <c r="Q615" i="4" s="1"/>
  <c r="N615" i="4"/>
  <c r="O615" i="4" s="1"/>
  <c r="L614" i="4"/>
  <c r="P614" i="4" s="1"/>
  <c r="Q614" i="4" s="1"/>
  <c r="N614" i="4"/>
  <c r="O614" i="4" s="1"/>
  <c r="L613" i="4"/>
  <c r="P613" i="4" s="1"/>
  <c r="Q613" i="4" s="1"/>
  <c r="N613" i="4"/>
  <c r="O613" i="4" s="1"/>
  <c r="L612" i="4"/>
  <c r="P612" i="4" s="1"/>
  <c r="Q612" i="4" s="1"/>
  <c r="N612" i="4"/>
  <c r="O612" i="4" s="1"/>
  <c r="L611" i="4"/>
  <c r="P611" i="4" s="1"/>
  <c r="Q611" i="4" s="1"/>
  <c r="N611" i="4"/>
  <c r="O611" i="4" s="1"/>
  <c r="L610" i="4"/>
  <c r="P610" i="4" s="1"/>
  <c r="Q610" i="4" s="1"/>
  <c r="N610" i="4"/>
  <c r="O610" i="4" s="1"/>
  <c r="L609" i="4"/>
  <c r="P609" i="4" s="1"/>
  <c r="Q609" i="4" s="1"/>
  <c r="N609" i="4"/>
  <c r="O609" i="4" s="1"/>
  <c r="L608" i="4"/>
  <c r="P608" i="4" s="1"/>
  <c r="Q608" i="4" s="1"/>
  <c r="N608" i="4"/>
  <c r="O608" i="4" s="1"/>
  <c r="L607" i="4"/>
  <c r="P607" i="4" s="1"/>
  <c r="Q607" i="4" s="1"/>
  <c r="N607" i="4"/>
  <c r="O607" i="4" s="1"/>
  <c r="L606" i="4"/>
  <c r="P606" i="4" s="1"/>
  <c r="Q606" i="4" s="1"/>
  <c r="N606" i="4"/>
  <c r="O606" i="4" s="1"/>
  <c r="L605" i="4"/>
  <c r="P605" i="4" s="1"/>
  <c r="Q605" i="4" s="1"/>
  <c r="N605" i="4"/>
  <c r="O605" i="4"/>
  <c r="L604" i="4"/>
  <c r="P604" i="4" s="1"/>
  <c r="Q604" i="4" s="1"/>
  <c r="N604" i="4"/>
  <c r="O604" i="4" s="1"/>
  <c r="L603" i="4"/>
  <c r="P603" i="4" s="1"/>
  <c r="Q603" i="4" s="1"/>
  <c r="N603" i="4"/>
  <c r="O603" i="4" s="1"/>
  <c r="L602" i="4"/>
  <c r="P602" i="4" s="1"/>
  <c r="Q602" i="4" s="1"/>
  <c r="N602" i="4"/>
  <c r="O602" i="4" s="1"/>
  <c r="L601" i="4"/>
  <c r="P601" i="4" s="1"/>
  <c r="Q601" i="4" s="1"/>
  <c r="N601" i="4"/>
  <c r="O601" i="4" s="1"/>
  <c r="L600" i="4"/>
  <c r="P600" i="4" s="1"/>
  <c r="Q600" i="4" s="1"/>
  <c r="N600" i="4"/>
  <c r="O600" i="4" s="1"/>
  <c r="L599" i="4"/>
  <c r="P599" i="4" s="1"/>
  <c r="Q599" i="4" s="1"/>
  <c r="N599" i="4"/>
  <c r="O599" i="4" s="1"/>
  <c r="L598" i="4"/>
  <c r="P598" i="4" s="1"/>
  <c r="Q598" i="4" s="1"/>
  <c r="N598" i="4"/>
  <c r="O598" i="4" s="1"/>
  <c r="L597" i="4"/>
  <c r="P597" i="4" s="1"/>
  <c r="Q597" i="4" s="1"/>
  <c r="N597" i="4"/>
  <c r="O597" i="4" s="1"/>
  <c r="L596" i="4"/>
  <c r="P596" i="4" s="1"/>
  <c r="Q596" i="4" s="1"/>
  <c r="N596" i="4"/>
  <c r="O596" i="4" s="1"/>
  <c r="L595" i="4"/>
  <c r="P595" i="4" s="1"/>
  <c r="Q595" i="4" s="1"/>
  <c r="N595" i="4"/>
  <c r="O595" i="4" s="1"/>
  <c r="L594" i="4"/>
  <c r="P594" i="4" s="1"/>
  <c r="Q594" i="4" s="1"/>
  <c r="N594" i="4"/>
  <c r="O594" i="4" s="1"/>
  <c r="L593" i="4"/>
  <c r="P593" i="4" s="1"/>
  <c r="Q593" i="4" s="1"/>
  <c r="N593" i="4"/>
  <c r="O593" i="4" s="1"/>
  <c r="L592" i="4"/>
  <c r="P592" i="4" s="1"/>
  <c r="Q592" i="4" s="1"/>
  <c r="N592" i="4"/>
  <c r="O592" i="4" s="1"/>
  <c r="L591" i="4"/>
  <c r="P591" i="4" s="1"/>
  <c r="Q591" i="4" s="1"/>
  <c r="N591" i="4"/>
  <c r="O591" i="4" s="1"/>
  <c r="L590" i="4"/>
  <c r="P590" i="4" s="1"/>
  <c r="Q590" i="4" s="1"/>
  <c r="N590" i="4"/>
  <c r="O590" i="4" s="1"/>
  <c r="L589" i="4"/>
  <c r="P589" i="4" s="1"/>
  <c r="Q589" i="4" s="1"/>
  <c r="N589" i="4"/>
  <c r="O589" i="4" s="1"/>
  <c r="L588" i="4"/>
  <c r="P588" i="4" s="1"/>
  <c r="Q588" i="4" s="1"/>
  <c r="N588" i="4"/>
  <c r="O588" i="4" s="1"/>
  <c r="L587" i="4"/>
  <c r="P587" i="4" s="1"/>
  <c r="Q587" i="4" s="1"/>
  <c r="N587" i="4"/>
  <c r="O587" i="4" s="1"/>
  <c r="L586" i="4"/>
  <c r="P586" i="4" s="1"/>
  <c r="Q586" i="4" s="1"/>
  <c r="N586" i="4"/>
  <c r="O586" i="4" s="1"/>
  <c r="L585" i="4"/>
  <c r="P585" i="4" s="1"/>
  <c r="Q585" i="4" s="1"/>
  <c r="N585" i="4"/>
  <c r="O585" i="4" s="1"/>
  <c r="L584" i="4"/>
  <c r="P584" i="4" s="1"/>
  <c r="Q584" i="4" s="1"/>
  <c r="N584" i="4"/>
  <c r="O584" i="4" s="1"/>
  <c r="L583" i="4"/>
  <c r="P583" i="4" s="1"/>
  <c r="Q583" i="4" s="1"/>
  <c r="N583" i="4"/>
  <c r="O583" i="4" s="1"/>
  <c r="L582" i="4"/>
  <c r="P582" i="4" s="1"/>
  <c r="Q582" i="4" s="1"/>
  <c r="N582" i="4"/>
  <c r="O582" i="4" s="1"/>
  <c r="L581" i="4"/>
  <c r="P581" i="4" s="1"/>
  <c r="Q581" i="4" s="1"/>
  <c r="N581" i="4"/>
  <c r="O581" i="4"/>
  <c r="L580" i="4"/>
  <c r="P580" i="4" s="1"/>
  <c r="Q580" i="4" s="1"/>
  <c r="N580" i="4"/>
  <c r="O580" i="4" s="1"/>
  <c r="L579" i="4"/>
  <c r="P579" i="4" s="1"/>
  <c r="Q579" i="4" s="1"/>
  <c r="N579" i="4"/>
  <c r="O579" i="4" s="1"/>
  <c r="L578" i="4"/>
  <c r="P578" i="4" s="1"/>
  <c r="Q578" i="4" s="1"/>
  <c r="N578" i="4"/>
  <c r="O578" i="4" s="1"/>
  <c r="L577" i="4"/>
  <c r="P577" i="4" s="1"/>
  <c r="Q577" i="4" s="1"/>
  <c r="N577" i="4"/>
  <c r="O577" i="4" s="1"/>
  <c r="L576" i="4"/>
  <c r="P576" i="4" s="1"/>
  <c r="Q576" i="4" s="1"/>
  <c r="N576" i="4"/>
  <c r="O576" i="4" s="1"/>
  <c r="L575" i="4"/>
  <c r="P575" i="4" s="1"/>
  <c r="Q575" i="4" s="1"/>
  <c r="N575" i="4"/>
  <c r="O575" i="4" s="1"/>
  <c r="L574" i="4"/>
  <c r="P574" i="4" s="1"/>
  <c r="Q574" i="4" s="1"/>
  <c r="N574" i="4"/>
  <c r="O574" i="4" s="1"/>
  <c r="L573" i="4"/>
  <c r="P573" i="4" s="1"/>
  <c r="Q573" i="4" s="1"/>
  <c r="N573" i="4"/>
  <c r="O573" i="4" s="1"/>
  <c r="L572" i="4"/>
  <c r="P572" i="4" s="1"/>
  <c r="Q572" i="4" s="1"/>
  <c r="N572" i="4"/>
  <c r="O572" i="4" s="1"/>
  <c r="L571" i="4"/>
  <c r="P571" i="4" s="1"/>
  <c r="Q571" i="4" s="1"/>
  <c r="N571" i="4"/>
  <c r="O571" i="4"/>
  <c r="L570" i="4"/>
  <c r="P570" i="4" s="1"/>
  <c r="Q570" i="4" s="1"/>
  <c r="N570" i="4"/>
  <c r="O570" i="4" s="1"/>
  <c r="L569" i="4"/>
  <c r="P569" i="4" s="1"/>
  <c r="Q569" i="4" s="1"/>
  <c r="N569" i="4"/>
  <c r="O569" i="4" s="1"/>
  <c r="L568" i="4"/>
  <c r="P568" i="4" s="1"/>
  <c r="Q568" i="4" s="1"/>
  <c r="N568" i="4"/>
  <c r="O568" i="4" s="1"/>
  <c r="L567" i="4"/>
  <c r="P567" i="4" s="1"/>
  <c r="Q567" i="4" s="1"/>
  <c r="N567" i="4"/>
  <c r="O567" i="4" s="1"/>
  <c r="L566" i="4"/>
  <c r="P566" i="4" s="1"/>
  <c r="Q566" i="4" s="1"/>
  <c r="N566" i="4"/>
  <c r="O566" i="4" s="1"/>
  <c r="L565" i="4"/>
  <c r="P565" i="4" s="1"/>
  <c r="Q565" i="4" s="1"/>
  <c r="N565" i="4"/>
  <c r="O565" i="4" s="1"/>
  <c r="L564" i="4"/>
  <c r="P564" i="4" s="1"/>
  <c r="Q564" i="4" s="1"/>
  <c r="N564" i="4"/>
  <c r="O564" i="4" s="1"/>
  <c r="L563" i="4"/>
  <c r="P563" i="4" s="1"/>
  <c r="Q563" i="4" s="1"/>
  <c r="N563" i="4"/>
  <c r="O563" i="4" s="1"/>
  <c r="L562" i="4"/>
  <c r="P562" i="4" s="1"/>
  <c r="Q562" i="4" s="1"/>
  <c r="N562" i="4"/>
  <c r="O562" i="4" s="1"/>
  <c r="L561" i="4"/>
  <c r="P561" i="4" s="1"/>
  <c r="Q561" i="4" s="1"/>
  <c r="N561" i="4"/>
  <c r="O561" i="4" s="1"/>
  <c r="L560" i="4"/>
  <c r="P560" i="4" s="1"/>
  <c r="Q560" i="4" s="1"/>
  <c r="N560" i="4"/>
  <c r="O560" i="4" s="1"/>
  <c r="L559" i="4"/>
  <c r="P559" i="4" s="1"/>
  <c r="Q559" i="4" s="1"/>
  <c r="N559" i="4"/>
  <c r="O559" i="4" s="1"/>
  <c r="L558" i="4"/>
  <c r="P558" i="4" s="1"/>
  <c r="Q558" i="4" s="1"/>
  <c r="N558" i="4"/>
  <c r="O558" i="4" s="1"/>
  <c r="L557" i="4"/>
  <c r="P557" i="4" s="1"/>
  <c r="Q557" i="4" s="1"/>
  <c r="N557" i="4"/>
  <c r="O557" i="4" s="1"/>
  <c r="L556" i="4"/>
  <c r="P556" i="4" s="1"/>
  <c r="Q556" i="4" s="1"/>
  <c r="N556" i="4"/>
  <c r="O556" i="4" s="1"/>
  <c r="L555" i="4"/>
  <c r="P555" i="4" s="1"/>
  <c r="Q555" i="4" s="1"/>
  <c r="N555" i="4"/>
  <c r="O555" i="4" s="1"/>
  <c r="L554" i="4"/>
  <c r="P554" i="4" s="1"/>
  <c r="Q554" i="4" s="1"/>
  <c r="N554" i="4"/>
  <c r="O554" i="4" s="1"/>
  <c r="L553" i="4"/>
  <c r="P553" i="4" s="1"/>
  <c r="Q553" i="4" s="1"/>
  <c r="N553" i="4"/>
  <c r="O553" i="4" s="1"/>
  <c r="L552" i="4"/>
  <c r="P552" i="4" s="1"/>
  <c r="Q552" i="4" s="1"/>
  <c r="N552" i="4"/>
  <c r="O552" i="4" s="1"/>
  <c r="L551" i="4"/>
  <c r="P551" i="4" s="1"/>
  <c r="Q551" i="4" s="1"/>
  <c r="N551" i="4"/>
  <c r="O551" i="4" s="1"/>
  <c r="L550" i="4"/>
  <c r="P550" i="4" s="1"/>
  <c r="Q550" i="4" s="1"/>
  <c r="N550" i="4"/>
  <c r="O550" i="4" s="1"/>
  <c r="L549" i="4"/>
  <c r="P549" i="4" s="1"/>
  <c r="Q549" i="4" s="1"/>
  <c r="N549" i="4"/>
  <c r="O549" i="4" s="1"/>
  <c r="L548" i="4"/>
  <c r="P548" i="4" s="1"/>
  <c r="Q548" i="4" s="1"/>
  <c r="N548" i="4"/>
  <c r="O548" i="4" s="1"/>
  <c r="L547" i="4"/>
  <c r="P547" i="4" s="1"/>
  <c r="Q547" i="4" s="1"/>
  <c r="N547" i="4"/>
  <c r="O547" i="4" s="1"/>
  <c r="L546" i="4"/>
  <c r="P546" i="4" s="1"/>
  <c r="Q546" i="4" s="1"/>
  <c r="N546" i="4"/>
  <c r="O546" i="4" s="1"/>
  <c r="L545" i="4"/>
  <c r="P545" i="4" s="1"/>
  <c r="Q545" i="4" s="1"/>
  <c r="N545" i="4"/>
  <c r="O545" i="4" s="1"/>
  <c r="L544" i="4"/>
  <c r="P544" i="4" s="1"/>
  <c r="Q544" i="4" s="1"/>
  <c r="N544" i="4"/>
  <c r="O544" i="4" s="1"/>
  <c r="L543" i="4"/>
  <c r="P543" i="4" s="1"/>
  <c r="Q543" i="4" s="1"/>
  <c r="N543" i="4"/>
  <c r="O543" i="4"/>
  <c r="L542" i="4"/>
  <c r="P542" i="4" s="1"/>
  <c r="Q542" i="4" s="1"/>
  <c r="N542" i="4"/>
  <c r="O542" i="4" s="1"/>
  <c r="L541" i="4"/>
  <c r="P541" i="4" s="1"/>
  <c r="Q541" i="4" s="1"/>
  <c r="N541" i="4"/>
  <c r="O541" i="4" s="1"/>
  <c r="L540" i="4"/>
  <c r="P540" i="4" s="1"/>
  <c r="Q540" i="4" s="1"/>
  <c r="N540" i="4"/>
  <c r="O540" i="4" s="1"/>
  <c r="L539" i="4"/>
  <c r="P539" i="4" s="1"/>
  <c r="Q539" i="4" s="1"/>
  <c r="N539" i="4"/>
  <c r="O539" i="4" s="1"/>
  <c r="L538" i="4"/>
  <c r="P538" i="4" s="1"/>
  <c r="Q538" i="4" s="1"/>
  <c r="N538" i="4"/>
  <c r="O538" i="4" s="1"/>
  <c r="L537" i="4"/>
  <c r="P537" i="4" s="1"/>
  <c r="Q537" i="4" s="1"/>
  <c r="N537" i="4"/>
  <c r="O537" i="4" s="1"/>
  <c r="L536" i="4"/>
  <c r="P536" i="4" s="1"/>
  <c r="Q536" i="4" s="1"/>
  <c r="N536" i="4"/>
  <c r="O536" i="4" s="1"/>
  <c r="L535" i="4"/>
  <c r="P535" i="4" s="1"/>
  <c r="Q535" i="4" s="1"/>
  <c r="N535" i="4"/>
  <c r="O535" i="4" s="1"/>
  <c r="L532" i="4"/>
  <c r="P532" i="4" s="1"/>
  <c r="Q532" i="4" s="1"/>
  <c r="N532" i="4"/>
  <c r="O532" i="4" s="1"/>
  <c r="L531" i="4"/>
  <c r="P531" i="4" s="1"/>
  <c r="Q531" i="4" s="1"/>
  <c r="N531" i="4"/>
  <c r="O531" i="4" s="1"/>
  <c r="L530" i="4"/>
  <c r="P530" i="4" s="1"/>
  <c r="Q530" i="4" s="1"/>
  <c r="N530" i="4"/>
  <c r="O530" i="4" s="1"/>
  <c r="L529" i="4"/>
  <c r="P529" i="4" s="1"/>
  <c r="Q529" i="4" s="1"/>
  <c r="N529" i="4"/>
  <c r="O529" i="4"/>
  <c r="L528" i="4"/>
  <c r="P528" i="4" s="1"/>
  <c r="Q528" i="4" s="1"/>
  <c r="N528" i="4"/>
  <c r="O528" i="4" s="1"/>
  <c r="L527" i="4"/>
  <c r="P527" i="4" s="1"/>
  <c r="Q527" i="4" s="1"/>
  <c r="N527" i="4"/>
  <c r="O527" i="4" s="1"/>
  <c r="L526" i="4"/>
  <c r="P526" i="4" s="1"/>
  <c r="Q526" i="4" s="1"/>
  <c r="N526" i="4"/>
  <c r="O526" i="4" s="1"/>
  <c r="L525" i="4"/>
  <c r="P525" i="4" s="1"/>
  <c r="Q525" i="4" s="1"/>
  <c r="N525" i="4"/>
  <c r="O525" i="4" s="1"/>
  <c r="L524" i="4"/>
  <c r="P524" i="4" s="1"/>
  <c r="Q524" i="4" s="1"/>
  <c r="N524" i="4"/>
  <c r="O524" i="4"/>
  <c r="L523" i="4"/>
  <c r="P523" i="4" s="1"/>
  <c r="Q523" i="4" s="1"/>
  <c r="N523" i="4"/>
  <c r="O523" i="4" s="1"/>
  <c r="L522" i="4"/>
  <c r="P522" i="4" s="1"/>
  <c r="Q522" i="4" s="1"/>
  <c r="N522" i="4"/>
  <c r="O522" i="4" s="1"/>
  <c r="L521" i="4"/>
  <c r="P521" i="4" s="1"/>
  <c r="Q521" i="4" s="1"/>
  <c r="N521" i="4"/>
  <c r="O521" i="4" s="1"/>
  <c r="L520" i="4"/>
  <c r="P520" i="4" s="1"/>
  <c r="Q520" i="4" s="1"/>
  <c r="N520" i="4"/>
  <c r="O520" i="4" s="1"/>
  <c r="L519" i="4"/>
  <c r="P519" i="4" s="1"/>
  <c r="Q519" i="4" s="1"/>
  <c r="N519" i="4"/>
  <c r="O519" i="4" s="1"/>
  <c r="L518" i="4"/>
  <c r="P518" i="4" s="1"/>
  <c r="Q518" i="4" s="1"/>
  <c r="N518" i="4"/>
  <c r="O518" i="4" s="1"/>
  <c r="L517" i="4"/>
  <c r="P517" i="4" s="1"/>
  <c r="Q517" i="4" s="1"/>
  <c r="N517" i="4"/>
  <c r="O517" i="4" s="1"/>
  <c r="L516" i="4"/>
  <c r="P516" i="4" s="1"/>
  <c r="Q516" i="4" s="1"/>
  <c r="N516" i="4"/>
  <c r="O516" i="4" s="1"/>
  <c r="L515" i="4"/>
  <c r="P515" i="4" s="1"/>
  <c r="Q515" i="4" s="1"/>
  <c r="N515" i="4"/>
  <c r="O515" i="4" s="1"/>
  <c r="L514" i="4"/>
  <c r="P514" i="4" s="1"/>
  <c r="Q514" i="4" s="1"/>
  <c r="N514" i="4"/>
  <c r="O514" i="4" s="1"/>
  <c r="L513" i="4"/>
  <c r="P513" i="4" s="1"/>
  <c r="Q513" i="4" s="1"/>
  <c r="N513" i="4"/>
  <c r="O513" i="4" s="1"/>
  <c r="L512" i="4"/>
  <c r="P512" i="4" s="1"/>
  <c r="Q512" i="4" s="1"/>
  <c r="N512" i="4"/>
  <c r="O512" i="4" s="1"/>
  <c r="L511" i="4"/>
  <c r="P511" i="4" s="1"/>
  <c r="Q511" i="4" s="1"/>
  <c r="N511" i="4"/>
  <c r="O511" i="4" s="1"/>
  <c r="L510" i="4"/>
  <c r="P510" i="4" s="1"/>
  <c r="Q510" i="4" s="1"/>
  <c r="N510" i="4"/>
  <c r="O510" i="4" s="1"/>
  <c r="L509" i="4"/>
  <c r="P509" i="4" s="1"/>
  <c r="Q509" i="4" s="1"/>
  <c r="N509" i="4"/>
  <c r="O509" i="4" s="1"/>
  <c r="L508" i="4"/>
  <c r="P508" i="4" s="1"/>
  <c r="Q508" i="4" s="1"/>
  <c r="N508" i="4"/>
  <c r="O508" i="4" s="1"/>
  <c r="L507" i="4"/>
  <c r="P507" i="4" s="1"/>
  <c r="Q507" i="4" s="1"/>
  <c r="N507" i="4"/>
  <c r="O507" i="4" s="1"/>
  <c r="L506" i="4"/>
  <c r="P506" i="4" s="1"/>
  <c r="Q506" i="4" s="1"/>
  <c r="N506" i="4"/>
  <c r="O506" i="4" s="1"/>
  <c r="L505" i="4"/>
  <c r="P505" i="4" s="1"/>
  <c r="Q505" i="4" s="1"/>
  <c r="N505" i="4"/>
  <c r="O505" i="4" s="1"/>
  <c r="L504" i="4"/>
  <c r="P504" i="4" s="1"/>
  <c r="Q504" i="4" s="1"/>
  <c r="N504" i="4"/>
  <c r="O504" i="4" s="1"/>
  <c r="L503" i="4"/>
  <c r="P503" i="4" s="1"/>
  <c r="Q503" i="4" s="1"/>
  <c r="N503" i="4"/>
  <c r="O503" i="4" s="1"/>
  <c r="L502" i="4"/>
  <c r="P502" i="4" s="1"/>
  <c r="Q502" i="4" s="1"/>
  <c r="N502" i="4"/>
  <c r="O502" i="4" s="1"/>
  <c r="L501" i="4"/>
  <c r="P501" i="4" s="1"/>
  <c r="Q501" i="4" s="1"/>
  <c r="N501" i="4"/>
  <c r="O501" i="4" s="1"/>
  <c r="L499" i="4"/>
  <c r="P499" i="4" s="1"/>
  <c r="Q499" i="4" s="1"/>
  <c r="N499" i="4"/>
  <c r="O499" i="4" s="1"/>
  <c r="L498" i="4"/>
  <c r="P498" i="4" s="1"/>
  <c r="Q498" i="4" s="1"/>
  <c r="N498" i="4"/>
  <c r="O498" i="4" s="1"/>
  <c r="L497" i="4"/>
  <c r="P497" i="4" s="1"/>
  <c r="Q497" i="4" s="1"/>
  <c r="N497" i="4"/>
  <c r="O497" i="4" s="1"/>
  <c r="L496" i="4"/>
  <c r="P496" i="4" s="1"/>
  <c r="Q496" i="4" s="1"/>
  <c r="N496" i="4"/>
  <c r="O496" i="4" s="1"/>
  <c r="L495" i="4"/>
  <c r="P495" i="4" s="1"/>
  <c r="Q495" i="4" s="1"/>
  <c r="N495" i="4"/>
  <c r="O495" i="4" s="1"/>
  <c r="L494" i="4"/>
  <c r="P494" i="4" s="1"/>
  <c r="Q494" i="4" s="1"/>
  <c r="N494" i="4"/>
  <c r="O494" i="4" s="1"/>
  <c r="L493" i="4"/>
  <c r="P493" i="4" s="1"/>
  <c r="Q493" i="4" s="1"/>
  <c r="N493" i="4"/>
  <c r="O493" i="4" s="1"/>
  <c r="L492" i="4"/>
  <c r="P492" i="4" s="1"/>
  <c r="Q492" i="4" s="1"/>
  <c r="N492" i="4"/>
  <c r="O492" i="4" s="1"/>
  <c r="L491" i="4"/>
  <c r="P491" i="4" s="1"/>
  <c r="Q491" i="4" s="1"/>
  <c r="N491" i="4"/>
  <c r="O491" i="4" s="1"/>
  <c r="L490" i="4"/>
  <c r="P490" i="4" s="1"/>
  <c r="Q490" i="4" s="1"/>
  <c r="N490" i="4"/>
  <c r="O490" i="4" s="1"/>
  <c r="L489" i="4"/>
  <c r="P489" i="4" s="1"/>
  <c r="Q489" i="4" s="1"/>
  <c r="N489" i="4"/>
  <c r="O489" i="4" s="1"/>
  <c r="L488" i="4"/>
  <c r="P488" i="4" s="1"/>
  <c r="Q488" i="4" s="1"/>
  <c r="N488" i="4"/>
  <c r="O488" i="4" s="1"/>
  <c r="L487" i="4"/>
  <c r="P487" i="4" s="1"/>
  <c r="Q487" i="4" s="1"/>
  <c r="N487" i="4"/>
  <c r="O487" i="4" s="1"/>
  <c r="L486" i="4"/>
  <c r="P486" i="4" s="1"/>
  <c r="Q486" i="4" s="1"/>
  <c r="N486" i="4"/>
  <c r="O486" i="4" s="1"/>
  <c r="L485" i="4"/>
  <c r="P485" i="4" s="1"/>
  <c r="Q485" i="4" s="1"/>
  <c r="N485" i="4"/>
  <c r="O485" i="4" s="1"/>
  <c r="L484" i="4"/>
  <c r="P484" i="4" s="1"/>
  <c r="Q484" i="4" s="1"/>
  <c r="N484" i="4"/>
  <c r="O484" i="4" s="1"/>
  <c r="L483" i="4"/>
  <c r="P483" i="4" s="1"/>
  <c r="Q483" i="4" s="1"/>
  <c r="N483" i="4"/>
  <c r="O483" i="4" s="1"/>
  <c r="L482" i="4"/>
  <c r="P482" i="4" s="1"/>
  <c r="Q482" i="4" s="1"/>
  <c r="N482" i="4"/>
  <c r="O482" i="4" s="1"/>
  <c r="L481" i="4"/>
  <c r="P481" i="4" s="1"/>
  <c r="Q481" i="4" s="1"/>
  <c r="N481" i="4"/>
  <c r="O481" i="4" s="1"/>
  <c r="L480" i="4"/>
  <c r="P480" i="4" s="1"/>
  <c r="Q480" i="4" s="1"/>
  <c r="N480" i="4"/>
  <c r="O480" i="4" s="1"/>
  <c r="L479" i="4"/>
  <c r="P479" i="4" s="1"/>
  <c r="Q479" i="4" s="1"/>
  <c r="N479" i="4"/>
  <c r="O479" i="4" s="1"/>
  <c r="L478" i="4"/>
  <c r="P478" i="4" s="1"/>
  <c r="Q478" i="4" s="1"/>
  <c r="N478" i="4"/>
  <c r="O478" i="4"/>
  <c r="L477" i="4"/>
  <c r="P477" i="4" s="1"/>
  <c r="Q477" i="4" s="1"/>
  <c r="N477" i="4"/>
  <c r="O477" i="4" s="1"/>
  <c r="L475" i="4"/>
  <c r="P475" i="4" s="1"/>
  <c r="Q475" i="4" s="1"/>
  <c r="N475" i="4"/>
  <c r="O475" i="4"/>
  <c r="L474" i="4"/>
  <c r="P474" i="4" s="1"/>
  <c r="Q474" i="4" s="1"/>
  <c r="N474" i="4"/>
  <c r="O474" i="4" s="1"/>
  <c r="L473" i="4"/>
  <c r="P473" i="4" s="1"/>
  <c r="Q473" i="4" s="1"/>
  <c r="N473" i="4"/>
  <c r="O473" i="4" s="1"/>
  <c r="L472" i="4"/>
  <c r="P472" i="4" s="1"/>
  <c r="Q472" i="4" s="1"/>
  <c r="N472" i="4"/>
  <c r="O472" i="4" s="1"/>
  <c r="L471" i="4"/>
  <c r="P471" i="4" s="1"/>
  <c r="Q471" i="4" s="1"/>
  <c r="N471" i="4"/>
  <c r="O471" i="4" s="1"/>
  <c r="L470" i="4"/>
  <c r="P470" i="4" s="1"/>
  <c r="Q470" i="4" s="1"/>
  <c r="N470" i="4"/>
  <c r="O470" i="4" s="1"/>
  <c r="L469" i="4"/>
  <c r="P469" i="4" s="1"/>
  <c r="Q469" i="4" s="1"/>
  <c r="N469" i="4"/>
  <c r="O469" i="4"/>
  <c r="L468" i="4"/>
  <c r="P468" i="4" s="1"/>
  <c r="Q468" i="4" s="1"/>
  <c r="N468" i="4"/>
  <c r="O468" i="4" s="1"/>
  <c r="L467" i="4"/>
  <c r="P467" i="4" s="1"/>
  <c r="Q467" i="4" s="1"/>
  <c r="N467" i="4"/>
  <c r="O467" i="4" s="1"/>
  <c r="L465" i="4"/>
  <c r="P465" i="4" s="1"/>
  <c r="Q465" i="4" s="1"/>
  <c r="N465" i="4"/>
  <c r="O465" i="4" s="1"/>
  <c r="L464" i="4"/>
  <c r="P464" i="4" s="1"/>
  <c r="Q464" i="4" s="1"/>
  <c r="N464" i="4"/>
  <c r="O464" i="4" s="1"/>
  <c r="L463" i="4"/>
  <c r="P463" i="4" s="1"/>
  <c r="Q463" i="4" s="1"/>
  <c r="N463" i="4"/>
  <c r="O463" i="4" s="1"/>
  <c r="L462" i="4"/>
  <c r="P462" i="4" s="1"/>
  <c r="Q462" i="4" s="1"/>
  <c r="N462" i="4"/>
  <c r="O462" i="4" s="1"/>
  <c r="L461" i="4"/>
  <c r="P461" i="4" s="1"/>
  <c r="Q461" i="4" s="1"/>
  <c r="N461" i="4"/>
  <c r="O461" i="4" s="1"/>
  <c r="L460" i="4"/>
  <c r="P460" i="4" s="1"/>
  <c r="Q460" i="4" s="1"/>
  <c r="N460" i="4"/>
  <c r="O460" i="4" s="1"/>
  <c r="L459" i="4"/>
  <c r="P459" i="4" s="1"/>
  <c r="Q459" i="4" s="1"/>
  <c r="N459" i="4"/>
  <c r="O459" i="4" s="1"/>
  <c r="L458" i="4"/>
  <c r="P458" i="4" s="1"/>
  <c r="Q458" i="4" s="1"/>
  <c r="N458" i="4"/>
  <c r="O458" i="4" s="1"/>
  <c r="L457" i="4"/>
  <c r="P457" i="4" s="1"/>
  <c r="Q457" i="4" s="1"/>
  <c r="N457" i="4"/>
  <c r="O457" i="4"/>
  <c r="L456" i="4"/>
  <c r="P456" i="4" s="1"/>
  <c r="Q456" i="4" s="1"/>
  <c r="N456" i="4"/>
  <c r="O456" i="4" s="1"/>
  <c r="L455" i="4"/>
  <c r="P455" i="4" s="1"/>
  <c r="Q455" i="4" s="1"/>
  <c r="N455" i="4"/>
  <c r="O455" i="4" s="1"/>
  <c r="L454" i="4"/>
  <c r="P454" i="4" s="1"/>
  <c r="Q454" i="4" s="1"/>
  <c r="N454" i="4"/>
  <c r="O454" i="4" s="1"/>
  <c r="L453" i="4"/>
  <c r="P453" i="4" s="1"/>
  <c r="Q453" i="4" s="1"/>
  <c r="N453" i="4"/>
  <c r="O453" i="4" s="1"/>
  <c r="L452" i="4"/>
  <c r="P452" i="4" s="1"/>
  <c r="Q452" i="4" s="1"/>
  <c r="N452" i="4"/>
  <c r="O452" i="4"/>
  <c r="L451" i="4"/>
  <c r="P451" i="4" s="1"/>
  <c r="Q451" i="4" s="1"/>
  <c r="N451" i="4"/>
  <c r="O451" i="4" s="1"/>
  <c r="L450" i="4"/>
  <c r="P450" i="4" s="1"/>
  <c r="Q450" i="4" s="1"/>
  <c r="N450" i="4"/>
  <c r="O450" i="4" s="1"/>
  <c r="L449" i="4"/>
  <c r="P449" i="4" s="1"/>
  <c r="Q449" i="4" s="1"/>
  <c r="N449" i="4"/>
  <c r="O449" i="4" s="1"/>
  <c r="L448" i="4"/>
  <c r="P448" i="4" s="1"/>
  <c r="Q448" i="4" s="1"/>
  <c r="N448" i="4"/>
  <c r="O448" i="4" s="1"/>
  <c r="L447" i="4"/>
  <c r="P447" i="4" s="1"/>
  <c r="Q447" i="4" s="1"/>
  <c r="N447" i="4"/>
  <c r="O447" i="4" s="1"/>
  <c r="L446" i="4"/>
  <c r="P446" i="4" s="1"/>
  <c r="Q446" i="4" s="1"/>
  <c r="N446" i="4"/>
  <c r="O446" i="4" s="1"/>
  <c r="L445" i="4"/>
  <c r="P445" i="4" s="1"/>
  <c r="Q445" i="4" s="1"/>
  <c r="N445" i="4"/>
  <c r="O445" i="4"/>
  <c r="L444" i="4"/>
  <c r="P444" i="4" s="1"/>
  <c r="Q444" i="4" s="1"/>
  <c r="N444" i="4"/>
  <c r="O444" i="4" s="1"/>
  <c r="L443" i="4"/>
  <c r="P443" i="4" s="1"/>
  <c r="Q443" i="4" s="1"/>
  <c r="N443" i="4"/>
  <c r="O443" i="4" s="1"/>
  <c r="L442" i="4"/>
  <c r="P442" i="4" s="1"/>
  <c r="Q442" i="4" s="1"/>
  <c r="N442" i="4"/>
  <c r="O442" i="4" s="1"/>
  <c r="L441" i="4"/>
  <c r="P441" i="4" s="1"/>
  <c r="Q441" i="4" s="1"/>
  <c r="N441" i="4"/>
  <c r="O441" i="4" s="1"/>
  <c r="L440" i="4"/>
  <c r="P440" i="4" s="1"/>
  <c r="Q440" i="4" s="1"/>
  <c r="N440" i="4"/>
  <c r="O440" i="4" s="1"/>
  <c r="L439" i="4"/>
  <c r="P439" i="4" s="1"/>
  <c r="Q439" i="4" s="1"/>
  <c r="N439" i="4"/>
  <c r="O439" i="4" s="1"/>
  <c r="L437" i="4"/>
  <c r="P437" i="4" s="1"/>
  <c r="Q437" i="4" s="1"/>
  <c r="N437" i="4"/>
  <c r="O437" i="4" s="1"/>
  <c r="L436" i="4"/>
  <c r="P436" i="4" s="1"/>
  <c r="Q436" i="4" s="1"/>
  <c r="N436" i="4"/>
  <c r="O436" i="4" s="1"/>
  <c r="L435" i="4"/>
  <c r="P435" i="4" s="1"/>
  <c r="Q435" i="4" s="1"/>
  <c r="N435" i="4"/>
  <c r="O435" i="4" s="1"/>
  <c r="L434" i="4"/>
  <c r="P434" i="4" s="1"/>
  <c r="Q434" i="4" s="1"/>
  <c r="N434" i="4"/>
  <c r="O434" i="4" s="1"/>
  <c r="L433" i="4"/>
  <c r="P433" i="4" s="1"/>
  <c r="Q433" i="4" s="1"/>
  <c r="N433" i="4"/>
  <c r="O433" i="4" s="1"/>
  <c r="L432" i="4"/>
  <c r="P432" i="4" s="1"/>
  <c r="Q432" i="4" s="1"/>
  <c r="N432" i="4"/>
  <c r="O432" i="4" s="1"/>
  <c r="L431" i="4"/>
  <c r="P431" i="4" s="1"/>
  <c r="Q431" i="4" s="1"/>
  <c r="N431" i="4"/>
  <c r="O431" i="4" s="1"/>
  <c r="L430" i="4"/>
  <c r="P430" i="4" s="1"/>
  <c r="Q430" i="4" s="1"/>
  <c r="N430" i="4"/>
  <c r="O430" i="4" s="1"/>
  <c r="L429" i="4"/>
  <c r="P429" i="4" s="1"/>
  <c r="Q429" i="4" s="1"/>
  <c r="N429" i="4"/>
  <c r="O429" i="4" s="1"/>
  <c r="L428" i="4"/>
  <c r="P428" i="4" s="1"/>
  <c r="Q428" i="4" s="1"/>
  <c r="N428" i="4"/>
  <c r="O428" i="4" s="1"/>
  <c r="L427" i="4"/>
  <c r="P427" i="4" s="1"/>
  <c r="Q427" i="4" s="1"/>
  <c r="N427" i="4"/>
  <c r="O427" i="4" s="1"/>
  <c r="L426" i="4"/>
  <c r="P426" i="4" s="1"/>
  <c r="Q426" i="4" s="1"/>
  <c r="N426" i="4"/>
  <c r="O426" i="4" s="1"/>
  <c r="L425" i="4"/>
  <c r="P425" i="4" s="1"/>
  <c r="Q425" i="4" s="1"/>
  <c r="N425" i="4"/>
  <c r="O425" i="4" s="1"/>
  <c r="L424" i="4"/>
  <c r="P424" i="4" s="1"/>
  <c r="Q424" i="4" s="1"/>
  <c r="N424" i="4"/>
  <c r="O424" i="4" s="1"/>
  <c r="L423" i="4"/>
  <c r="P423" i="4" s="1"/>
  <c r="Q423" i="4" s="1"/>
  <c r="N423" i="4"/>
  <c r="O423" i="4" s="1"/>
  <c r="L422" i="4"/>
  <c r="P422" i="4" s="1"/>
  <c r="Q422" i="4" s="1"/>
  <c r="N422" i="4"/>
  <c r="O422" i="4" s="1"/>
  <c r="L421" i="4"/>
  <c r="P421" i="4" s="1"/>
  <c r="Q421" i="4" s="1"/>
  <c r="N421" i="4"/>
  <c r="O421" i="4" s="1"/>
  <c r="L419" i="4"/>
  <c r="P419" i="4" s="1"/>
  <c r="Q419" i="4" s="1"/>
  <c r="N419" i="4"/>
  <c r="O419" i="4" s="1"/>
  <c r="L418" i="4"/>
  <c r="P418" i="4" s="1"/>
  <c r="Q418" i="4" s="1"/>
  <c r="N418" i="4"/>
  <c r="O418" i="4" s="1"/>
  <c r="L417" i="4"/>
  <c r="P417" i="4" s="1"/>
  <c r="Q417" i="4" s="1"/>
  <c r="N417" i="4"/>
  <c r="O417" i="4" s="1"/>
  <c r="L416" i="4"/>
  <c r="P416" i="4" s="1"/>
  <c r="Q416" i="4" s="1"/>
  <c r="N416" i="4"/>
  <c r="O416" i="4" s="1"/>
  <c r="L415" i="4"/>
  <c r="P415" i="4" s="1"/>
  <c r="Q415" i="4" s="1"/>
  <c r="N415" i="4"/>
  <c r="O415" i="4" s="1"/>
  <c r="L414" i="4"/>
  <c r="P414" i="4" s="1"/>
  <c r="Q414" i="4" s="1"/>
  <c r="N414" i="4"/>
  <c r="O414" i="4" s="1"/>
  <c r="L413" i="4"/>
  <c r="P413" i="4" s="1"/>
  <c r="Q413" i="4" s="1"/>
  <c r="N413" i="4"/>
  <c r="O413" i="4" s="1"/>
  <c r="L412" i="4"/>
  <c r="P412" i="4" s="1"/>
  <c r="Q412" i="4" s="1"/>
  <c r="N412" i="4"/>
  <c r="O412" i="4" s="1"/>
  <c r="L411" i="4"/>
  <c r="P411" i="4" s="1"/>
  <c r="Q411" i="4" s="1"/>
  <c r="N411" i="4"/>
  <c r="O411" i="4" s="1"/>
  <c r="L410" i="4"/>
  <c r="P410" i="4" s="1"/>
  <c r="Q410" i="4" s="1"/>
  <c r="N410" i="4"/>
  <c r="O410" i="4" s="1"/>
  <c r="L409" i="4"/>
  <c r="P409" i="4" s="1"/>
  <c r="Q409" i="4" s="1"/>
  <c r="N409" i="4"/>
  <c r="O409" i="4" s="1"/>
  <c r="L408" i="4"/>
  <c r="P408" i="4" s="1"/>
  <c r="Q408" i="4" s="1"/>
  <c r="N408" i="4"/>
  <c r="O408" i="4" s="1"/>
  <c r="L407" i="4"/>
  <c r="P407" i="4" s="1"/>
  <c r="Q407" i="4" s="1"/>
  <c r="N407" i="4"/>
  <c r="O407" i="4" s="1"/>
  <c r="L406" i="4"/>
  <c r="P406" i="4" s="1"/>
  <c r="Q406" i="4" s="1"/>
  <c r="N406" i="4"/>
  <c r="O406" i="4" s="1"/>
  <c r="L405" i="4"/>
  <c r="P405" i="4" s="1"/>
  <c r="Q405" i="4" s="1"/>
  <c r="N405" i="4"/>
  <c r="O405" i="4" s="1"/>
  <c r="L404" i="4"/>
  <c r="P404" i="4" s="1"/>
  <c r="Q404" i="4" s="1"/>
  <c r="N404" i="4"/>
  <c r="O404" i="4" s="1"/>
  <c r="L403" i="4"/>
  <c r="P403" i="4" s="1"/>
  <c r="Q403" i="4" s="1"/>
  <c r="N403" i="4"/>
  <c r="O403" i="4" s="1"/>
  <c r="L402" i="4"/>
  <c r="P402" i="4" s="1"/>
  <c r="Q402" i="4" s="1"/>
  <c r="N402" i="4"/>
  <c r="O402" i="4" s="1"/>
  <c r="L401" i="4"/>
  <c r="P401" i="4" s="1"/>
  <c r="Q401" i="4" s="1"/>
  <c r="N401" i="4"/>
  <c r="O401" i="4" s="1"/>
  <c r="L400" i="4"/>
  <c r="P400" i="4" s="1"/>
  <c r="Q400" i="4" s="1"/>
  <c r="N400" i="4"/>
  <c r="O400" i="4" s="1"/>
  <c r="L399" i="4"/>
  <c r="P399" i="4" s="1"/>
  <c r="Q399" i="4" s="1"/>
  <c r="N399" i="4"/>
  <c r="O399" i="4" s="1"/>
  <c r="L398" i="4"/>
  <c r="P398" i="4" s="1"/>
  <c r="Q398" i="4" s="1"/>
  <c r="N398" i="4"/>
  <c r="O398" i="4" s="1"/>
  <c r="L397" i="4"/>
  <c r="P397" i="4" s="1"/>
  <c r="Q397" i="4" s="1"/>
  <c r="N397" i="4"/>
  <c r="O397" i="4" s="1"/>
  <c r="L396" i="4"/>
  <c r="P396" i="4" s="1"/>
  <c r="Q396" i="4" s="1"/>
  <c r="N396" i="4"/>
  <c r="O396" i="4" s="1"/>
  <c r="L395" i="4"/>
  <c r="P395" i="4" s="1"/>
  <c r="Q395" i="4" s="1"/>
  <c r="N395" i="4"/>
  <c r="O395" i="4" s="1"/>
  <c r="L393" i="4"/>
  <c r="P393" i="4" s="1"/>
  <c r="Q393" i="4" s="1"/>
  <c r="N393" i="4"/>
  <c r="O393" i="4" s="1"/>
  <c r="L392" i="4"/>
  <c r="P392" i="4" s="1"/>
  <c r="Q392" i="4" s="1"/>
  <c r="N392" i="4"/>
  <c r="O392" i="4" s="1"/>
  <c r="L391" i="4"/>
  <c r="P391" i="4" s="1"/>
  <c r="Q391" i="4" s="1"/>
  <c r="N391" i="4"/>
  <c r="O391" i="4" s="1"/>
  <c r="L390" i="4"/>
  <c r="P390" i="4" s="1"/>
  <c r="Q390" i="4" s="1"/>
  <c r="N390" i="4"/>
  <c r="O390" i="4" s="1"/>
  <c r="L389" i="4"/>
  <c r="P389" i="4" s="1"/>
  <c r="Q389" i="4" s="1"/>
  <c r="N389" i="4"/>
  <c r="O389" i="4" s="1"/>
  <c r="L388" i="4"/>
  <c r="P388" i="4" s="1"/>
  <c r="Q388" i="4" s="1"/>
  <c r="N388" i="4"/>
  <c r="O388" i="4" s="1"/>
  <c r="L387" i="4"/>
  <c r="P387" i="4" s="1"/>
  <c r="Q387" i="4" s="1"/>
  <c r="N387" i="4"/>
  <c r="O387" i="4" s="1"/>
  <c r="L386" i="4"/>
  <c r="P386" i="4" s="1"/>
  <c r="Q386" i="4" s="1"/>
  <c r="N386" i="4"/>
  <c r="O386" i="4" s="1"/>
  <c r="L385" i="4"/>
  <c r="P385" i="4" s="1"/>
  <c r="Q385" i="4" s="1"/>
  <c r="N385" i="4"/>
  <c r="O385" i="4" s="1"/>
  <c r="L384" i="4"/>
  <c r="P384" i="4" s="1"/>
  <c r="Q384" i="4" s="1"/>
  <c r="N384" i="4"/>
  <c r="O384" i="4" s="1"/>
  <c r="L383" i="4"/>
  <c r="P383" i="4" s="1"/>
  <c r="Q383" i="4" s="1"/>
  <c r="N383" i="4"/>
  <c r="O383" i="4" s="1"/>
  <c r="L382" i="4"/>
  <c r="P382" i="4" s="1"/>
  <c r="Q382" i="4" s="1"/>
  <c r="N382" i="4"/>
  <c r="O382" i="4" s="1"/>
  <c r="L380" i="4"/>
  <c r="P380" i="4" s="1"/>
  <c r="Q380" i="4" s="1"/>
  <c r="N380" i="4"/>
  <c r="O380" i="4" s="1"/>
  <c r="L379" i="4"/>
  <c r="P379" i="4" s="1"/>
  <c r="Q379" i="4" s="1"/>
  <c r="N379" i="4"/>
  <c r="O379" i="4" s="1"/>
  <c r="L378" i="4"/>
  <c r="P378" i="4" s="1"/>
  <c r="Q378" i="4" s="1"/>
  <c r="N378" i="4"/>
  <c r="O378" i="4" s="1"/>
  <c r="L377" i="4"/>
  <c r="P377" i="4" s="1"/>
  <c r="Q377" i="4" s="1"/>
  <c r="N377" i="4"/>
  <c r="O377" i="4" s="1"/>
  <c r="L376" i="4"/>
  <c r="P376" i="4" s="1"/>
  <c r="Q376" i="4" s="1"/>
  <c r="N376" i="4"/>
  <c r="O376" i="4" s="1"/>
  <c r="L375" i="4"/>
  <c r="P375" i="4" s="1"/>
  <c r="Q375" i="4" s="1"/>
  <c r="N375" i="4"/>
  <c r="O375" i="4"/>
  <c r="L374" i="4"/>
  <c r="P374" i="4" s="1"/>
  <c r="Q374" i="4" s="1"/>
  <c r="N374" i="4"/>
  <c r="O374" i="4" s="1"/>
  <c r="L373" i="4"/>
  <c r="P373" i="4" s="1"/>
  <c r="Q373" i="4" s="1"/>
  <c r="N373" i="4"/>
  <c r="O373" i="4" s="1"/>
  <c r="L372" i="4"/>
  <c r="P372" i="4" s="1"/>
  <c r="Q372" i="4" s="1"/>
  <c r="N372" i="4"/>
  <c r="O372" i="4" s="1"/>
  <c r="L371" i="4"/>
  <c r="P371" i="4" s="1"/>
  <c r="Q371" i="4" s="1"/>
  <c r="N371" i="4"/>
  <c r="O371" i="4" s="1"/>
  <c r="L370" i="4"/>
  <c r="P370" i="4" s="1"/>
  <c r="Q370" i="4" s="1"/>
  <c r="N370" i="4"/>
  <c r="O370" i="4" s="1"/>
  <c r="L369" i="4"/>
  <c r="P369" i="4" s="1"/>
  <c r="Q369" i="4" s="1"/>
  <c r="N369" i="4"/>
  <c r="O369" i="4" s="1"/>
  <c r="L368" i="4"/>
  <c r="P368" i="4" s="1"/>
  <c r="Q368" i="4" s="1"/>
  <c r="N368" i="4"/>
  <c r="O368" i="4" s="1"/>
  <c r="L367" i="4"/>
  <c r="P367" i="4" s="1"/>
  <c r="Q367" i="4" s="1"/>
  <c r="N367" i="4"/>
  <c r="O367" i="4" s="1"/>
  <c r="L363" i="4"/>
  <c r="P363" i="4" s="1"/>
  <c r="Q363" i="4" s="1"/>
  <c r="N363" i="4"/>
  <c r="O363" i="4" s="1"/>
  <c r="L360" i="4"/>
  <c r="P360" i="4" s="1"/>
  <c r="Q360" i="4" s="1"/>
  <c r="N360" i="4"/>
  <c r="O360" i="4" s="1"/>
  <c r="L357" i="4"/>
  <c r="P357" i="4" s="1"/>
  <c r="Q357" i="4" s="1"/>
  <c r="N357" i="4"/>
  <c r="O357" i="4" s="1"/>
  <c r="L354" i="4"/>
  <c r="P354" i="4" s="1"/>
  <c r="Q354" i="4" s="1"/>
  <c r="N354" i="4"/>
  <c r="O354" i="4" s="1"/>
  <c r="L351" i="4"/>
  <c r="P351" i="4" s="1"/>
  <c r="Q351" i="4" s="1"/>
  <c r="N351" i="4"/>
  <c r="O351" i="4" s="1"/>
  <c r="L347" i="4"/>
  <c r="P347" i="4" s="1"/>
  <c r="Q347" i="4" s="1"/>
  <c r="N347" i="4"/>
  <c r="O347" i="4" s="1"/>
  <c r="L344" i="4"/>
  <c r="P344" i="4" s="1"/>
  <c r="Q344" i="4" s="1"/>
  <c r="N344" i="4"/>
  <c r="O344" i="4" s="1"/>
  <c r="L341" i="4"/>
  <c r="P341" i="4" s="1"/>
  <c r="Q341" i="4" s="1"/>
  <c r="N341" i="4"/>
  <c r="O341" i="4" s="1"/>
  <c r="L337" i="4"/>
  <c r="P337" i="4" s="1"/>
  <c r="Q337" i="4" s="1"/>
  <c r="N337" i="4"/>
  <c r="O337" i="4" s="1"/>
  <c r="L334" i="4"/>
  <c r="P334" i="4" s="1"/>
  <c r="Q334" i="4" s="1"/>
  <c r="N334" i="4"/>
  <c r="O334" i="4" s="1"/>
  <c r="L331" i="4"/>
  <c r="P331" i="4" s="1"/>
  <c r="Q331" i="4" s="1"/>
  <c r="N331" i="4"/>
  <c r="O331" i="4" s="1"/>
  <c r="L327" i="4"/>
  <c r="P327" i="4" s="1"/>
  <c r="Q327" i="4" s="1"/>
  <c r="N327" i="4"/>
  <c r="O327" i="4" s="1"/>
  <c r="L324" i="4"/>
  <c r="P324" i="4" s="1"/>
  <c r="Q324" i="4" s="1"/>
  <c r="N324" i="4"/>
  <c r="O324" i="4" s="1"/>
  <c r="L320" i="4"/>
  <c r="P320" i="4" s="1"/>
  <c r="Q320" i="4" s="1"/>
  <c r="N320" i="4"/>
  <c r="O320" i="4" s="1"/>
  <c r="L317" i="4"/>
  <c r="P317" i="4" s="1"/>
  <c r="Q317" i="4" s="1"/>
  <c r="N317" i="4"/>
  <c r="O317" i="4" s="1"/>
  <c r="L313" i="4"/>
  <c r="P313" i="4" s="1"/>
  <c r="Q313" i="4" s="1"/>
  <c r="N313" i="4"/>
  <c r="O313" i="4" s="1"/>
  <c r="L310" i="4"/>
  <c r="P310" i="4" s="1"/>
  <c r="Q310" i="4" s="1"/>
  <c r="N310" i="4"/>
  <c r="O310" i="4" s="1"/>
  <c r="L307" i="4"/>
  <c r="P307" i="4" s="1"/>
  <c r="Q307" i="4" s="1"/>
  <c r="N307" i="4"/>
  <c r="O307" i="4" s="1"/>
  <c r="L303" i="4"/>
  <c r="P303" i="4" s="1"/>
  <c r="Q303" i="4" s="1"/>
  <c r="N303" i="4"/>
  <c r="O303" i="4" s="1"/>
  <c r="L300" i="4"/>
  <c r="P300" i="4" s="1"/>
  <c r="Q300" i="4" s="1"/>
  <c r="N300" i="4"/>
  <c r="O300" i="4" s="1"/>
  <c r="L297" i="4"/>
  <c r="P297" i="4" s="1"/>
  <c r="Q297" i="4" s="1"/>
  <c r="N297" i="4"/>
  <c r="O297" i="4" s="1"/>
  <c r="L293" i="4"/>
  <c r="P293" i="4" s="1"/>
  <c r="Q293" i="4" s="1"/>
  <c r="N293" i="4"/>
  <c r="O293" i="4"/>
  <c r="L290" i="4"/>
  <c r="P290" i="4" s="1"/>
  <c r="Q290" i="4" s="1"/>
  <c r="N290" i="4"/>
  <c r="O290" i="4" s="1"/>
  <c r="L287" i="4"/>
  <c r="P287" i="4" s="1"/>
  <c r="Q287" i="4" s="1"/>
  <c r="N287" i="4"/>
  <c r="O287" i="4" s="1"/>
  <c r="L284" i="4"/>
  <c r="P284" i="4" s="1"/>
  <c r="Q284" i="4" s="1"/>
  <c r="N284" i="4"/>
  <c r="O284" i="4" s="1"/>
  <c r="L281" i="4"/>
  <c r="P281" i="4" s="1"/>
  <c r="Q281" i="4" s="1"/>
  <c r="N281" i="4"/>
  <c r="O281" i="4" s="1"/>
  <c r="L278" i="4"/>
  <c r="P278" i="4" s="1"/>
  <c r="Q278" i="4" s="1"/>
  <c r="N278" i="4"/>
  <c r="O278" i="4" s="1"/>
  <c r="L274" i="4"/>
  <c r="P274" i="4" s="1"/>
  <c r="Q274" i="4" s="1"/>
  <c r="N274" i="4"/>
  <c r="O274" i="4" s="1"/>
  <c r="L271" i="4"/>
  <c r="P271" i="4" s="1"/>
  <c r="Q271" i="4" s="1"/>
  <c r="N271" i="4"/>
  <c r="O271" i="4" s="1"/>
  <c r="L268" i="4"/>
  <c r="P268" i="4" s="1"/>
  <c r="Q268" i="4" s="1"/>
  <c r="N268" i="4"/>
  <c r="O268" i="4" s="1"/>
  <c r="L265" i="4"/>
  <c r="P265" i="4" s="1"/>
  <c r="Q265" i="4" s="1"/>
  <c r="N265" i="4"/>
  <c r="O265" i="4" s="1"/>
  <c r="L262" i="4"/>
  <c r="P262" i="4" s="1"/>
  <c r="Q262" i="4" s="1"/>
  <c r="N262" i="4"/>
  <c r="O262" i="4" s="1"/>
  <c r="L259" i="4"/>
  <c r="P259" i="4" s="1"/>
  <c r="Q259" i="4" s="1"/>
  <c r="N259" i="4"/>
  <c r="O259" i="4" s="1"/>
  <c r="L256" i="4"/>
  <c r="P256" i="4" s="1"/>
  <c r="Q256" i="4" s="1"/>
  <c r="N256" i="4"/>
  <c r="O256" i="4" s="1"/>
  <c r="L252" i="4"/>
  <c r="P252" i="4" s="1"/>
  <c r="Q252" i="4" s="1"/>
  <c r="N252" i="4"/>
  <c r="O252" i="4" s="1"/>
  <c r="L249" i="4"/>
  <c r="P249" i="4" s="1"/>
  <c r="Q249" i="4" s="1"/>
  <c r="N249" i="4"/>
  <c r="O249" i="4" s="1"/>
  <c r="L245" i="4"/>
  <c r="P245" i="4" s="1"/>
  <c r="Q245" i="4" s="1"/>
  <c r="N245" i="4"/>
  <c r="O245" i="4" s="1"/>
  <c r="L242" i="4"/>
  <c r="P242" i="4" s="1"/>
  <c r="Q242" i="4" s="1"/>
  <c r="N242" i="4"/>
  <c r="O242" i="4" s="1"/>
  <c r="L239" i="4"/>
  <c r="P239" i="4" s="1"/>
  <c r="Q239" i="4" s="1"/>
  <c r="N239" i="4"/>
  <c r="O239" i="4" s="1"/>
  <c r="L236" i="4"/>
  <c r="P236" i="4" s="1"/>
  <c r="Q236" i="4" s="1"/>
  <c r="N236" i="4"/>
  <c r="O236" i="4" s="1"/>
  <c r="L233" i="4"/>
  <c r="P233" i="4" s="1"/>
  <c r="Q233" i="4" s="1"/>
  <c r="N233" i="4"/>
  <c r="O233" i="4" s="1"/>
  <c r="L230" i="4"/>
  <c r="P230" i="4" s="1"/>
  <c r="Q230" i="4" s="1"/>
  <c r="N230" i="4"/>
  <c r="O230" i="4" s="1"/>
  <c r="L227" i="4"/>
  <c r="P227" i="4" s="1"/>
  <c r="Q227" i="4" s="1"/>
  <c r="N227" i="4"/>
  <c r="O227" i="4" s="1"/>
  <c r="L224" i="4"/>
  <c r="P224" i="4" s="1"/>
  <c r="Q224" i="4" s="1"/>
  <c r="N224" i="4"/>
  <c r="O224" i="4" s="1"/>
  <c r="L221" i="4"/>
  <c r="P221" i="4" s="1"/>
  <c r="Q221" i="4" s="1"/>
  <c r="N221" i="4"/>
  <c r="O221" i="4" s="1"/>
  <c r="L218" i="4"/>
  <c r="P218" i="4" s="1"/>
  <c r="Q218" i="4" s="1"/>
  <c r="N218" i="4"/>
  <c r="O218" i="4" s="1"/>
  <c r="L215" i="4"/>
  <c r="P215" i="4" s="1"/>
  <c r="Q215" i="4" s="1"/>
  <c r="N215" i="4"/>
  <c r="O215" i="4" s="1"/>
  <c r="L212" i="4"/>
  <c r="P212" i="4" s="1"/>
  <c r="Q212" i="4" s="1"/>
  <c r="N212" i="4"/>
  <c r="O212" i="4" s="1"/>
  <c r="L208" i="4"/>
  <c r="P208" i="4" s="1"/>
  <c r="Q208" i="4" s="1"/>
  <c r="N208" i="4"/>
  <c r="O208" i="4" s="1"/>
  <c r="L205" i="4"/>
  <c r="P205" i="4" s="1"/>
  <c r="Q205" i="4" s="1"/>
  <c r="N205" i="4"/>
  <c r="O205" i="4" s="1"/>
  <c r="L202" i="4"/>
  <c r="P202" i="4" s="1"/>
  <c r="Q202" i="4" s="1"/>
  <c r="N202" i="4"/>
  <c r="O202" i="4" s="1"/>
  <c r="L199" i="4"/>
  <c r="P199" i="4" s="1"/>
  <c r="Q199" i="4" s="1"/>
  <c r="N199" i="4"/>
  <c r="O199" i="4" s="1"/>
  <c r="L196" i="4"/>
  <c r="P196" i="4" s="1"/>
  <c r="Q196" i="4" s="1"/>
  <c r="N196" i="4"/>
  <c r="O196" i="4" s="1"/>
  <c r="L193" i="4"/>
  <c r="P193" i="4" s="1"/>
  <c r="Q193" i="4" s="1"/>
  <c r="N193" i="4"/>
  <c r="O193" i="4" s="1"/>
  <c r="L190" i="4"/>
  <c r="P190" i="4" s="1"/>
  <c r="Q190" i="4" s="1"/>
  <c r="N190" i="4"/>
  <c r="O190" i="4" s="1"/>
  <c r="L187" i="4"/>
  <c r="P187" i="4" s="1"/>
  <c r="Q187" i="4" s="1"/>
  <c r="N187" i="4"/>
  <c r="O187" i="4" s="1"/>
  <c r="L184" i="4"/>
  <c r="P184" i="4" s="1"/>
  <c r="Q184" i="4" s="1"/>
  <c r="N184" i="4"/>
  <c r="O184" i="4" s="1"/>
  <c r="L181" i="4"/>
  <c r="P181" i="4" s="1"/>
  <c r="Q181" i="4" s="1"/>
  <c r="N181" i="4"/>
  <c r="O181" i="4" s="1"/>
  <c r="L178" i="4"/>
  <c r="P178" i="4" s="1"/>
  <c r="Q178" i="4" s="1"/>
  <c r="N178" i="4"/>
  <c r="O178" i="4" s="1"/>
  <c r="L175" i="4"/>
  <c r="P175" i="4" s="1"/>
  <c r="Q175" i="4" s="1"/>
  <c r="N175" i="4"/>
  <c r="O175" i="4" s="1"/>
  <c r="L172" i="4"/>
  <c r="P172" i="4" s="1"/>
  <c r="Q172" i="4" s="1"/>
  <c r="N172" i="4"/>
  <c r="O172" i="4" s="1"/>
  <c r="L169" i="4"/>
  <c r="P169" i="4" s="1"/>
  <c r="Q169" i="4" s="1"/>
  <c r="N169" i="4"/>
  <c r="O169" i="4" s="1"/>
  <c r="L166" i="4"/>
  <c r="P166" i="4" s="1"/>
  <c r="Q166" i="4" s="1"/>
  <c r="N166" i="4"/>
  <c r="O166" i="4" s="1"/>
  <c r="L162" i="4"/>
  <c r="P162" i="4" s="1"/>
  <c r="Q162" i="4" s="1"/>
  <c r="N162" i="4"/>
  <c r="O162" i="4" s="1"/>
  <c r="L159" i="4"/>
  <c r="P159" i="4" s="1"/>
  <c r="Q159" i="4" s="1"/>
  <c r="N159" i="4"/>
  <c r="O159" i="4" s="1"/>
  <c r="L156" i="4"/>
  <c r="P156" i="4" s="1"/>
  <c r="Q156" i="4" s="1"/>
  <c r="N156" i="4"/>
  <c r="O156" i="4" s="1"/>
  <c r="L153" i="4"/>
  <c r="P153" i="4" s="1"/>
  <c r="Q153" i="4" s="1"/>
  <c r="N153" i="4"/>
  <c r="O153" i="4" s="1"/>
  <c r="L149" i="4"/>
  <c r="P149" i="4" s="1"/>
  <c r="Q149" i="4" s="1"/>
  <c r="N149" i="4"/>
  <c r="O149" i="4" s="1"/>
  <c r="L146" i="4"/>
  <c r="P146" i="4" s="1"/>
  <c r="Q146" i="4" s="1"/>
  <c r="N146" i="4"/>
  <c r="O146" i="4" s="1"/>
  <c r="L141" i="4"/>
  <c r="P141" i="4" s="1"/>
  <c r="Q141" i="4" s="1"/>
  <c r="N141" i="4"/>
  <c r="O141" i="4" s="1"/>
  <c r="L138" i="4"/>
  <c r="P138" i="4" s="1"/>
  <c r="Q138" i="4" s="1"/>
  <c r="N138" i="4"/>
  <c r="O138" i="4" s="1"/>
  <c r="L134" i="4"/>
  <c r="P134" i="4" s="1"/>
  <c r="Q134" i="4" s="1"/>
  <c r="N134" i="4"/>
  <c r="O134" i="4" s="1"/>
  <c r="L130" i="4"/>
  <c r="P130" i="4" s="1"/>
  <c r="Q130" i="4" s="1"/>
  <c r="N130" i="4"/>
  <c r="O130" i="4" s="1"/>
  <c r="L128" i="4"/>
  <c r="P128" i="4" s="1"/>
  <c r="Q128" i="4" s="1"/>
  <c r="N128" i="4"/>
  <c r="O128" i="4" s="1"/>
  <c r="L127" i="4"/>
  <c r="P127" i="4" s="1"/>
  <c r="Q127" i="4" s="1"/>
  <c r="N127" i="4"/>
  <c r="O127" i="4" s="1"/>
  <c r="L125" i="4"/>
  <c r="P125" i="4" s="1"/>
  <c r="Q125" i="4" s="1"/>
  <c r="N125" i="4"/>
  <c r="O125" i="4" s="1"/>
  <c r="L124" i="4"/>
  <c r="P124" i="4" s="1"/>
  <c r="Q124" i="4" s="1"/>
  <c r="N124" i="4"/>
  <c r="O124" i="4" s="1"/>
  <c r="L123" i="4"/>
  <c r="P123" i="4" s="1"/>
  <c r="Q123" i="4" s="1"/>
  <c r="N123" i="4"/>
  <c r="O123" i="4" s="1"/>
  <c r="L119" i="4"/>
  <c r="P119" i="4" s="1"/>
  <c r="Q119" i="4" s="1"/>
  <c r="N119" i="4"/>
  <c r="O119" i="4" s="1"/>
  <c r="L116" i="4"/>
  <c r="P116" i="4" s="1"/>
  <c r="Q116" i="4" s="1"/>
  <c r="N116" i="4"/>
  <c r="O116" i="4" s="1"/>
  <c r="L113" i="4"/>
  <c r="P113" i="4" s="1"/>
  <c r="Q113" i="4" s="1"/>
  <c r="N113" i="4"/>
  <c r="O113" i="4"/>
  <c r="L110" i="4"/>
  <c r="P110" i="4" s="1"/>
  <c r="Q110" i="4" s="1"/>
  <c r="N110" i="4"/>
  <c r="O110" i="4" s="1"/>
  <c r="L84" i="4"/>
  <c r="P84" i="4" s="1"/>
  <c r="Q84" i="4" s="1"/>
  <c r="N84" i="4"/>
  <c r="O84" i="4" s="1"/>
  <c r="L79" i="4"/>
  <c r="P79" i="4" s="1"/>
  <c r="Q79" i="4" s="1"/>
  <c r="N79" i="4"/>
  <c r="O79" i="4" s="1"/>
  <c r="L74" i="4"/>
  <c r="P74" i="4" s="1"/>
  <c r="Q74" i="4" s="1"/>
  <c r="N74" i="4"/>
  <c r="O74" i="4" s="1"/>
  <c r="L69" i="4"/>
  <c r="P69" i="4" s="1"/>
  <c r="Q69" i="4" s="1"/>
  <c r="N69" i="4"/>
  <c r="O69" i="4" s="1"/>
  <c r="L64" i="4"/>
  <c r="P64" i="4" s="1"/>
  <c r="Q64" i="4" s="1"/>
  <c r="N64" i="4"/>
  <c r="O64" i="4" s="1"/>
  <c r="L59" i="4"/>
  <c r="P59" i="4" s="1"/>
  <c r="Q59" i="4" s="1"/>
  <c r="N59" i="4"/>
  <c r="O59" i="4" s="1"/>
  <c r="L53" i="4"/>
  <c r="P53" i="4" s="1"/>
  <c r="Q53" i="4" s="1"/>
  <c r="N53" i="4"/>
  <c r="O53" i="4" s="1"/>
  <c r="L48" i="4"/>
  <c r="P48" i="4" s="1"/>
  <c r="Q48" i="4" s="1"/>
  <c r="N48" i="4"/>
  <c r="O48" i="4" s="1"/>
  <c r="L43" i="4"/>
  <c r="P43" i="4" s="1"/>
  <c r="Q43" i="4" s="1"/>
  <c r="N43" i="4"/>
  <c r="O43" i="4" s="1"/>
  <c r="L38" i="4"/>
  <c r="P38" i="4" s="1"/>
  <c r="Q38" i="4" s="1"/>
  <c r="N38" i="4"/>
  <c r="O38" i="4" s="1"/>
  <c r="L32" i="4"/>
  <c r="P32" i="4" s="1"/>
  <c r="Q32" i="4" s="1"/>
  <c r="N32" i="4"/>
  <c r="O32" i="4" s="1"/>
  <c r="L26" i="4"/>
  <c r="P26" i="4" s="1"/>
  <c r="Q26" i="4" s="1"/>
  <c r="N26" i="4"/>
  <c r="O26" i="4" s="1"/>
  <c r="L20" i="4"/>
  <c r="P20" i="4" s="1"/>
  <c r="Q20" i="4" s="1"/>
  <c r="N20" i="4"/>
  <c r="O20" i="4" s="1"/>
  <c r="L14" i="4"/>
  <c r="P14" i="4" s="1"/>
  <c r="Q14" i="4" s="1"/>
  <c r="N14" i="4"/>
  <c r="O14" i="4" s="1"/>
  <c r="L8" i="4"/>
  <c r="P8" i="4" s="1"/>
  <c r="Q8" i="4" s="1"/>
  <c r="N8" i="4"/>
  <c r="O8" i="4" s="1"/>
  <c r="G108" i="24"/>
  <c r="K108" i="24" s="1"/>
  <c r="L108" i="24" s="1"/>
  <c r="I108" i="24"/>
  <c r="J108" i="24" s="1"/>
  <c r="G109" i="24"/>
  <c r="K109" i="24" s="1"/>
  <c r="L109" i="24" s="1"/>
  <c r="I109" i="24"/>
  <c r="J109" i="24" s="1"/>
  <c r="G110" i="24"/>
  <c r="K110" i="24" s="1"/>
  <c r="L110" i="24" s="1"/>
  <c r="I110" i="24"/>
  <c r="J110" i="24" s="1"/>
  <c r="G112" i="24"/>
  <c r="K112" i="24" s="1"/>
  <c r="L112" i="24" s="1"/>
  <c r="I112" i="24"/>
  <c r="J112" i="24" s="1"/>
  <c r="G113" i="24"/>
  <c r="K113" i="24" s="1"/>
  <c r="L113" i="24" s="1"/>
  <c r="I113" i="24"/>
  <c r="J113" i="24" s="1"/>
  <c r="G114" i="24"/>
  <c r="K114" i="24" s="1"/>
  <c r="L114" i="24" s="1"/>
  <c r="I114" i="24"/>
  <c r="J114" i="24" s="1"/>
  <c r="G115" i="24"/>
  <c r="K115" i="24" s="1"/>
  <c r="L115" i="24" s="1"/>
  <c r="I115" i="24"/>
  <c r="J115" i="24" s="1"/>
  <c r="G116" i="24"/>
  <c r="K116" i="24" s="1"/>
  <c r="L116" i="24" s="1"/>
  <c r="I116" i="24"/>
  <c r="J116" i="24" s="1"/>
  <c r="G87" i="22"/>
  <c r="K87" i="22" s="1"/>
  <c r="L87" i="22" s="1"/>
  <c r="I87" i="22"/>
  <c r="J87" i="22" s="1"/>
  <c r="G83" i="22"/>
  <c r="K83" i="22" s="1"/>
  <c r="L83" i="22" s="1"/>
  <c r="I83" i="22"/>
  <c r="J83" i="22" s="1"/>
  <c r="G432" i="2"/>
  <c r="K432" i="2" s="1"/>
  <c r="L432" i="2" s="1"/>
  <c r="I432" i="2"/>
  <c r="J432" i="2" s="1"/>
  <c r="I336" i="3"/>
  <c r="J336" i="3" s="1"/>
  <c r="G336" i="3"/>
  <c r="K336" i="3" s="1"/>
  <c r="L336" i="3" s="1"/>
  <c r="G111" i="22"/>
  <c r="K111" i="22" s="1"/>
  <c r="L111" i="22" s="1"/>
  <c r="I111" i="22"/>
  <c r="J111" i="22" s="1"/>
  <c r="G177" i="3"/>
  <c r="K177" i="3" s="1"/>
  <c r="L177" i="3" s="1"/>
  <c r="I177" i="3"/>
  <c r="J177" i="3" s="1"/>
  <c r="G721" i="2"/>
  <c r="K721" i="2" s="1"/>
  <c r="L721" i="2" s="1"/>
  <c r="I721" i="2"/>
  <c r="J721" i="2" s="1"/>
  <c r="H91" i="19"/>
  <c r="L91" i="19" s="1"/>
  <c r="M91" i="19" s="1"/>
  <c r="J91" i="19"/>
  <c r="K91" i="19" s="1"/>
  <c r="G169" i="22"/>
  <c r="K169" i="22" s="1"/>
  <c r="L169" i="22" s="1"/>
  <c r="I169" i="22"/>
  <c r="J169" i="22" s="1"/>
  <c r="I165" i="3"/>
  <c r="J165" i="3" s="1"/>
  <c r="G165" i="3"/>
  <c r="K165" i="3" s="1"/>
  <c r="L165" i="3" s="1"/>
  <c r="I164" i="3"/>
  <c r="J164" i="3" s="1"/>
  <c r="G164" i="3"/>
  <c r="K164" i="3" s="1"/>
  <c r="L164" i="3" s="1"/>
  <c r="G163" i="3"/>
  <c r="K163" i="3" s="1"/>
  <c r="L163" i="3" s="1"/>
  <c r="I163" i="3"/>
  <c r="J163" i="3" s="1"/>
  <c r="I162" i="3"/>
  <c r="J162" i="3" s="1"/>
  <c r="G162" i="3"/>
  <c r="K162" i="3" s="1"/>
  <c r="L162" i="3" s="1"/>
  <c r="I161" i="3"/>
  <c r="J161" i="3" s="1"/>
  <c r="G161" i="3"/>
  <c r="K161" i="3" s="1"/>
  <c r="L161" i="3" s="1"/>
  <c r="G160" i="3"/>
  <c r="K160" i="3" s="1"/>
  <c r="L160" i="3" s="1"/>
  <c r="I160" i="3"/>
  <c r="J160" i="3" s="1"/>
  <c r="I159" i="3"/>
  <c r="J159" i="3" s="1"/>
  <c r="G159" i="3"/>
  <c r="K159" i="3" s="1"/>
  <c r="L159" i="3" s="1"/>
  <c r="I158" i="3"/>
  <c r="J158" i="3" s="1"/>
  <c r="G158" i="3"/>
  <c r="K158" i="3" s="1"/>
  <c r="L158" i="3" s="1"/>
  <c r="G156" i="3"/>
  <c r="K156" i="3" s="1"/>
  <c r="L156" i="3" s="1"/>
  <c r="I156" i="3"/>
  <c r="J156" i="3" s="1"/>
  <c r="I155" i="3"/>
  <c r="J155" i="3" s="1"/>
  <c r="G155" i="3"/>
  <c r="K155" i="3" s="1"/>
  <c r="L155" i="3" s="1"/>
  <c r="G154" i="3"/>
  <c r="K154" i="3" s="1"/>
  <c r="L154" i="3" s="1"/>
  <c r="I154" i="3"/>
  <c r="J154" i="3" s="1"/>
  <c r="G153" i="3"/>
  <c r="K153" i="3" s="1"/>
  <c r="L153" i="3" s="1"/>
  <c r="I153" i="3"/>
  <c r="J153" i="3" s="1"/>
  <c r="I152" i="3"/>
  <c r="J152" i="3" s="1"/>
  <c r="G152" i="3"/>
  <c r="K152" i="3" s="1"/>
  <c r="L152" i="3" s="1"/>
  <c r="I151" i="3"/>
  <c r="J151" i="3" s="1"/>
  <c r="G151" i="3"/>
  <c r="K151" i="3" s="1"/>
  <c r="L151" i="3" s="1"/>
  <c r="I150" i="3"/>
  <c r="J150" i="3" s="1"/>
  <c r="G150" i="3"/>
  <c r="K150" i="3" s="1"/>
  <c r="L150" i="3" s="1"/>
  <c r="G149" i="3"/>
  <c r="K149" i="3" s="1"/>
  <c r="L149" i="3" s="1"/>
  <c r="I149" i="3"/>
  <c r="J149" i="3" s="1"/>
  <c r="G293" i="3"/>
  <c r="K293" i="3" s="1"/>
  <c r="L293" i="3" s="1"/>
  <c r="I293" i="3"/>
  <c r="J293" i="3" s="1"/>
  <c r="G130" i="24"/>
  <c r="K130" i="24" s="1"/>
  <c r="L130" i="24" s="1"/>
  <c r="I130" i="24"/>
  <c r="J130" i="24" s="1"/>
  <c r="G129" i="24"/>
  <c r="K129" i="24" s="1"/>
  <c r="L129" i="24" s="1"/>
  <c r="I129" i="24"/>
  <c r="J129" i="24" s="1"/>
  <c r="G128" i="24"/>
  <c r="K128" i="24" s="1"/>
  <c r="L128" i="24" s="1"/>
  <c r="I128" i="24"/>
  <c r="J128" i="24" s="1"/>
  <c r="G127" i="24"/>
  <c r="K127" i="24" s="1"/>
  <c r="L127" i="24" s="1"/>
  <c r="I127" i="24"/>
  <c r="J127" i="24" s="1"/>
  <c r="G123" i="24"/>
  <c r="K123" i="24" s="1"/>
  <c r="L123" i="24" s="1"/>
  <c r="I123" i="24"/>
  <c r="J123" i="24" s="1"/>
  <c r="G121" i="24"/>
  <c r="K121" i="24" s="1"/>
  <c r="L121" i="24" s="1"/>
  <c r="I121" i="24"/>
  <c r="J121" i="24" s="1"/>
  <c r="G120" i="24"/>
  <c r="K120" i="24" s="1"/>
  <c r="L120" i="24" s="1"/>
  <c r="I120" i="24"/>
  <c r="J120" i="24" s="1"/>
  <c r="G119" i="24"/>
  <c r="K119" i="24" s="1"/>
  <c r="L119" i="24" s="1"/>
  <c r="I119" i="24"/>
  <c r="J119" i="24" s="1"/>
  <c r="G118" i="24"/>
  <c r="K118" i="24" s="1"/>
  <c r="L118" i="24" s="1"/>
  <c r="I118" i="24"/>
  <c r="J118" i="24" s="1"/>
  <c r="G106" i="24"/>
  <c r="K106" i="24" s="1"/>
  <c r="L106" i="24" s="1"/>
  <c r="I106" i="24"/>
  <c r="J106" i="24" s="1"/>
  <c r="G105" i="24"/>
  <c r="K105" i="24" s="1"/>
  <c r="L105" i="24" s="1"/>
  <c r="I105" i="24"/>
  <c r="J105" i="24" s="1"/>
  <c r="G104" i="24"/>
  <c r="K104" i="24" s="1"/>
  <c r="L104" i="24" s="1"/>
  <c r="I104" i="24"/>
  <c r="J104" i="24" s="1"/>
  <c r="G102" i="24"/>
  <c r="K102" i="24" s="1"/>
  <c r="L102" i="24" s="1"/>
  <c r="I102" i="24"/>
  <c r="J102" i="24" s="1"/>
  <c r="G101" i="24"/>
  <c r="K101" i="24" s="1"/>
  <c r="L101" i="24" s="1"/>
  <c r="I101" i="24"/>
  <c r="J101" i="24" s="1"/>
  <c r="G100" i="24"/>
  <c r="K100" i="24" s="1"/>
  <c r="L100" i="24" s="1"/>
  <c r="I100" i="24"/>
  <c r="J100" i="24" s="1"/>
  <c r="G98" i="24"/>
  <c r="K98" i="24" s="1"/>
  <c r="L98" i="24" s="1"/>
  <c r="I98" i="24"/>
  <c r="J98" i="24" s="1"/>
  <c r="G97" i="24"/>
  <c r="K97" i="24" s="1"/>
  <c r="L97" i="24" s="1"/>
  <c r="I97" i="24"/>
  <c r="J97" i="24" s="1"/>
  <c r="G96" i="24"/>
  <c r="K96" i="24" s="1"/>
  <c r="L96" i="24" s="1"/>
  <c r="I96" i="24"/>
  <c r="J96" i="24" s="1"/>
  <c r="G93" i="24"/>
  <c r="K93" i="24" s="1"/>
  <c r="L93" i="24" s="1"/>
  <c r="I93" i="24"/>
  <c r="J93" i="24" s="1"/>
  <c r="G92" i="24"/>
  <c r="K92" i="24" s="1"/>
  <c r="L92" i="24" s="1"/>
  <c r="I92" i="24"/>
  <c r="J92" i="24" s="1"/>
  <c r="G90" i="24"/>
  <c r="K90" i="24" s="1"/>
  <c r="L90" i="24" s="1"/>
  <c r="I90" i="24"/>
  <c r="J90" i="24" s="1"/>
  <c r="G89" i="24"/>
  <c r="K89" i="24" s="1"/>
  <c r="L89" i="24" s="1"/>
  <c r="I89" i="24"/>
  <c r="J89" i="24" s="1"/>
  <c r="G87" i="24"/>
  <c r="K87" i="24" s="1"/>
  <c r="L87" i="24" s="1"/>
  <c r="I87" i="24"/>
  <c r="J87" i="24" s="1"/>
  <c r="G86" i="24"/>
  <c r="K86" i="24" s="1"/>
  <c r="L86" i="24" s="1"/>
  <c r="I86" i="24"/>
  <c r="J86" i="24" s="1"/>
  <c r="G82" i="24"/>
  <c r="K82" i="24" s="1"/>
  <c r="L82" i="24" s="1"/>
  <c r="I82" i="24"/>
  <c r="J82" i="24"/>
  <c r="G81" i="24"/>
  <c r="K81" i="24" s="1"/>
  <c r="L81" i="24" s="1"/>
  <c r="I81" i="24"/>
  <c r="J81" i="24" s="1"/>
  <c r="G80" i="24"/>
  <c r="K80" i="24" s="1"/>
  <c r="L80" i="24" s="1"/>
  <c r="I80" i="24"/>
  <c r="J80" i="24" s="1"/>
  <c r="G78" i="24"/>
  <c r="K78" i="24" s="1"/>
  <c r="L78" i="24" s="1"/>
  <c r="I78" i="24"/>
  <c r="J78" i="24" s="1"/>
  <c r="G77" i="24"/>
  <c r="K77" i="24" s="1"/>
  <c r="L77" i="24" s="1"/>
  <c r="I77" i="24"/>
  <c r="J77" i="24" s="1"/>
  <c r="G75" i="24"/>
  <c r="K75" i="24" s="1"/>
  <c r="L75" i="24" s="1"/>
  <c r="I75" i="24"/>
  <c r="J75" i="24" s="1"/>
  <c r="G74" i="24"/>
  <c r="K74" i="24" s="1"/>
  <c r="L74" i="24" s="1"/>
  <c r="I74" i="24"/>
  <c r="J74" i="24" s="1"/>
  <c r="G72" i="24"/>
  <c r="K72" i="24" s="1"/>
  <c r="L72" i="24" s="1"/>
  <c r="I72" i="24"/>
  <c r="J72" i="24" s="1"/>
  <c r="G71" i="24"/>
  <c r="K71" i="24" s="1"/>
  <c r="L71" i="24" s="1"/>
  <c r="I71" i="24"/>
  <c r="J71" i="24" s="1"/>
  <c r="G70" i="24"/>
  <c r="K70" i="24" s="1"/>
  <c r="L70" i="24" s="1"/>
  <c r="I70" i="24"/>
  <c r="J70" i="24" s="1"/>
  <c r="G68" i="24"/>
  <c r="K68" i="24" s="1"/>
  <c r="L68" i="24" s="1"/>
  <c r="I68" i="24"/>
  <c r="J68" i="24" s="1"/>
  <c r="G67" i="24"/>
  <c r="K67" i="24" s="1"/>
  <c r="L67" i="24" s="1"/>
  <c r="I67" i="24"/>
  <c r="J67" i="24" s="1"/>
  <c r="G66" i="24"/>
  <c r="K66" i="24" s="1"/>
  <c r="L66" i="24" s="1"/>
  <c r="I66" i="24"/>
  <c r="J66" i="24" s="1"/>
  <c r="G64" i="24"/>
  <c r="K64" i="24" s="1"/>
  <c r="L64" i="24" s="1"/>
  <c r="I64" i="24"/>
  <c r="J64" i="24" s="1"/>
  <c r="G63" i="24"/>
  <c r="K63" i="24" s="1"/>
  <c r="L63" i="24" s="1"/>
  <c r="I63" i="24"/>
  <c r="J63" i="24" s="1"/>
  <c r="G58" i="24"/>
  <c r="K58" i="24" s="1"/>
  <c r="L58" i="24" s="1"/>
  <c r="I58" i="24"/>
  <c r="J58" i="24" s="1"/>
  <c r="G57" i="24"/>
  <c r="K57" i="24" s="1"/>
  <c r="L57" i="24" s="1"/>
  <c r="I57" i="24"/>
  <c r="J57" i="24" s="1"/>
  <c r="G56" i="24"/>
  <c r="K56" i="24" s="1"/>
  <c r="L56" i="24" s="1"/>
  <c r="I56" i="24"/>
  <c r="J56" i="24" s="1"/>
  <c r="G54" i="24"/>
  <c r="K54" i="24" s="1"/>
  <c r="L54" i="24" s="1"/>
  <c r="I54" i="24"/>
  <c r="J54" i="24"/>
  <c r="G53" i="24"/>
  <c r="K53" i="24" s="1"/>
  <c r="L53" i="24" s="1"/>
  <c r="I53" i="24"/>
  <c r="J53" i="24" s="1"/>
  <c r="G52" i="24"/>
  <c r="K52" i="24" s="1"/>
  <c r="L52" i="24" s="1"/>
  <c r="I52" i="24"/>
  <c r="J52" i="24" s="1"/>
  <c r="G49" i="24"/>
  <c r="K49" i="24" s="1"/>
  <c r="L49" i="24" s="1"/>
  <c r="I49" i="24"/>
  <c r="J49" i="24" s="1"/>
  <c r="G48" i="24"/>
  <c r="K48" i="24" s="1"/>
  <c r="L48" i="24" s="1"/>
  <c r="I48" i="24"/>
  <c r="J48" i="24" s="1"/>
  <c r="G47" i="24"/>
  <c r="K47" i="24" s="1"/>
  <c r="L47" i="24" s="1"/>
  <c r="I47" i="24"/>
  <c r="J47" i="24" s="1"/>
  <c r="G46" i="24"/>
  <c r="K46" i="24" s="1"/>
  <c r="L46" i="24" s="1"/>
  <c r="I46" i="24"/>
  <c r="J46" i="24" s="1"/>
  <c r="G45" i="24"/>
  <c r="K45" i="24" s="1"/>
  <c r="L45" i="24" s="1"/>
  <c r="I45" i="24"/>
  <c r="J45" i="24" s="1"/>
  <c r="G44" i="24"/>
  <c r="K44" i="24" s="1"/>
  <c r="L44" i="24" s="1"/>
  <c r="I44" i="24"/>
  <c r="J44" i="24" s="1"/>
  <c r="G43" i="24"/>
  <c r="K43" i="24" s="1"/>
  <c r="L43" i="24" s="1"/>
  <c r="I43" i="24"/>
  <c r="J43" i="24" s="1"/>
  <c r="G41" i="24"/>
  <c r="K41" i="24" s="1"/>
  <c r="L41" i="24" s="1"/>
  <c r="I41" i="24"/>
  <c r="J41" i="24" s="1"/>
  <c r="G40" i="24"/>
  <c r="K40" i="24" s="1"/>
  <c r="L40" i="24" s="1"/>
  <c r="I40" i="24"/>
  <c r="J40" i="24" s="1"/>
  <c r="G39" i="24"/>
  <c r="K39" i="24" s="1"/>
  <c r="L39" i="24" s="1"/>
  <c r="I39" i="24"/>
  <c r="J39" i="24" s="1"/>
  <c r="G38" i="24"/>
  <c r="K38" i="24" s="1"/>
  <c r="L38" i="24" s="1"/>
  <c r="I38" i="24"/>
  <c r="J38" i="24" s="1"/>
  <c r="G37" i="24"/>
  <c r="K37" i="24" s="1"/>
  <c r="L37" i="24" s="1"/>
  <c r="I37" i="24"/>
  <c r="J37" i="24" s="1"/>
  <c r="G36" i="24"/>
  <c r="K36" i="24" s="1"/>
  <c r="L36" i="24" s="1"/>
  <c r="I36" i="24"/>
  <c r="J36" i="24"/>
  <c r="G35" i="24"/>
  <c r="K35" i="24" s="1"/>
  <c r="L35" i="24" s="1"/>
  <c r="I35" i="24"/>
  <c r="J35" i="24" s="1"/>
  <c r="G33" i="24"/>
  <c r="K33" i="24" s="1"/>
  <c r="L33" i="24" s="1"/>
  <c r="I33" i="24"/>
  <c r="J33" i="24" s="1"/>
  <c r="G32" i="24"/>
  <c r="K32" i="24" s="1"/>
  <c r="L32" i="24" s="1"/>
  <c r="I32" i="24"/>
  <c r="J32" i="24" s="1"/>
  <c r="G31" i="24"/>
  <c r="K31" i="24" s="1"/>
  <c r="L31" i="24" s="1"/>
  <c r="I31" i="24"/>
  <c r="J31" i="24" s="1"/>
  <c r="G30" i="24"/>
  <c r="K30" i="24" s="1"/>
  <c r="L30" i="24" s="1"/>
  <c r="I30" i="24"/>
  <c r="J30" i="24" s="1"/>
  <c r="G29" i="24"/>
  <c r="K29" i="24" s="1"/>
  <c r="L29" i="24" s="1"/>
  <c r="I29" i="24"/>
  <c r="J29" i="24"/>
  <c r="G28" i="24"/>
  <c r="K28" i="24" s="1"/>
  <c r="L28" i="24" s="1"/>
  <c r="I28" i="24"/>
  <c r="J28" i="24" s="1"/>
  <c r="G27" i="24"/>
  <c r="K27" i="24" s="1"/>
  <c r="L27" i="24" s="1"/>
  <c r="I27" i="24"/>
  <c r="J27" i="24" s="1"/>
  <c r="G23" i="24"/>
  <c r="K23" i="24" s="1"/>
  <c r="L23" i="24" s="1"/>
  <c r="I23" i="24"/>
  <c r="J23" i="24" s="1"/>
  <c r="G22" i="24"/>
  <c r="K22" i="24" s="1"/>
  <c r="L22" i="24" s="1"/>
  <c r="I22" i="24"/>
  <c r="J22" i="24" s="1"/>
  <c r="G21" i="24"/>
  <c r="K21" i="24" s="1"/>
  <c r="L21" i="24" s="1"/>
  <c r="I21" i="24"/>
  <c r="J21" i="24" s="1"/>
  <c r="G20" i="24"/>
  <c r="K20" i="24" s="1"/>
  <c r="L20" i="24" s="1"/>
  <c r="I20" i="24"/>
  <c r="J20" i="24" s="1"/>
  <c r="G18" i="24"/>
  <c r="K18" i="24" s="1"/>
  <c r="L18" i="24" s="1"/>
  <c r="I18" i="24"/>
  <c r="J18" i="24" s="1"/>
  <c r="G17" i="24"/>
  <c r="K17" i="24" s="1"/>
  <c r="L17" i="24" s="1"/>
  <c r="I17" i="24"/>
  <c r="J17" i="24" s="1"/>
  <c r="G16" i="24"/>
  <c r="K16" i="24" s="1"/>
  <c r="L16" i="24" s="1"/>
  <c r="I16" i="24"/>
  <c r="J16" i="24" s="1"/>
  <c r="G15" i="24"/>
  <c r="K15" i="24" s="1"/>
  <c r="L15" i="24" s="1"/>
  <c r="I15" i="24"/>
  <c r="J15" i="24" s="1"/>
  <c r="G12" i="24"/>
  <c r="K12" i="24" s="1"/>
  <c r="L12" i="24" s="1"/>
  <c r="I12" i="24"/>
  <c r="J12" i="24" s="1"/>
  <c r="G11" i="24"/>
  <c r="K11" i="24" s="1"/>
  <c r="L11" i="24" s="1"/>
  <c r="I11" i="24"/>
  <c r="J11" i="24" s="1"/>
  <c r="G10" i="24"/>
  <c r="K10" i="24" s="1"/>
  <c r="L10" i="24" s="1"/>
  <c r="I10" i="24"/>
  <c r="J10" i="24" s="1"/>
  <c r="G9" i="24"/>
  <c r="K9" i="24" s="1"/>
  <c r="L9" i="24" s="1"/>
  <c r="I9" i="24"/>
  <c r="J9" i="24" s="1"/>
  <c r="G697" i="3"/>
  <c r="K697" i="3" s="1"/>
  <c r="L697" i="3" s="1"/>
  <c r="I697" i="3"/>
  <c r="J697" i="3" s="1"/>
  <c r="G696" i="3"/>
  <c r="K696" i="3" s="1"/>
  <c r="L696" i="3" s="1"/>
  <c r="I696" i="3"/>
  <c r="J696" i="3" s="1"/>
  <c r="G695" i="3"/>
  <c r="K695" i="3" s="1"/>
  <c r="L695" i="3" s="1"/>
  <c r="I695" i="3"/>
  <c r="J695" i="3" s="1"/>
  <c r="G693" i="3"/>
  <c r="K693" i="3" s="1"/>
  <c r="L693" i="3" s="1"/>
  <c r="I693" i="3"/>
  <c r="J693" i="3" s="1"/>
  <c r="G691" i="3"/>
  <c r="K691" i="3" s="1"/>
  <c r="L691" i="3" s="1"/>
  <c r="I691" i="3"/>
  <c r="J691" i="3" s="1"/>
  <c r="G690" i="3"/>
  <c r="K690" i="3" s="1"/>
  <c r="L690" i="3" s="1"/>
  <c r="I690" i="3"/>
  <c r="J690" i="3" s="1"/>
  <c r="G689" i="3"/>
  <c r="K689" i="3" s="1"/>
  <c r="L689" i="3" s="1"/>
  <c r="I689" i="3"/>
  <c r="J689" i="3" s="1"/>
  <c r="G688" i="3"/>
  <c r="K688" i="3" s="1"/>
  <c r="L688" i="3" s="1"/>
  <c r="I688" i="3"/>
  <c r="J688" i="3" s="1"/>
  <c r="G687" i="3"/>
  <c r="K687" i="3" s="1"/>
  <c r="L687" i="3" s="1"/>
  <c r="I687" i="3"/>
  <c r="J687" i="3" s="1"/>
  <c r="G686" i="3"/>
  <c r="K686" i="3" s="1"/>
  <c r="L686" i="3" s="1"/>
  <c r="I686" i="3"/>
  <c r="J686" i="3" s="1"/>
  <c r="G683" i="3"/>
  <c r="K683" i="3" s="1"/>
  <c r="L683" i="3" s="1"/>
  <c r="I683" i="3"/>
  <c r="J683" i="3" s="1"/>
  <c r="G682" i="3"/>
  <c r="K682" i="3" s="1"/>
  <c r="L682" i="3" s="1"/>
  <c r="I682" i="3"/>
  <c r="J682" i="3" s="1"/>
  <c r="G681" i="3"/>
  <c r="K681" i="3" s="1"/>
  <c r="L681" i="3" s="1"/>
  <c r="I681" i="3"/>
  <c r="J681" i="3" s="1"/>
  <c r="G680" i="3"/>
  <c r="K680" i="3" s="1"/>
  <c r="L680" i="3" s="1"/>
  <c r="I680" i="3"/>
  <c r="J680" i="3" s="1"/>
  <c r="G678" i="3"/>
  <c r="K678" i="3" s="1"/>
  <c r="L678" i="3" s="1"/>
  <c r="I678" i="3"/>
  <c r="J678" i="3" s="1"/>
  <c r="G677" i="3"/>
  <c r="K677" i="3" s="1"/>
  <c r="L677" i="3" s="1"/>
  <c r="I677" i="3"/>
  <c r="J677" i="3" s="1"/>
  <c r="G676" i="3"/>
  <c r="K676" i="3" s="1"/>
  <c r="L676" i="3" s="1"/>
  <c r="I676" i="3"/>
  <c r="J676" i="3" s="1"/>
  <c r="G675" i="3"/>
  <c r="K675" i="3" s="1"/>
  <c r="L675" i="3" s="1"/>
  <c r="I675" i="3"/>
  <c r="J675" i="3" s="1"/>
  <c r="G672" i="3"/>
  <c r="K672" i="3" s="1"/>
  <c r="L672" i="3" s="1"/>
  <c r="I672" i="3"/>
  <c r="J672" i="3" s="1"/>
  <c r="G671" i="3"/>
  <c r="K671" i="3" s="1"/>
  <c r="L671" i="3" s="1"/>
  <c r="I671" i="3"/>
  <c r="J671" i="3" s="1"/>
  <c r="G669" i="3"/>
  <c r="K669" i="3" s="1"/>
  <c r="L669" i="3" s="1"/>
  <c r="I669" i="3"/>
  <c r="J669" i="3" s="1"/>
  <c r="G665" i="3"/>
  <c r="K665" i="3" s="1"/>
  <c r="L665" i="3" s="1"/>
  <c r="I665" i="3"/>
  <c r="J665" i="3" s="1"/>
  <c r="G663" i="3"/>
  <c r="K663" i="3" s="1"/>
  <c r="L663" i="3" s="1"/>
  <c r="I663" i="3"/>
  <c r="J663" i="3" s="1"/>
  <c r="G662" i="3"/>
  <c r="K662" i="3" s="1"/>
  <c r="L662" i="3" s="1"/>
  <c r="I662" i="3"/>
  <c r="J662" i="3" s="1"/>
  <c r="G661" i="3"/>
  <c r="K661" i="3" s="1"/>
  <c r="L661" i="3" s="1"/>
  <c r="I661" i="3"/>
  <c r="J661" i="3" s="1"/>
  <c r="G660" i="3"/>
  <c r="K660" i="3" s="1"/>
  <c r="L660" i="3" s="1"/>
  <c r="I660" i="3"/>
  <c r="J660" i="3" s="1"/>
  <c r="G658" i="3"/>
  <c r="K658" i="3" s="1"/>
  <c r="L658" i="3" s="1"/>
  <c r="I658" i="3"/>
  <c r="J658" i="3" s="1"/>
  <c r="G657" i="3"/>
  <c r="K657" i="3" s="1"/>
  <c r="L657" i="3" s="1"/>
  <c r="I657" i="3"/>
  <c r="J657" i="3" s="1"/>
  <c r="G656" i="3"/>
  <c r="K656" i="3" s="1"/>
  <c r="L656" i="3" s="1"/>
  <c r="I656" i="3"/>
  <c r="J656" i="3" s="1"/>
  <c r="G654" i="3"/>
  <c r="K654" i="3" s="1"/>
  <c r="L654" i="3" s="1"/>
  <c r="I654" i="3"/>
  <c r="J654" i="3" s="1"/>
  <c r="G653" i="3"/>
  <c r="K653" i="3" s="1"/>
  <c r="L653" i="3" s="1"/>
  <c r="I653" i="3"/>
  <c r="J653" i="3" s="1"/>
  <c r="G652" i="3"/>
  <c r="K652" i="3" s="1"/>
  <c r="L652" i="3" s="1"/>
  <c r="I652" i="3"/>
  <c r="J652" i="3" s="1"/>
  <c r="G650" i="3"/>
  <c r="K650" i="3" s="1"/>
  <c r="L650" i="3" s="1"/>
  <c r="I650" i="3"/>
  <c r="J650" i="3" s="1"/>
  <c r="G649" i="3"/>
  <c r="K649" i="3" s="1"/>
  <c r="L649" i="3" s="1"/>
  <c r="I649" i="3"/>
  <c r="J649" i="3" s="1"/>
  <c r="G648" i="3"/>
  <c r="K648" i="3" s="1"/>
  <c r="L648" i="3" s="1"/>
  <c r="I648" i="3"/>
  <c r="J648" i="3" s="1"/>
  <c r="G645" i="3"/>
  <c r="K645" i="3" s="1"/>
  <c r="L645" i="3" s="1"/>
  <c r="I645" i="3"/>
  <c r="J645" i="3" s="1"/>
  <c r="G644" i="3"/>
  <c r="K644" i="3" s="1"/>
  <c r="L644" i="3" s="1"/>
  <c r="I644" i="3"/>
  <c r="J644" i="3" s="1"/>
  <c r="G642" i="3"/>
  <c r="K642" i="3" s="1"/>
  <c r="L642" i="3" s="1"/>
  <c r="I642" i="3"/>
  <c r="J642" i="3" s="1"/>
  <c r="G641" i="3"/>
  <c r="K641" i="3" s="1"/>
  <c r="L641" i="3" s="1"/>
  <c r="I641" i="3"/>
  <c r="J641" i="3" s="1"/>
  <c r="G639" i="3"/>
  <c r="K639" i="3" s="1"/>
  <c r="L639" i="3" s="1"/>
  <c r="I639" i="3"/>
  <c r="J639" i="3" s="1"/>
  <c r="G638" i="3"/>
  <c r="K638" i="3" s="1"/>
  <c r="L638" i="3" s="1"/>
  <c r="I638" i="3"/>
  <c r="J638" i="3" s="1"/>
  <c r="G634" i="3"/>
  <c r="K634" i="3" s="1"/>
  <c r="L634" i="3" s="1"/>
  <c r="I634" i="3"/>
  <c r="J634" i="3" s="1"/>
  <c r="G633" i="3"/>
  <c r="K633" i="3" s="1"/>
  <c r="L633" i="3" s="1"/>
  <c r="I633" i="3"/>
  <c r="J633" i="3" s="1"/>
  <c r="G632" i="3"/>
  <c r="K632" i="3" s="1"/>
  <c r="L632" i="3" s="1"/>
  <c r="I632" i="3"/>
  <c r="J632" i="3" s="1"/>
  <c r="G631" i="3"/>
  <c r="K631" i="3" s="1"/>
  <c r="L631" i="3" s="1"/>
  <c r="I631" i="3"/>
  <c r="J631" i="3" s="1"/>
  <c r="G630" i="3"/>
  <c r="K630" i="3" s="1"/>
  <c r="L630" i="3" s="1"/>
  <c r="I630" i="3"/>
  <c r="J630" i="3" s="1"/>
  <c r="G629" i="3"/>
  <c r="K629" i="3" s="1"/>
  <c r="L629" i="3" s="1"/>
  <c r="I629" i="3"/>
  <c r="J629" i="3" s="1"/>
  <c r="G628" i="3"/>
  <c r="K628" i="3" s="1"/>
  <c r="L628" i="3" s="1"/>
  <c r="I628" i="3"/>
  <c r="J628" i="3" s="1"/>
  <c r="G626" i="3"/>
  <c r="K626" i="3" s="1"/>
  <c r="L626" i="3" s="1"/>
  <c r="I626" i="3"/>
  <c r="J626" i="3" s="1"/>
  <c r="G625" i="3"/>
  <c r="K625" i="3" s="1"/>
  <c r="L625" i="3" s="1"/>
  <c r="I625" i="3"/>
  <c r="J625" i="3" s="1"/>
  <c r="G624" i="3"/>
  <c r="K624" i="3" s="1"/>
  <c r="L624" i="3" s="1"/>
  <c r="I624" i="3"/>
  <c r="J624" i="3" s="1"/>
  <c r="G623" i="3"/>
  <c r="K623" i="3" s="1"/>
  <c r="L623" i="3" s="1"/>
  <c r="I623" i="3"/>
  <c r="J623" i="3" s="1"/>
  <c r="G622" i="3"/>
  <c r="K622" i="3" s="1"/>
  <c r="L622" i="3" s="1"/>
  <c r="I622" i="3"/>
  <c r="J622" i="3" s="1"/>
  <c r="G621" i="3"/>
  <c r="K621" i="3" s="1"/>
  <c r="L621" i="3" s="1"/>
  <c r="I621" i="3"/>
  <c r="J621" i="3" s="1"/>
  <c r="G620" i="3"/>
  <c r="K620" i="3" s="1"/>
  <c r="L620" i="3" s="1"/>
  <c r="I620" i="3"/>
  <c r="J620" i="3" s="1"/>
  <c r="G618" i="3"/>
  <c r="K618" i="3" s="1"/>
  <c r="L618" i="3" s="1"/>
  <c r="I618" i="3"/>
  <c r="J618" i="3" s="1"/>
  <c r="G617" i="3"/>
  <c r="K617" i="3" s="1"/>
  <c r="L617" i="3" s="1"/>
  <c r="I617" i="3"/>
  <c r="J617" i="3" s="1"/>
  <c r="G616" i="3"/>
  <c r="K616" i="3" s="1"/>
  <c r="L616" i="3" s="1"/>
  <c r="I616" i="3"/>
  <c r="J616" i="3" s="1"/>
  <c r="G615" i="3"/>
  <c r="K615" i="3" s="1"/>
  <c r="L615" i="3" s="1"/>
  <c r="I615" i="3"/>
  <c r="J615" i="3" s="1"/>
  <c r="G614" i="3"/>
  <c r="K614" i="3" s="1"/>
  <c r="L614" i="3" s="1"/>
  <c r="I614" i="3"/>
  <c r="J614" i="3" s="1"/>
  <c r="G613" i="3"/>
  <c r="K613" i="3" s="1"/>
  <c r="L613" i="3" s="1"/>
  <c r="I613" i="3"/>
  <c r="J613" i="3" s="1"/>
  <c r="G612" i="3"/>
  <c r="K612" i="3" s="1"/>
  <c r="L612" i="3" s="1"/>
  <c r="I612" i="3"/>
  <c r="J612" i="3" s="1"/>
  <c r="G609" i="3"/>
  <c r="K609" i="3" s="1"/>
  <c r="L609" i="3" s="1"/>
  <c r="I609" i="3"/>
  <c r="J609" i="3" s="1"/>
  <c r="G608" i="3"/>
  <c r="K608" i="3" s="1"/>
  <c r="L608" i="3" s="1"/>
  <c r="I608" i="3"/>
  <c r="J608" i="3" s="1"/>
  <c r="G607" i="3"/>
  <c r="K607" i="3" s="1"/>
  <c r="L607" i="3" s="1"/>
  <c r="I607" i="3"/>
  <c r="J607" i="3" s="1"/>
  <c r="G606" i="3"/>
  <c r="K606" i="3" s="1"/>
  <c r="L606" i="3" s="1"/>
  <c r="I606" i="3"/>
  <c r="J606" i="3" s="1"/>
  <c r="G604" i="3"/>
  <c r="K604" i="3" s="1"/>
  <c r="L604" i="3" s="1"/>
  <c r="I604" i="3"/>
  <c r="J604" i="3" s="1"/>
  <c r="G603" i="3"/>
  <c r="K603" i="3" s="1"/>
  <c r="L603" i="3" s="1"/>
  <c r="I603" i="3"/>
  <c r="J603" i="3" s="1"/>
  <c r="G602" i="3"/>
  <c r="K602" i="3" s="1"/>
  <c r="L602" i="3" s="1"/>
  <c r="I602" i="3"/>
  <c r="J602" i="3" s="1"/>
  <c r="G601" i="3"/>
  <c r="K601" i="3" s="1"/>
  <c r="L601" i="3" s="1"/>
  <c r="I601" i="3"/>
  <c r="J601" i="3" s="1"/>
  <c r="G598" i="3"/>
  <c r="K598" i="3" s="1"/>
  <c r="L598" i="3" s="1"/>
  <c r="I598" i="3"/>
  <c r="J598" i="3" s="1"/>
  <c r="G597" i="3"/>
  <c r="K597" i="3" s="1"/>
  <c r="L597" i="3" s="1"/>
  <c r="I597" i="3"/>
  <c r="J597" i="3" s="1"/>
  <c r="G596" i="3"/>
  <c r="K596" i="3" s="1"/>
  <c r="L596" i="3" s="1"/>
  <c r="I596" i="3"/>
  <c r="J596" i="3" s="1"/>
  <c r="G595" i="3"/>
  <c r="K595" i="3" s="1"/>
  <c r="L595" i="3" s="1"/>
  <c r="I595" i="3"/>
  <c r="J595" i="3" s="1"/>
  <c r="G591" i="3"/>
  <c r="K591" i="3" s="1"/>
  <c r="L591" i="3" s="1"/>
  <c r="I591" i="3"/>
  <c r="J591" i="3" s="1"/>
  <c r="G590" i="3"/>
  <c r="K590" i="3" s="1"/>
  <c r="L590" i="3" s="1"/>
  <c r="I590" i="3"/>
  <c r="J590" i="3" s="1"/>
  <c r="K588" i="3"/>
  <c r="L588" i="3" s="1"/>
  <c r="I588" i="3"/>
  <c r="J588" i="3" s="1"/>
  <c r="G586" i="3"/>
  <c r="K586" i="3" s="1"/>
  <c r="L586" i="3" s="1"/>
  <c r="I586" i="3"/>
  <c r="J586" i="3" s="1"/>
  <c r="G585" i="3"/>
  <c r="K585" i="3" s="1"/>
  <c r="L585" i="3" s="1"/>
  <c r="I585" i="3"/>
  <c r="J585" i="3" s="1"/>
  <c r="G584" i="3"/>
  <c r="K584" i="3" s="1"/>
  <c r="L584" i="3" s="1"/>
  <c r="I584" i="3"/>
  <c r="J584" i="3" s="1"/>
  <c r="G583" i="3"/>
  <c r="K583" i="3" s="1"/>
  <c r="L583" i="3" s="1"/>
  <c r="I583" i="3"/>
  <c r="J583" i="3" s="1"/>
  <c r="G582" i="3"/>
  <c r="K582" i="3" s="1"/>
  <c r="L582" i="3" s="1"/>
  <c r="I582" i="3"/>
  <c r="J582" i="3" s="1"/>
  <c r="G581" i="3"/>
  <c r="K581" i="3" s="1"/>
  <c r="L581" i="3" s="1"/>
  <c r="I581" i="3"/>
  <c r="J581" i="3" s="1"/>
  <c r="G579" i="3"/>
  <c r="K579" i="3" s="1"/>
  <c r="L579" i="3" s="1"/>
  <c r="I579" i="3"/>
  <c r="J579" i="3" s="1"/>
  <c r="G578" i="3"/>
  <c r="K578" i="3" s="1"/>
  <c r="L578" i="3" s="1"/>
  <c r="I578" i="3"/>
  <c r="J578" i="3" s="1"/>
  <c r="G577" i="3"/>
  <c r="K577" i="3" s="1"/>
  <c r="L577" i="3" s="1"/>
  <c r="I577" i="3"/>
  <c r="J577" i="3" s="1"/>
  <c r="G576" i="3"/>
  <c r="K576" i="3" s="1"/>
  <c r="L576" i="3" s="1"/>
  <c r="I576" i="3"/>
  <c r="J576" i="3" s="1"/>
  <c r="G575" i="3"/>
  <c r="K575" i="3" s="1"/>
  <c r="L575" i="3" s="1"/>
  <c r="I575" i="3"/>
  <c r="J575" i="3" s="1"/>
  <c r="G574" i="3"/>
  <c r="K574" i="3" s="1"/>
  <c r="L574" i="3" s="1"/>
  <c r="I574" i="3"/>
  <c r="J574" i="3" s="1"/>
  <c r="G573" i="3"/>
  <c r="K573" i="3" s="1"/>
  <c r="L573" i="3" s="1"/>
  <c r="I573" i="3"/>
  <c r="J573" i="3" s="1"/>
  <c r="G570" i="3"/>
  <c r="K570" i="3" s="1"/>
  <c r="L570" i="3" s="1"/>
  <c r="I570" i="3"/>
  <c r="J570" i="3" s="1"/>
  <c r="G569" i="3"/>
  <c r="K569" i="3" s="1"/>
  <c r="L569" i="3" s="1"/>
  <c r="I569" i="3"/>
  <c r="J569" i="3" s="1"/>
  <c r="G568" i="3"/>
  <c r="K568" i="3" s="1"/>
  <c r="L568" i="3" s="1"/>
  <c r="I568" i="3"/>
  <c r="J568" i="3" s="1"/>
  <c r="G567" i="3"/>
  <c r="K567" i="3" s="1"/>
  <c r="L567" i="3" s="1"/>
  <c r="I567" i="3"/>
  <c r="J567" i="3" s="1"/>
  <c r="G566" i="3"/>
  <c r="K566" i="3" s="1"/>
  <c r="L566" i="3" s="1"/>
  <c r="I566" i="3"/>
  <c r="J566" i="3" s="1"/>
  <c r="G564" i="3"/>
  <c r="K564" i="3" s="1"/>
  <c r="L564" i="3" s="1"/>
  <c r="I564" i="3"/>
  <c r="J564" i="3" s="1"/>
  <c r="G562" i="3"/>
  <c r="K562" i="3" s="1"/>
  <c r="L562" i="3" s="1"/>
  <c r="I562" i="3"/>
  <c r="J562" i="3" s="1"/>
  <c r="G561" i="3"/>
  <c r="K561" i="3" s="1"/>
  <c r="L561" i="3" s="1"/>
  <c r="I561" i="3"/>
  <c r="J561" i="3" s="1"/>
  <c r="G560" i="3"/>
  <c r="K560" i="3" s="1"/>
  <c r="L560" i="3" s="1"/>
  <c r="I560" i="3"/>
  <c r="J560" i="3" s="1"/>
  <c r="G558" i="3"/>
  <c r="K558" i="3" s="1"/>
  <c r="L558" i="3" s="1"/>
  <c r="I558" i="3"/>
  <c r="J558" i="3" s="1"/>
  <c r="G557" i="3"/>
  <c r="K557" i="3" s="1"/>
  <c r="L557" i="3" s="1"/>
  <c r="I557" i="3"/>
  <c r="J557" i="3" s="1"/>
  <c r="G556" i="3"/>
  <c r="K556" i="3" s="1"/>
  <c r="L556" i="3" s="1"/>
  <c r="I556" i="3"/>
  <c r="J556" i="3" s="1"/>
  <c r="G555" i="3"/>
  <c r="K555" i="3" s="1"/>
  <c r="L555" i="3" s="1"/>
  <c r="I555" i="3"/>
  <c r="J555" i="3" s="1"/>
  <c r="G553" i="3"/>
  <c r="K553" i="3" s="1"/>
  <c r="L553" i="3" s="1"/>
  <c r="I553" i="3"/>
  <c r="J553" i="3" s="1"/>
  <c r="G552" i="3"/>
  <c r="K552" i="3" s="1"/>
  <c r="L552" i="3" s="1"/>
  <c r="I552" i="3"/>
  <c r="J552" i="3" s="1"/>
  <c r="G551" i="3"/>
  <c r="K551" i="3" s="1"/>
  <c r="L551" i="3" s="1"/>
  <c r="I551" i="3"/>
  <c r="J551" i="3" s="1"/>
  <c r="G550" i="3"/>
  <c r="K550" i="3" s="1"/>
  <c r="L550" i="3" s="1"/>
  <c r="I550" i="3"/>
  <c r="J550" i="3" s="1"/>
  <c r="G549" i="3"/>
  <c r="K549" i="3" s="1"/>
  <c r="L549" i="3" s="1"/>
  <c r="I549" i="3"/>
  <c r="J549" i="3" s="1"/>
  <c r="G548" i="3"/>
  <c r="K548" i="3" s="1"/>
  <c r="L548" i="3" s="1"/>
  <c r="I548" i="3"/>
  <c r="J548" i="3" s="1"/>
  <c r="G547" i="3"/>
  <c r="K547" i="3" s="1"/>
  <c r="L547" i="3" s="1"/>
  <c r="I547" i="3"/>
  <c r="J547" i="3" s="1"/>
  <c r="G544" i="3"/>
  <c r="K544" i="3" s="1"/>
  <c r="L544" i="3" s="1"/>
  <c r="I544" i="3"/>
  <c r="J544" i="3" s="1"/>
  <c r="G543" i="3"/>
  <c r="K543" i="3" s="1"/>
  <c r="L543" i="3" s="1"/>
  <c r="I543" i="3"/>
  <c r="J543" i="3" s="1"/>
  <c r="G541" i="3"/>
  <c r="K541" i="3" s="1"/>
  <c r="L541" i="3" s="1"/>
  <c r="I541" i="3"/>
  <c r="J541" i="3" s="1"/>
  <c r="G540" i="3"/>
  <c r="K540" i="3" s="1"/>
  <c r="L540" i="3" s="1"/>
  <c r="I540" i="3"/>
  <c r="J540" i="3" s="1"/>
  <c r="G539" i="3"/>
  <c r="K539" i="3" s="1"/>
  <c r="L539" i="3" s="1"/>
  <c r="I539" i="3"/>
  <c r="J539" i="3" s="1"/>
  <c r="G538" i="3"/>
  <c r="K538" i="3" s="1"/>
  <c r="L538" i="3" s="1"/>
  <c r="I538" i="3"/>
  <c r="J538" i="3" s="1"/>
  <c r="G536" i="3"/>
  <c r="K536" i="3" s="1"/>
  <c r="L536" i="3" s="1"/>
  <c r="I536" i="3"/>
  <c r="J536" i="3" s="1"/>
  <c r="G534" i="3"/>
  <c r="K534" i="3" s="1"/>
  <c r="L534" i="3" s="1"/>
  <c r="I534" i="3"/>
  <c r="J534" i="3" s="1"/>
  <c r="G533" i="3"/>
  <c r="K533" i="3" s="1"/>
  <c r="L533" i="3" s="1"/>
  <c r="I533" i="3"/>
  <c r="J533" i="3" s="1"/>
  <c r="G532" i="3"/>
  <c r="K532" i="3" s="1"/>
  <c r="L532" i="3" s="1"/>
  <c r="I532" i="3"/>
  <c r="J532" i="3" s="1"/>
  <c r="G530" i="3"/>
  <c r="K530" i="3" s="1"/>
  <c r="L530" i="3" s="1"/>
  <c r="I530" i="3"/>
  <c r="J530" i="3" s="1"/>
  <c r="G529" i="3"/>
  <c r="K529" i="3" s="1"/>
  <c r="L529" i="3" s="1"/>
  <c r="I529" i="3"/>
  <c r="J529" i="3" s="1"/>
  <c r="G526" i="3"/>
  <c r="K526" i="3" s="1"/>
  <c r="L526" i="3" s="1"/>
  <c r="I526" i="3"/>
  <c r="J526" i="3" s="1"/>
  <c r="G525" i="3"/>
  <c r="K525" i="3" s="1"/>
  <c r="L525" i="3" s="1"/>
  <c r="I525" i="3"/>
  <c r="J525" i="3" s="1"/>
  <c r="G524" i="3"/>
  <c r="K524" i="3" s="1"/>
  <c r="L524" i="3" s="1"/>
  <c r="I524" i="3"/>
  <c r="J524" i="3" s="1"/>
  <c r="G523" i="3"/>
  <c r="K523" i="3" s="1"/>
  <c r="L523" i="3" s="1"/>
  <c r="I523" i="3"/>
  <c r="J523" i="3" s="1"/>
  <c r="G522" i="3"/>
  <c r="K522" i="3" s="1"/>
  <c r="L522" i="3" s="1"/>
  <c r="I522" i="3"/>
  <c r="J522" i="3" s="1"/>
  <c r="G521" i="3"/>
  <c r="K521" i="3" s="1"/>
  <c r="L521" i="3" s="1"/>
  <c r="I521" i="3"/>
  <c r="J521" i="3" s="1"/>
  <c r="G518" i="3"/>
  <c r="K518" i="3" s="1"/>
  <c r="L518" i="3" s="1"/>
  <c r="I518" i="3"/>
  <c r="J518" i="3" s="1"/>
  <c r="G517" i="3"/>
  <c r="K517" i="3" s="1"/>
  <c r="L517" i="3" s="1"/>
  <c r="I517" i="3"/>
  <c r="J517" i="3" s="1"/>
  <c r="G516" i="3"/>
  <c r="K516" i="3" s="1"/>
  <c r="L516" i="3" s="1"/>
  <c r="I516" i="3"/>
  <c r="J516" i="3" s="1"/>
  <c r="G515" i="3"/>
  <c r="K515" i="3" s="1"/>
  <c r="L515" i="3" s="1"/>
  <c r="I515" i="3"/>
  <c r="J515" i="3" s="1"/>
  <c r="G513" i="3"/>
  <c r="K513" i="3" s="1"/>
  <c r="L513" i="3" s="1"/>
  <c r="I513" i="3"/>
  <c r="J513" i="3" s="1"/>
  <c r="G512" i="3"/>
  <c r="K512" i="3" s="1"/>
  <c r="L512" i="3" s="1"/>
  <c r="I512" i="3"/>
  <c r="J512" i="3" s="1"/>
  <c r="G511" i="3"/>
  <c r="K511" i="3" s="1"/>
  <c r="L511" i="3" s="1"/>
  <c r="I511" i="3"/>
  <c r="J511" i="3" s="1"/>
  <c r="G510" i="3"/>
  <c r="K510" i="3" s="1"/>
  <c r="L510" i="3" s="1"/>
  <c r="I510" i="3"/>
  <c r="J510" i="3" s="1"/>
  <c r="G509" i="3"/>
  <c r="K509" i="3" s="1"/>
  <c r="L509" i="3" s="1"/>
  <c r="I509" i="3"/>
  <c r="J509" i="3" s="1"/>
  <c r="G507" i="3"/>
  <c r="K507" i="3" s="1"/>
  <c r="L507" i="3" s="1"/>
  <c r="I507" i="3"/>
  <c r="J507" i="3" s="1"/>
  <c r="G506" i="3"/>
  <c r="K506" i="3" s="1"/>
  <c r="L506" i="3" s="1"/>
  <c r="I506" i="3"/>
  <c r="J506" i="3" s="1"/>
  <c r="G505" i="3"/>
  <c r="K505" i="3" s="1"/>
  <c r="L505" i="3" s="1"/>
  <c r="I505" i="3"/>
  <c r="J505" i="3" s="1"/>
  <c r="G504" i="3"/>
  <c r="K504" i="3" s="1"/>
  <c r="L504" i="3" s="1"/>
  <c r="I504" i="3"/>
  <c r="J504" i="3" s="1"/>
  <c r="G503" i="3"/>
  <c r="K503" i="3" s="1"/>
  <c r="L503" i="3" s="1"/>
  <c r="I503" i="3"/>
  <c r="J503" i="3" s="1"/>
  <c r="G499" i="3"/>
  <c r="K499" i="3" s="1"/>
  <c r="L499" i="3" s="1"/>
  <c r="I499" i="3"/>
  <c r="J499" i="3" s="1"/>
  <c r="G498" i="3"/>
  <c r="K498" i="3" s="1"/>
  <c r="L498" i="3" s="1"/>
  <c r="I498" i="3"/>
  <c r="J498" i="3" s="1"/>
  <c r="G497" i="3"/>
  <c r="K497" i="3" s="1"/>
  <c r="L497" i="3" s="1"/>
  <c r="I497" i="3"/>
  <c r="J497" i="3" s="1"/>
  <c r="G496" i="3"/>
  <c r="K496" i="3" s="1"/>
  <c r="L496" i="3" s="1"/>
  <c r="I496" i="3"/>
  <c r="J496" i="3" s="1"/>
  <c r="G495" i="3"/>
  <c r="K495" i="3" s="1"/>
  <c r="L495" i="3" s="1"/>
  <c r="I495" i="3"/>
  <c r="J495" i="3" s="1"/>
  <c r="G494" i="3"/>
  <c r="K494" i="3" s="1"/>
  <c r="L494" i="3" s="1"/>
  <c r="I494" i="3"/>
  <c r="J494" i="3" s="1"/>
  <c r="G493" i="3"/>
  <c r="K493" i="3" s="1"/>
  <c r="L493" i="3" s="1"/>
  <c r="I493" i="3"/>
  <c r="J493" i="3" s="1"/>
  <c r="G492" i="3"/>
  <c r="K492" i="3" s="1"/>
  <c r="L492" i="3" s="1"/>
  <c r="I492" i="3"/>
  <c r="J492" i="3" s="1"/>
  <c r="G491" i="3"/>
  <c r="K491" i="3" s="1"/>
  <c r="L491" i="3" s="1"/>
  <c r="I491" i="3"/>
  <c r="J491" i="3" s="1"/>
  <c r="G490" i="3"/>
  <c r="K490" i="3" s="1"/>
  <c r="L490" i="3" s="1"/>
  <c r="I490" i="3"/>
  <c r="J490" i="3" s="1"/>
  <c r="G489" i="3"/>
  <c r="K489" i="3" s="1"/>
  <c r="L489" i="3" s="1"/>
  <c r="I489" i="3"/>
  <c r="J489" i="3" s="1"/>
  <c r="G488" i="3"/>
  <c r="K488" i="3" s="1"/>
  <c r="L488" i="3" s="1"/>
  <c r="I488" i="3"/>
  <c r="J488" i="3" s="1"/>
  <c r="G487" i="3"/>
  <c r="K487" i="3" s="1"/>
  <c r="L487" i="3" s="1"/>
  <c r="I487" i="3"/>
  <c r="J487" i="3" s="1"/>
  <c r="G486" i="3"/>
  <c r="K486" i="3" s="1"/>
  <c r="L486" i="3" s="1"/>
  <c r="I486" i="3"/>
  <c r="J486" i="3" s="1"/>
  <c r="G485" i="3"/>
  <c r="K485" i="3" s="1"/>
  <c r="L485" i="3" s="1"/>
  <c r="I485" i="3"/>
  <c r="J485" i="3" s="1"/>
  <c r="G484" i="3"/>
  <c r="K484" i="3" s="1"/>
  <c r="L484" i="3" s="1"/>
  <c r="I484" i="3"/>
  <c r="J484" i="3" s="1"/>
  <c r="G483" i="3"/>
  <c r="K483" i="3" s="1"/>
  <c r="L483" i="3" s="1"/>
  <c r="I483" i="3"/>
  <c r="J483" i="3" s="1"/>
  <c r="G482" i="3"/>
  <c r="K482" i="3" s="1"/>
  <c r="L482" i="3" s="1"/>
  <c r="I482" i="3"/>
  <c r="J482" i="3" s="1"/>
  <c r="G481" i="3"/>
  <c r="K481" i="3" s="1"/>
  <c r="L481" i="3" s="1"/>
  <c r="I481" i="3"/>
  <c r="J481" i="3" s="1"/>
  <c r="G480" i="3"/>
  <c r="K480" i="3" s="1"/>
  <c r="L480" i="3" s="1"/>
  <c r="I480" i="3"/>
  <c r="J480" i="3" s="1"/>
  <c r="G479" i="3"/>
  <c r="K479" i="3" s="1"/>
  <c r="L479" i="3" s="1"/>
  <c r="I479" i="3"/>
  <c r="J479" i="3" s="1"/>
  <c r="G478" i="3"/>
  <c r="K478" i="3" s="1"/>
  <c r="L478" i="3" s="1"/>
  <c r="I478" i="3"/>
  <c r="J478" i="3" s="1"/>
  <c r="G475" i="3"/>
  <c r="K475" i="3" s="1"/>
  <c r="L475" i="3" s="1"/>
  <c r="I475" i="3"/>
  <c r="J475" i="3" s="1"/>
  <c r="G474" i="3"/>
  <c r="K474" i="3" s="1"/>
  <c r="L474" i="3" s="1"/>
  <c r="I474" i="3"/>
  <c r="J474" i="3" s="1"/>
  <c r="G473" i="3"/>
  <c r="K473" i="3" s="1"/>
  <c r="L473" i="3" s="1"/>
  <c r="I473" i="3"/>
  <c r="J473" i="3" s="1"/>
  <c r="G470" i="3"/>
  <c r="K470" i="3" s="1"/>
  <c r="L470" i="3" s="1"/>
  <c r="I470" i="3"/>
  <c r="J470" i="3" s="1"/>
  <c r="G469" i="3"/>
  <c r="K469" i="3" s="1"/>
  <c r="L469" i="3" s="1"/>
  <c r="I469" i="3"/>
  <c r="J469" i="3" s="1"/>
  <c r="G468" i="3"/>
  <c r="K468" i="3" s="1"/>
  <c r="L468" i="3" s="1"/>
  <c r="I468" i="3"/>
  <c r="J468" i="3" s="1"/>
  <c r="G466" i="3"/>
  <c r="K466" i="3" s="1"/>
  <c r="L466" i="3" s="1"/>
  <c r="I466" i="3"/>
  <c r="J466" i="3" s="1"/>
  <c r="G465" i="3"/>
  <c r="K465" i="3" s="1"/>
  <c r="L465" i="3" s="1"/>
  <c r="I465" i="3"/>
  <c r="J465" i="3" s="1"/>
  <c r="G464" i="3"/>
  <c r="K464" i="3" s="1"/>
  <c r="L464" i="3" s="1"/>
  <c r="I464" i="3"/>
  <c r="J464" i="3" s="1"/>
  <c r="G462" i="3"/>
  <c r="K462" i="3" s="1"/>
  <c r="L462" i="3" s="1"/>
  <c r="I462" i="3"/>
  <c r="J462" i="3" s="1"/>
  <c r="G461" i="3"/>
  <c r="K461" i="3" s="1"/>
  <c r="L461" i="3" s="1"/>
  <c r="I461" i="3"/>
  <c r="J461" i="3" s="1"/>
  <c r="G460" i="3"/>
  <c r="K460" i="3" s="1"/>
  <c r="L460" i="3" s="1"/>
  <c r="I460" i="3"/>
  <c r="J460" i="3" s="1"/>
  <c r="G458" i="3"/>
  <c r="K458" i="3" s="1"/>
  <c r="L458" i="3" s="1"/>
  <c r="I458" i="3"/>
  <c r="J458" i="3" s="1"/>
  <c r="G456" i="3"/>
  <c r="K456" i="3" s="1"/>
  <c r="L456" i="3" s="1"/>
  <c r="I456" i="3"/>
  <c r="J456" i="3" s="1"/>
  <c r="G455" i="3"/>
  <c r="K455" i="3" s="1"/>
  <c r="L455" i="3" s="1"/>
  <c r="I455" i="3"/>
  <c r="J455" i="3" s="1"/>
  <c r="G451" i="3"/>
  <c r="K451" i="3" s="1"/>
  <c r="L451" i="3" s="1"/>
  <c r="I451" i="3"/>
  <c r="J451" i="3" s="1"/>
  <c r="G450" i="3"/>
  <c r="K450" i="3" s="1"/>
  <c r="L450" i="3" s="1"/>
  <c r="I450" i="3"/>
  <c r="J450" i="3" s="1"/>
  <c r="G448" i="3"/>
  <c r="K448" i="3" s="1"/>
  <c r="L448" i="3" s="1"/>
  <c r="I448" i="3"/>
  <c r="J448" i="3" s="1"/>
  <c r="G447" i="3"/>
  <c r="K447" i="3" s="1"/>
  <c r="L447" i="3" s="1"/>
  <c r="I447" i="3"/>
  <c r="J447" i="3" s="1"/>
  <c r="G446" i="3"/>
  <c r="K446" i="3" s="1"/>
  <c r="L446" i="3" s="1"/>
  <c r="I446" i="3"/>
  <c r="J446" i="3" s="1"/>
  <c r="G445" i="3"/>
  <c r="K445" i="3" s="1"/>
  <c r="L445" i="3" s="1"/>
  <c r="I445" i="3"/>
  <c r="J445" i="3" s="1"/>
  <c r="G444" i="3"/>
  <c r="K444" i="3" s="1"/>
  <c r="L444" i="3" s="1"/>
  <c r="I444" i="3"/>
  <c r="J444" i="3" s="1"/>
  <c r="G443" i="3"/>
  <c r="K443" i="3" s="1"/>
  <c r="L443" i="3" s="1"/>
  <c r="I443" i="3"/>
  <c r="J443" i="3" s="1"/>
  <c r="G442" i="3"/>
  <c r="K442" i="3" s="1"/>
  <c r="L442" i="3" s="1"/>
  <c r="I442" i="3"/>
  <c r="J442" i="3" s="1"/>
  <c r="G441" i="3"/>
  <c r="K441" i="3" s="1"/>
  <c r="L441" i="3" s="1"/>
  <c r="I441" i="3"/>
  <c r="J441" i="3" s="1"/>
  <c r="G440" i="3"/>
  <c r="K440" i="3" s="1"/>
  <c r="L440" i="3" s="1"/>
  <c r="I440" i="3"/>
  <c r="J440" i="3" s="1"/>
  <c r="G439" i="3"/>
  <c r="K439" i="3" s="1"/>
  <c r="L439" i="3" s="1"/>
  <c r="I439" i="3"/>
  <c r="J439" i="3" s="1"/>
  <c r="G438" i="3"/>
  <c r="K438" i="3" s="1"/>
  <c r="L438" i="3" s="1"/>
  <c r="I438" i="3"/>
  <c r="J438" i="3" s="1"/>
  <c r="G437" i="3"/>
  <c r="K437" i="3" s="1"/>
  <c r="L437" i="3" s="1"/>
  <c r="I437" i="3"/>
  <c r="J437" i="3" s="1"/>
  <c r="G436" i="3"/>
  <c r="K436" i="3" s="1"/>
  <c r="L436" i="3" s="1"/>
  <c r="I436" i="3"/>
  <c r="J436" i="3" s="1"/>
  <c r="G435" i="3"/>
  <c r="K435" i="3" s="1"/>
  <c r="L435" i="3" s="1"/>
  <c r="I435" i="3"/>
  <c r="J435" i="3" s="1"/>
  <c r="G432" i="3"/>
  <c r="K432" i="3" s="1"/>
  <c r="L432" i="3" s="1"/>
  <c r="I432" i="3"/>
  <c r="J432" i="3" s="1"/>
  <c r="G431" i="3"/>
  <c r="K431" i="3" s="1"/>
  <c r="L431" i="3" s="1"/>
  <c r="I431" i="3"/>
  <c r="J431" i="3" s="1"/>
  <c r="G429" i="3"/>
  <c r="K429" i="3" s="1"/>
  <c r="L429" i="3" s="1"/>
  <c r="I429" i="3"/>
  <c r="J429" i="3" s="1"/>
  <c r="G428" i="3"/>
  <c r="K428" i="3" s="1"/>
  <c r="L428" i="3" s="1"/>
  <c r="I428" i="3"/>
  <c r="J428" i="3" s="1"/>
  <c r="G427" i="3"/>
  <c r="K427" i="3" s="1"/>
  <c r="L427" i="3" s="1"/>
  <c r="I427" i="3"/>
  <c r="J427" i="3" s="1"/>
  <c r="G426" i="3"/>
  <c r="K426" i="3" s="1"/>
  <c r="L426" i="3" s="1"/>
  <c r="I426" i="3"/>
  <c r="J426" i="3" s="1"/>
  <c r="G425" i="3"/>
  <c r="K425" i="3" s="1"/>
  <c r="L425" i="3" s="1"/>
  <c r="I425" i="3"/>
  <c r="J425" i="3" s="1"/>
  <c r="G424" i="3"/>
  <c r="K424" i="3" s="1"/>
  <c r="L424" i="3" s="1"/>
  <c r="I424" i="3"/>
  <c r="J424" i="3" s="1"/>
  <c r="G423" i="3"/>
  <c r="K423" i="3" s="1"/>
  <c r="L423" i="3" s="1"/>
  <c r="I423" i="3"/>
  <c r="J423" i="3" s="1"/>
  <c r="G422" i="3"/>
  <c r="K422" i="3" s="1"/>
  <c r="L422" i="3" s="1"/>
  <c r="I422" i="3"/>
  <c r="J422" i="3" s="1"/>
  <c r="G420" i="3"/>
  <c r="K420" i="3" s="1"/>
  <c r="L420" i="3" s="1"/>
  <c r="I420" i="3"/>
  <c r="J420" i="3" s="1"/>
  <c r="G419" i="3"/>
  <c r="K419" i="3" s="1"/>
  <c r="L419" i="3" s="1"/>
  <c r="I419" i="3"/>
  <c r="J419" i="3" s="1"/>
  <c r="G418" i="3"/>
  <c r="K418" i="3" s="1"/>
  <c r="L418" i="3" s="1"/>
  <c r="I418" i="3"/>
  <c r="J418" i="3" s="1"/>
  <c r="G417" i="3"/>
  <c r="K417" i="3" s="1"/>
  <c r="L417" i="3" s="1"/>
  <c r="I417" i="3"/>
  <c r="J417" i="3" s="1"/>
  <c r="G416" i="3"/>
  <c r="K416" i="3" s="1"/>
  <c r="L416" i="3" s="1"/>
  <c r="I416" i="3"/>
  <c r="J416" i="3" s="1"/>
  <c r="G415" i="3"/>
  <c r="K415" i="3" s="1"/>
  <c r="L415" i="3" s="1"/>
  <c r="I415" i="3"/>
  <c r="J415" i="3" s="1"/>
  <c r="K413" i="3"/>
  <c r="L413" i="3" s="1"/>
  <c r="I413" i="3"/>
  <c r="J413" i="3" s="1"/>
  <c r="K412" i="3"/>
  <c r="L412" i="3" s="1"/>
  <c r="I412" i="3"/>
  <c r="J412" i="3" s="1"/>
  <c r="K411" i="3"/>
  <c r="L411" i="3" s="1"/>
  <c r="I411" i="3"/>
  <c r="J411" i="3" s="1"/>
  <c r="K410" i="3"/>
  <c r="L410" i="3" s="1"/>
  <c r="I410" i="3"/>
  <c r="J410" i="3" s="1"/>
  <c r="K409" i="3"/>
  <c r="L409" i="3" s="1"/>
  <c r="I409" i="3"/>
  <c r="J409" i="3" s="1"/>
  <c r="K408" i="3"/>
  <c r="L408" i="3" s="1"/>
  <c r="I408" i="3"/>
  <c r="J408" i="3" s="1"/>
  <c r="K407" i="3"/>
  <c r="L407" i="3" s="1"/>
  <c r="I407" i="3"/>
  <c r="J407" i="3" s="1"/>
  <c r="G405" i="3"/>
  <c r="K405" i="3" s="1"/>
  <c r="L405" i="3" s="1"/>
  <c r="I405" i="3"/>
  <c r="J405" i="3" s="1"/>
  <c r="G404" i="3"/>
  <c r="K404" i="3" s="1"/>
  <c r="L404" i="3" s="1"/>
  <c r="I404" i="3"/>
  <c r="J404" i="3" s="1"/>
  <c r="G403" i="3"/>
  <c r="K403" i="3" s="1"/>
  <c r="L403" i="3" s="1"/>
  <c r="I403" i="3"/>
  <c r="J403" i="3" s="1"/>
  <c r="G402" i="3"/>
  <c r="K402" i="3" s="1"/>
  <c r="L402" i="3" s="1"/>
  <c r="I402" i="3"/>
  <c r="J402" i="3" s="1"/>
  <c r="G401" i="3"/>
  <c r="K401" i="3" s="1"/>
  <c r="L401" i="3" s="1"/>
  <c r="I401" i="3"/>
  <c r="J401" i="3" s="1"/>
  <c r="G400" i="3"/>
  <c r="K400" i="3" s="1"/>
  <c r="L400" i="3" s="1"/>
  <c r="I400" i="3"/>
  <c r="J400" i="3" s="1"/>
  <c r="G398" i="3"/>
  <c r="K398" i="3" s="1"/>
  <c r="L398" i="3" s="1"/>
  <c r="I398" i="3"/>
  <c r="J398" i="3" s="1"/>
  <c r="G396" i="3"/>
  <c r="K396" i="3" s="1"/>
  <c r="L396" i="3" s="1"/>
  <c r="I396" i="3"/>
  <c r="J396" i="3" s="1"/>
  <c r="G395" i="3"/>
  <c r="K395" i="3" s="1"/>
  <c r="L395" i="3" s="1"/>
  <c r="I395" i="3"/>
  <c r="J395" i="3" s="1"/>
  <c r="G394" i="3"/>
  <c r="K394" i="3" s="1"/>
  <c r="L394" i="3" s="1"/>
  <c r="I394" i="3"/>
  <c r="J394" i="3" s="1"/>
  <c r="G393" i="3"/>
  <c r="K393" i="3" s="1"/>
  <c r="L393" i="3" s="1"/>
  <c r="I393" i="3"/>
  <c r="J393" i="3" s="1"/>
  <c r="G392" i="3"/>
  <c r="K392" i="3" s="1"/>
  <c r="L392" i="3" s="1"/>
  <c r="I392" i="3"/>
  <c r="J392" i="3" s="1"/>
  <c r="G391" i="3"/>
  <c r="K391" i="3" s="1"/>
  <c r="L391" i="3" s="1"/>
  <c r="I391" i="3"/>
  <c r="J391" i="3" s="1"/>
  <c r="K388" i="3"/>
  <c r="L388" i="3" s="1"/>
  <c r="I388" i="3"/>
  <c r="J388" i="3" s="1"/>
  <c r="K387" i="3"/>
  <c r="L387" i="3" s="1"/>
  <c r="I387" i="3"/>
  <c r="J387" i="3" s="1"/>
  <c r="K386" i="3"/>
  <c r="L386" i="3" s="1"/>
  <c r="I386" i="3"/>
  <c r="J386" i="3" s="1"/>
  <c r="K385" i="3"/>
  <c r="L385" i="3" s="1"/>
  <c r="I385" i="3"/>
  <c r="J385" i="3" s="1"/>
  <c r="G383" i="3"/>
  <c r="K383" i="3" s="1"/>
  <c r="L383" i="3" s="1"/>
  <c r="I383" i="3"/>
  <c r="J383" i="3" s="1"/>
  <c r="G382" i="3"/>
  <c r="K382" i="3" s="1"/>
  <c r="L382" i="3" s="1"/>
  <c r="I382" i="3"/>
  <c r="J382" i="3" s="1"/>
  <c r="G381" i="3"/>
  <c r="K381" i="3" s="1"/>
  <c r="L381" i="3" s="1"/>
  <c r="I381" i="3"/>
  <c r="J381" i="3" s="1"/>
  <c r="G380" i="3"/>
  <c r="K380" i="3" s="1"/>
  <c r="L380" i="3" s="1"/>
  <c r="I380" i="3"/>
  <c r="J380" i="3" s="1"/>
  <c r="G379" i="3"/>
  <c r="K379" i="3" s="1"/>
  <c r="L379" i="3" s="1"/>
  <c r="I379" i="3"/>
  <c r="J379" i="3" s="1"/>
  <c r="G376" i="3"/>
  <c r="K376" i="3" s="1"/>
  <c r="L376" i="3" s="1"/>
  <c r="I376" i="3"/>
  <c r="J376" i="3" s="1"/>
  <c r="G375" i="3"/>
  <c r="K375" i="3" s="1"/>
  <c r="L375" i="3" s="1"/>
  <c r="I375" i="3"/>
  <c r="J375" i="3" s="1"/>
  <c r="G374" i="3"/>
  <c r="K374" i="3" s="1"/>
  <c r="L374" i="3" s="1"/>
  <c r="I374" i="3"/>
  <c r="J374" i="3" s="1"/>
  <c r="G373" i="3"/>
  <c r="K373" i="3" s="1"/>
  <c r="L373" i="3" s="1"/>
  <c r="I373" i="3"/>
  <c r="J373" i="3" s="1"/>
  <c r="G371" i="3"/>
  <c r="K371" i="3" s="1"/>
  <c r="L371" i="3" s="1"/>
  <c r="I371" i="3"/>
  <c r="J371" i="3" s="1"/>
  <c r="G370" i="3"/>
  <c r="K370" i="3" s="1"/>
  <c r="L370" i="3" s="1"/>
  <c r="I370" i="3"/>
  <c r="J370" i="3" s="1"/>
  <c r="G369" i="3"/>
  <c r="K369" i="3" s="1"/>
  <c r="L369" i="3" s="1"/>
  <c r="I369" i="3"/>
  <c r="J369" i="3" s="1"/>
  <c r="G368" i="3"/>
  <c r="K368" i="3" s="1"/>
  <c r="L368" i="3" s="1"/>
  <c r="I368" i="3"/>
  <c r="J368" i="3" s="1"/>
  <c r="G367" i="3"/>
  <c r="K367" i="3" s="1"/>
  <c r="L367" i="3" s="1"/>
  <c r="I367" i="3"/>
  <c r="J367" i="3" s="1"/>
  <c r="G366" i="3"/>
  <c r="K366" i="3" s="1"/>
  <c r="L366" i="3" s="1"/>
  <c r="I366" i="3"/>
  <c r="J366" i="3" s="1"/>
  <c r="G365" i="3"/>
  <c r="K365" i="3" s="1"/>
  <c r="L365" i="3" s="1"/>
  <c r="I365" i="3"/>
  <c r="J365" i="3" s="1"/>
  <c r="G364" i="3"/>
  <c r="K364" i="3" s="1"/>
  <c r="L364" i="3" s="1"/>
  <c r="I364" i="3"/>
  <c r="J364" i="3" s="1"/>
  <c r="G363" i="3"/>
  <c r="K363" i="3" s="1"/>
  <c r="L363" i="3" s="1"/>
  <c r="I363" i="3"/>
  <c r="J363" i="3" s="1"/>
  <c r="G362" i="3"/>
  <c r="K362" i="3" s="1"/>
  <c r="L362" i="3" s="1"/>
  <c r="I362" i="3"/>
  <c r="J362" i="3" s="1"/>
  <c r="G361" i="3"/>
  <c r="K361" i="3" s="1"/>
  <c r="L361" i="3" s="1"/>
  <c r="I361" i="3"/>
  <c r="J361" i="3" s="1"/>
  <c r="G360" i="3"/>
  <c r="K360" i="3" s="1"/>
  <c r="L360" i="3" s="1"/>
  <c r="I360" i="3"/>
  <c r="J360" i="3" s="1"/>
  <c r="G359" i="3"/>
  <c r="K359" i="3" s="1"/>
  <c r="L359" i="3" s="1"/>
  <c r="I359" i="3"/>
  <c r="J359" i="3" s="1"/>
  <c r="G358" i="3"/>
  <c r="K358" i="3" s="1"/>
  <c r="L358" i="3" s="1"/>
  <c r="I358" i="3"/>
  <c r="J358" i="3" s="1"/>
  <c r="G357" i="3"/>
  <c r="K357" i="3" s="1"/>
  <c r="L357" i="3" s="1"/>
  <c r="I357" i="3"/>
  <c r="J357" i="3" s="1"/>
  <c r="G356" i="3"/>
  <c r="K356" i="3" s="1"/>
  <c r="L356" i="3" s="1"/>
  <c r="I356" i="3"/>
  <c r="J356" i="3" s="1"/>
  <c r="G355" i="3"/>
  <c r="K355" i="3" s="1"/>
  <c r="L355" i="3" s="1"/>
  <c r="I355" i="3"/>
  <c r="J355" i="3" s="1"/>
  <c r="G354" i="3"/>
  <c r="K354" i="3" s="1"/>
  <c r="L354" i="3" s="1"/>
  <c r="I354" i="3"/>
  <c r="J354" i="3" s="1"/>
  <c r="G353" i="3"/>
  <c r="K353" i="3" s="1"/>
  <c r="L353" i="3" s="1"/>
  <c r="I353" i="3"/>
  <c r="J353" i="3" s="1"/>
  <c r="G352" i="3"/>
  <c r="K352" i="3" s="1"/>
  <c r="L352" i="3" s="1"/>
  <c r="I352" i="3"/>
  <c r="J352" i="3" s="1"/>
  <c r="G351" i="3"/>
  <c r="K351" i="3" s="1"/>
  <c r="L351" i="3" s="1"/>
  <c r="I351" i="3"/>
  <c r="J351" i="3" s="1"/>
  <c r="G350" i="3"/>
  <c r="K350" i="3" s="1"/>
  <c r="L350" i="3" s="1"/>
  <c r="I350" i="3"/>
  <c r="J350" i="3" s="1"/>
  <c r="G349" i="3"/>
  <c r="K349" i="3" s="1"/>
  <c r="L349" i="3" s="1"/>
  <c r="I349" i="3"/>
  <c r="J349" i="3" s="1"/>
  <c r="G348" i="3"/>
  <c r="K348" i="3" s="1"/>
  <c r="L348" i="3" s="1"/>
  <c r="I348" i="3"/>
  <c r="J348" i="3" s="1"/>
  <c r="G346" i="3"/>
  <c r="K346" i="3" s="1"/>
  <c r="L346" i="3" s="1"/>
  <c r="I346" i="3"/>
  <c r="J346" i="3" s="1"/>
  <c r="G345" i="3"/>
  <c r="K345" i="3" s="1"/>
  <c r="L345" i="3" s="1"/>
  <c r="I345" i="3"/>
  <c r="J345" i="3" s="1"/>
  <c r="G344" i="3"/>
  <c r="K344" i="3" s="1"/>
  <c r="L344" i="3" s="1"/>
  <c r="I344" i="3"/>
  <c r="J344" i="3" s="1"/>
  <c r="G343" i="3"/>
  <c r="K343" i="3" s="1"/>
  <c r="L343" i="3" s="1"/>
  <c r="I343" i="3"/>
  <c r="J343" i="3" s="1"/>
  <c r="G341" i="3"/>
  <c r="K341" i="3" s="1"/>
  <c r="L341" i="3" s="1"/>
  <c r="I341" i="3"/>
  <c r="J341" i="3" s="1"/>
  <c r="G340" i="3"/>
  <c r="K340" i="3" s="1"/>
  <c r="L340" i="3" s="1"/>
  <c r="I340" i="3"/>
  <c r="J340" i="3" s="1"/>
  <c r="G339" i="3"/>
  <c r="K339" i="3" s="1"/>
  <c r="L339" i="3" s="1"/>
  <c r="I339" i="3"/>
  <c r="J339" i="3" s="1"/>
  <c r="G338" i="3"/>
  <c r="K338" i="3" s="1"/>
  <c r="L338" i="3" s="1"/>
  <c r="I338" i="3"/>
  <c r="J338" i="3" s="1"/>
  <c r="G335" i="3"/>
  <c r="K335" i="3" s="1"/>
  <c r="L335" i="3" s="1"/>
  <c r="I335" i="3"/>
  <c r="J335" i="3" s="1"/>
  <c r="G334" i="3"/>
  <c r="K334" i="3" s="1"/>
  <c r="L334" i="3" s="1"/>
  <c r="I334" i="3"/>
  <c r="J334" i="3" s="1"/>
  <c r="G333" i="3"/>
  <c r="K333" i="3" s="1"/>
  <c r="L333" i="3" s="1"/>
  <c r="I333" i="3"/>
  <c r="J333" i="3" s="1"/>
  <c r="G332" i="3"/>
  <c r="K332" i="3" s="1"/>
  <c r="L332" i="3" s="1"/>
  <c r="I332" i="3"/>
  <c r="J332" i="3" s="1"/>
  <c r="G330" i="3"/>
  <c r="K330" i="3" s="1"/>
  <c r="L330" i="3" s="1"/>
  <c r="I330" i="3"/>
  <c r="J330" i="3" s="1"/>
  <c r="G329" i="3"/>
  <c r="K329" i="3" s="1"/>
  <c r="L329" i="3" s="1"/>
  <c r="I329" i="3"/>
  <c r="J329" i="3" s="1"/>
  <c r="G328" i="3"/>
  <c r="K328" i="3" s="1"/>
  <c r="L328" i="3" s="1"/>
  <c r="I328" i="3"/>
  <c r="J328" i="3" s="1"/>
  <c r="G327" i="3"/>
  <c r="K327" i="3" s="1"/>
  <c r="L327" i="3" s="1"/>
  <c r="I327" i="3"/>
  <c r="J327" i="3" s="1"/>
  <c r="G326" i="3"/>
  <c r="K326" i="3" s="1"/>
  <c r="L326" i="3" s="1"/>
  <c r="I326" i="3"/>
  <c r="J326" i="3" s="1"/>
  <c r="G325" i="3"/>
  <c r="K325" i="3" s="1"/>
  <c r="L325" i="3" s="1"/>
  <c r="I325" i="3"/>
  <c r="J325" i="3" s="1"/>
  <c r="G324" i="3"/>
  <c r="K324" i="3" s="1"/>
  <c r="L324" i="3" s="1"/>
  <c r="I324" i="3"/>
  <c r="J324" i="3" s="1"/>
  <c r="G323" i="3"/>
  <c r="K323" i="3" s="1"/>
  <c r="L323" i="3" s="1"/>
  <c r="I323" i="3"/>
  <c r="J323" i="3" s="1"/>
  <c r="G322" i="3"/>
  <c r="K322" i="3" s="1"/>
  <c r="L322" i="3" s="1"/>
  <c r="I322" i="3"/>
  <c r="J322" i="3" s="1"/>
  <c r="G321" i="3"/>
  <c r="K321" i="3" s="1"/>
  <c r="L321" i="3" s="1"/>
  <c r="I321" i="3"/>
  <c r="J321" i="3" s="1"/>
  <c r="G320" i="3"/>
  <c r="K320" i="3" s="1"/>
  <c r="L320" i="3" s="1"/>
  <c r="I320" i="3"/>
  <c r="J320" i="3" s="1"/>
  <c r="G319" i="3"/>
  <c r="K319" i="3" s="1"/>
  <c r="L319" i="3" s="1"/>
  <c r="I319" i="3"/>
  <c r="J319" i="3" s="1"/>
  <c r="G318" i="3"/>
  <c r="K318" i="3" s="1"/>
  <c r="L318" i="3" s="1"/>
  <c r="I318" i="3"/>
  <c r="J318" i="3" s="1"/>
  <c r="G317" i="3"/>
  <c r="K317" i="3" s="1"/>
  <c r="L317" i="3" s="1"/>
  <c r="I317" i="3"/>
  <c r="J317" i="3" s="1"/>
  <c r="G316" i="3"/>
  <c r="K316" i="3" s="1"/>
  <c r="L316" i="3" s="1"/>
  <c r="I316" i="3"/>
  <c r="J316" i="3" s="1"/>
  <c r="G315" i="3"/>
  <c r="K315" i="3" s="1"/>
  <c r="L315" i="3" s="1"/>
  <c r="I315" i="3"/>
  <c r="J315" i="3" s="1"/>
  <c r="G311" i="3"/>
  <c r="K311" i="3" s="1"/>
  <c r="L311" i="3" s="1"/>
  <c r="I311" i="3"/>
  <c r="J311" i="3" s="1"/>
  <c r="G308" i="3"/>
  <c r="K308" i="3" s="1"/>
  <c r="L308" i="3" s="1"/>
  <c r="I308" i="3"/>
  <c r="J308" i="3" s="1"/>
  <c r="G307" i="3"/>
  <c r="K307" i="3" s="1"/>
  <c r="L307" i="3" s="1"/>
  <c r="I307" i="3"/>
  <c r="J307" i="3" s="1"/>
  <c r="G306" i="3"/>
  <c r="K306" i="3" s="1"/>
  <c r="L306" i="3" s="1"/>
  <c r="I306" i="3"/>
  <c r="J306" i="3" s="1"/>
  <c r="G303" i="3"/>
  <c r="K303" i="3" s="1"/>
  <c r="L303" i="3" s="1"/>
  <c r="I303" i="3"/>
  <c r="J303" i="3" s="1"/>
  <c r="G302" i="3"/>
  <c r="K302" i="3" s="1"/>
  <c r="L302" i="3" s="1"/>
  <c r="I302" i="3"/>
  <c r="J302" i="3" s="1"/>
  <c r="G301" i="3"/>
  <c r="K301" i="3" s="1"/>
  <c r="L301" i="3" s="1"/>
  <c r="I301" i="3"/>
  <c r="J301" i="3" s="1"/>
  <c r="G300" i="3"/>
  <c r="K300" i="3" s="1"/>
  <c r="L300" i="3" s="1"/>
  <c r="I300" i="3"/>
  <c r="J300" i="3" s="1"/>
  <c r="G299" i="3"/>
  <c r="K299" i="3" s="1"/>
  <c r="L299" i="3" s="1"/>
  <c r="I299" i="3"/>
  <c r="J299" i="3" s="1"/>
  <c r="G298" i="3"/>
  <c r="K298" i="3" s="1"/>
  <c r="L298" i="3" s="1"/>
  <c r="I298" i="3"/>
  <c r="J298" i="3" s="1"/>
  <c r="G297" i="3"/>
  <c r="K297" i="3" s="1"/>
  <c r="L297" i="3" s="1"/>
  <c r="I297" i="3"/>
  <c r="J297" i="3" s="1"/>
  <c r="G296" i="3"/>
  <c r="K296" i="3" s="1"/>
  <c r="L296" i="3" s="1"/>
  <c r="I296" i="3"/>
  <c r="J296" i="3" s="1"/>
  <c r="G295" i="3"/>
  <c r="K295" i="3" s="1"/>
  <c r="L295" i="3" s="1"/>
  <c r="I295" i="3"/>
  <c r="J295" i="3" s="1"/>
  <c r="G294" i="3"/>
  <c r="K294" i="3" s="1"/>
  <c r="L294" i="3" s="1"/>
  <c r="I294" i="3"/>
  <c r="J294" i="3" s="1"/>
  <c r="G292" i="3"/>
  <c r="K292" i="3" s="1"/>
  <c r="L292" i="3" s="1"/>
  <c r="I292" i="3"/>
  <c r="J292" i="3" s="1"/>
  <c r="G291" i="3"/>
  <c r="K291" i="3" s="1"/>
  <c r="L291" i="3" s="1"/>
  <c r="I291" i="3"/>
  <c r="J291" i="3" s="1"/>
  <c r="G290" i="3"/>
  <c r="K290" i="3" s="1"/>
  <c r="L290" i="3" s="1"/>
  <c r="I290" i="3"/>
  <c r="J290" i="3" s="1"/>
  <c r="G289" i="3"/>
  <c r="K289" i="3" s="1"/>
  <c r="L289" i="3" s="1"/>
  <c r="I289" i="3"/>
  <c r="J289" i="3" s="1"/>
  <c r="G288" i="3"/>
  <c r="K288" i="3" s="1"/>
  <c r="L288" i="3" s="1"/>
  <c r="I288" i="3"/>
  <c r="J288" i="3" s="1"/>
  <c r="G287" i="3"/>
  <c r="K287" i="3" s="1"/>
  <c r="L287" i="3" s="1"/>
  <c r="I287" i="3"/>
  <c r="J287" i="3" s="1"/>
  <c r="G284" i="3"/>
  <c r="K284" i="3" s="1"/>
  <c r="L284" i="3" s="1"/>
  <c r="I284" i="3"/>
  <c r="J284" i="3" s="1"/>
  <c r="G283" i="3"/>
  <c r="K283" i="3" s="1"/>
  <c r="L283" i="3" s="1"/>
  <c r="I283" i="3"/>
  <c r="J283" i="3" s="1"/>
  <c r="G282" i="3"/>
  <c r="K282" i="3" s="1"/>
  <c r="L282" i="3" s="1"/>
  <c r="I282" i="3"/>
  <c r="J282" i="3" s="1"/>
  <c r="G281" i="3"/>
  <c r="K281" i="3" s="1"/>
  <c r="L281" i="3" s="1"/>
  <c r="I281" i="3"/>
  <c r="J281" i="3" s="1"/>
  <c r="G280" i="3"/>
  <c r="K280" i="3" s="1"/>
  <c r="L280" i="3" s="1"/>
  <c r="I280" i="3"/>
  <c r="J280" i="3" s="1"/>
  <c r="G279" i="3"/>
  <c r="K279" i="3" s="1"/>
  <c r="L279" i="3" s="1"/>
  <c r="I279" i="3"/>
  <c r="J279" i="3" s="1"/>
  <c r="G275" i="3"/>
  <c r="K275" i="3" s="1"/>
  <c r="L275" i="3" s="1"/>
  <c r="I275" i="3"/>
  <c r="J275" i="3" s="1"/>
  <c r="G272" i="3"/>
  <c r="K272" i="3" s="1"/>
  <c r="L272" i="3" s="1"/>
  <c r="I272" i="3"/>
  <c r="J272" i="3" s="1"/>
  <c r="G271" i="3"/>
  <c r="K271" i="3" s="1"/>
  <c r="L271" i="3" s="1"/>
  <c r="I271" i="3"/>
  <c r="J271" i="3" s="1"/>
  <c r="G270" i="3"/>
  <c r="K270" i="3" s="1"/>
  <c r="L270" i="3" s="1"/>
  <c r="I270" i="3"/>
  <c r="J270" i="3" s="1"/>
  <c r="G268" i="3"/>
  <c r="K268" i="3" s="1"/>
  <c r="L268" i="3" s="1"/>
  <c r="I268" i="3"/>
  <c r="J268" i="3" s="1"/>
  <c r="G266" i="3"/>
  <c r="K266" i="3" s="1"/>
  <c r="L266" i="3" s="1"/>
  <c r="I266" i="3"/>
  <c r="J266" i="3" s="1"/>
  <c r="G265" i="3"/>
  <c r="K265" i="3" s="1"/>
  <c r="L265" i="3" s="1"/>
  <c r="I265" i="3"/>
  <c r="J265" i="3" s="1"/>
  <c r="G263" i="3"/>
  <c r="K263" i="3" s="1"/>
  <c r="L263" i="3" s="1"/>
  <c r="I263" i="3"/>
  <c r="J263" i="3" s="1"/>
  <c r="G262" i="3"/>
  <c r="K262" i="3" s="1"/>
  <c r="L262" i="3" s="1"/>
  <c r="I262" i="3"/>
  <c r="J262" i="3" s="1"/>
  <c r="G261" i="3"/>
  <c r="K261" i="3" s="1"/>
  <c r="L261" i="3" s="1"/>
  <c r="I261" i="3"/>
  <c r="J261" i="3" s="1"/>
  <c r="G260" i="3"/>
  <c r="K260" i="3" s="1"/>
  <c r="L260" i="3" s="1"/>
  <c r="I260" i="3"/>
  <c r="J260" i="3" s="1"/>
  <c r="G259" i="3"/>
  <c r="K259" i="3" s="1"/>
  <c r="L259" i="3" s="1"/>
  <c r="I259" i="3"/>
  <c r="J259" i="3" s="1"/>
  <c r="G258" i="3"/>
  <c r="K258" i="3" s="1"/>
  <c r="L258" i="3" s="1"/>
  <c r="I258" i="3"/>
  <c r="J258" i="3" s="1"/>
  <c r="G257" i="3"/>
  <c r="K257" i="3" s="1"/>
  <c r="L257" i="3" s="1"/>
  <c r="I257" i="3"/>
  <c r="J257" i="3" s="1"/>
  <c r="G256" i="3"/>
  <c r="K256" i="3" s="1"/>
  <c r="L256" i="3" s="1"/>
  <c r="I256" i="3"/>
  <c r="J256" i="3" s="1"/>
  <c r="G255" i="3"/>
  <c r="K255" i="3" s="1"/>
  <c r="L255" i="3" s="1"/>
  <c r="I255" i="3"/>
  <c r="J255" i="3" s="1"/>
  <c r="G254" i="3"/>
  <c r="K254" i="3" s="1"/>
  <c r="L254" i="3" s="1"/>
  <c r="I254" i="3"/>
  <c r="J254" i="3" s="1"/>
  <c r="G253" i="3"/>
  <c r="K253" i="3" s="1"/>
  <c r="L253" i="3" s="1"/>
  <c r="I253" i="3"/>
  <c r="J253" i="3" s="1"/>
  <c r="G250" i="3"/>
  <c r="K250" i="3" s="1"/>
  <c r="L250" i="3" s="1"/>
  <c r="I250" i="3"/>
  <c r="J250" i="3" s="1"/>
  <c r="G248" i="3"/>
  <c r="K248" i="3" s="1"/>
  <c r="L248" i="3" s="1"/>
  <c r="I248" i="3"/>
  <c r="J248" i="3" s="1"/>
  <c r="G247" i="3"/>
  <c r="K247" i="3" s="1"/>
  <c r="L247" i="3" s="1"/>
  <c r="I247" i="3"/>
  <c r="J247" i="3" s="1"/>
  <c r="G246" i="3"/>
  <c r="K246" i="3" s="1"/>
  <c r="L246" i="3" s="1"/>
  <c r="I246" i="3"/>
  <c r="J246" i="3" s="1"/>
  <c r="G245" i="3"/>
  <c r="K245" i="3" s="1"/>
  <c r="L245" i="3" s="1"/>
  <c r="I245" i="3"/>
  <c r="J245" i="3" s="1"/>
  <c r="G243" i="3"/>
  <c r="K243" i="3" s="1"/>
  <c r="L243" i="3" s="1"/>
  <c r="I243" i="3"/>
  <c r="J243" i="3" s="1"/>
  <c r="G242" i="3"/>
  <c r="K242" i="3" s="1"/>
  <c r="L242" i="3" s="1"/>
  <c r="I242" i="3"/>
  <c r="J242" i="3" s="1"/>
  <c r="G241" i="3"/>
  <c r="K241" i="3" s="1"/>
  <c r="L241" i="3" s="1"/>
  <c r="I241" i="3"/>
  <c r="J241" i="3" s="1"/>
  <c r="G240" i="3"/>
  <c r="K240" i="3" s="1"/>
  <c r="L240" i="3" s="1"/>
  <c r="I240" i="3"/>
  <c r="J240" i="3" s="1"/>
  <c r="G239" i="3"/>
  <c r="K239" i="3" s="1"/>
  <c r="L239" i="3" s="1"/>
  <c r="I239" i="3"/>
  <c r="J239" i="3" s="1"/>
  <c r="G238" i="3"/>
  <c r="K238" i="3" s="1"/>
  <c r="L238" i="3" s="1"/>
  <c r="I238" i="3"/>
  <c r="J238" i="3" s="1"/>
  <c r="G237" i="3"/>
  <c r="K237" i="3" s="1"/>
  <c r="L237" i="3" s="1"/>
  <c r="I237" i="3"/>
  <c r="J237" i="3" s="1"/>
  <c r="G236" i="3"/>
  <c r="K236" i="3" s="1"/>
  <c r="L236" i="3" s="1"/>
  <c r="I236" i="3"/>
  <c r="J236" i="3" s="1"/>
  <c r="G234" i="3"/>
  <c r="K234" i="3" s="1"/>
  <c r="L234" i="3" s="1"/>
  <c r="I234" i="3"/>
  <c r="J234" i="3" s="1"/>
  <c r="G233" i="3"/>
  <c r="K233" i="3" s="1"/>
  <c r="L233" i="3" s="1"/>
  <c r="I233" i="3"/>
  <c r="J233" i="3" s="1"/>
  <c r="G232" i="3"/>
  <c r="K232" i="3" s="1"/>
  <c r="L232" i="3" s="1"/>
  <c r="I232" i="3"/>
  <c r="J232" i="3" s="1"/>
  <c r="G231" i="3"/>
  <c r="K231" i="3" s="1"/>
  <c r="L231" i="3" s="1"/>
  <c r="I231" i="3"/>
  <c r="J231" i="3" s="1"/>
  <c r="G230" i="3"/>
  <c r="K230" i="3" s="1"/>
  <c r="L230" i="3" s="1"/>
  <c r="I230" i="3"/>
  <c r="J230" i="3" s="1"/>
  <c r="G229" i="3"/>
  <c r="K229" i="3" s="1"/>
  <c r="L229" i="3" s="1"/>
  <c r="I229" i="3"/>
  <c r="J229" i="3" s="1"/>
  <c r="G228" i="3"/>
  <c r="K228" i="3" s="1"/>
  <c r="L228" i="3" s="1"/>
  <c r="I228" i="3"/>
  <c r="J228" i="3" s="1"/>
  <c r="G227" i="3"/>
  <c r="K227" i="3" s="1"/>
  <c r="L227" i="3" s="1"/>
  <c r="I227" i="3"/>
  <c r="J227" i="3" s="1"/>
  <c r="G226" i="3"/>
  <c r="K226" i="3" s="1"/>
  <c r="L226" i="3" s="1"/>
  <c r="I226" i="3"/>
  <c r="J226" i="3" s="1"/>
  <c r="G225" i="3"/>
  <c r="K225" i="3" s="1"/>
  <c r="L225" i="3" s="1"/>
  <c r="I225" i="3"/>
  <c r="J225" i="3" s="1"/>
  <c r="G224" i="3"/>
  <c r="K224" i="3" s="1"/>
  <c r="L224" i="3" s="1"/>
  <c r="I224" i="3"/>
  <c r="J224" i="3" s="1"/>
  <c r="G223" i="3"/>
  <c r="K223" i="3" s="1"/>
  <c r="L223" i="3" s="1"/>
  <c r="I223" i="3"/>
  <c r="J223" i="3" s="1"/>
  <c r="G222" i="3"/>
  <c r="K222" i="3" s="1"/>
  <c r="L222" i="3" s="1"/>
  <c r="I222" i="3"/>
  <c r="J222" i="3" s="1"/>
  <c r="G221" i="3"/>
  <c r="K221" i="3" s="1"/>
  <c r="L221" i="3" s="1"/>
  <c r="I221" i="3"/>
  <c r="J221" i="3" s="1"/>
  <c r="G218" i="3"/>
  <c r="K218" i="3" s="1"/>
  <c r="L218" i="3" s="1"/>
  <c r="I218" i="3"/>
  <c r="J218" i="3" s="1"/>
  <c r="G217" i="3"/>
  <c r="K217" i="3" s="1"/>
  <c r="L217" i="3" s="1"/>
  <c r="I217" i="3"/>
  <c r="J217" i="3" s="1"/>
  <c r="G216" i="3"/>
  <c r="K216" i="3" s="1"/>
  <c r="L216" i="3" s="1"/>
  <c r="I216" i="3"/>
  <c r="J216" i="3" s="1"/>
  <c r="G215" i="3"/>
  <c r="K215" i="3" s="1"/>
  <c r="L215" i="3" s="1"/>
  <c r="I215" i="3"/>
  <c r="J215" i="3" s="1"/>
  <c r="G212" i="3"/>
  <c r="K212" i="3" s="1"/>
  <c r="L212" i="3" s="1"/>
  <c r="I212" i="3"/>
  <c r="J212" i="3" s="1"/>
  <c r="G211" i="3"/>
  <c r="K211" i="3" s="1"/>
  <c r="L211" i="3" s="1"/>
  <c r="I211" i="3"/>
  <c r="J211" i="3" s="1"/>
  <c r="G208" i="3"/>
  <c r="K208" i="3" s="1"/>
  <c r="L208" i="3" s="1"/>
  <c r="I208" i="3"/>
  <c r="J208" i="3" s="1"/>
  <c r="G207" i="3"/>
  <c r="K207" i="3" s="1"/>
  <c r="L207" i="3" s="1"/>
  <c r="I207" i="3"/>
  <c r="J207" i="3" s="1"/>
  <c r="G204" i="3"/>
  <c r="K204" i="3" s="1"/>
  <c r="L204" i="3" s="1"/>
  <c r="I204" i="3"/>
  <c r="J204" i="3" s="1"/>
  <c r="G203" i="3"/>
  <c r="K203" i="3" s="1"/>
  <c r="L203" i="3" s="1"/>
  <c r="I203" i="3"/>
  <c r="J203" i="3" s="1"/>
  <c r="G202" i="3"/>
  <c r="K202" i="3" s="1"/>
  <c r="L202" i="3" s="1"/>
  <c r="I202" i="3"/>
  <c r="J202" i="3" s="1"/>
  <c r="G201" i="3"/>
  <c r="K201" i="3" s="1"/>
  <c r="L201" i="3" s="1"/>
  <c r="I201" i="3"/>
  <c r="J201" i="3" s="1"/>
  <c r="G197" i="3"/>
  <c r="K197" i="3" s="1"/>
  <c r="L197" i="3" s="1"/>
  <c r="I197" i="3"/>
  <c r="J197" i="3" s="1"/>
  <c r="G196" i="3"/>
  <c r="K196" i="3" s="1"/>
  <c r="L196" i="3" s="1"/>
  <c r="I196" i="3"/>
  <c r="J196" i="3" s="1"/>
  <c r="G195" i="3"/>
  <c r="K195" i="3" s="1"/>
  <c r="L195" i="3" s="1"/>
  <c r="I195" i="3"/>
  <c r="J195" i="3" s="1"/>
  <c r="G194" i="3"/>
  <c r="K194" i="3" s="1"/>
  <c r="L194" i="3" s="1"/>
  <c r="I194" i="3"/>
  <c r="J194" i="3" s="1"/>
  <c r="G193" i="3"/>
  <c r="K193" i="3" s="1"/>
  <c r="L193" i="3" s="1"/>
  <c r="I193" i="3"/>
  <c r="J193" i="3" s="1"/>
  <c r="G191" i="3"/>
  <c r="K191" i="3" s="1"/>
  <c r="L191" i="3" s="1"/>
  <c r="I191" i="3"/>
  <c r="J191" i="3" s="1"/>
  <c r="G190" i="3"/>
  <c r="K190" i="3" s="1"/>
  <c r="L190" i="3" s="1"/>
  <c r="I190" i="3"/>
  <c r="J190" i="3" s="1"/>
  <c r="G189" i="3"/>
  <c r="K189" i="3" s="1"/>
  <c r="L189" i="3" s="1"/>
  <c r="I189" i="3"/>
  <c r="J189" i="3" s="1"/>
  <c r="G188" i="3"/>
  <c r="K188" i="3" s="1"/>
  <c r="L188" i="3" s="1"/>
  <c r="I188" i="3"/>
  <c r="J188" i="3" s="1"/>
  <c r="G187" i="3"/>
  <c r="K187" i="3" s="1"/>
  <c r="L187" i="3" s="1"/>
  <c r="I187" i="3"/>
  <c r="J187" i="3" s="1"/>
  <c r="G186" i="3"/>
  <c r="K186" i="3" s="1"/>
  <c r="L186" i="3" s="1"/>
  <c r="I186" i="3"/>
  <c r="J186" i="3" s="1"/>
  <c r="G185" i="3"/>
  <c r="K185" i="3" s="1"/>
  <c r="L185" i="3" s="1"/>
  <c r="I185" i="3"/>
  <c r="J185" i="3" s="1"/>
  <c r="G183" i="3"/>
  <c r="K183" i="3" s="1"/>
  <c r="L183" i="3" s="1"/>
  <c r="I183" i="3"/>
  <c r="J183" i="3" s="1"/>
  <c r="G182" i="3"/>
  <c r="K182" i="3" s="1"/>
  <c r="L182" i="3" s="1"/>
  <c r="I182" i="3"/>
  <c r="J182" i="3" s="1"/>
  <c r="G181" i="3"/>
  <c r="K181" i="3" s="1"/>
  <c r="L181" i="3" s="1"/>
  <c r="I181" i="3"/>
  <c r="J181" i="3" s="1"/>
  <c r="G180" i="3"/>
  <c r="K180" i="3" s="1"/>
  <c r="L180" i="3" s="1"/>
  <c r="I180" i="3"/>
  <c r="J180" i="3" s="1"/>
  <c r="G179" i="3"/>
  <c r="K179" i="3" s="1"/>
  <c r="L179" i="3" s="1"/>
  <c r="I179" i="3"/>
  <c r="J179" i="3" s="1"/>
  <c r="G178" i="3"/>
  <c r="K178" i="3" s="1"/>
  <c r="L178" i="3" s="1"/>
  <c r="I178" i="3"/>
  <c r="J178" i="3" s="1"/>
  <c r="G174" i="3"/>
  <c r="K174" i="3" s="1"/>
  <c r="L174" i="3" s="1"/>
  <c r="I174" i="3"/>
  <c r="J174" i="3" s="1"/>
  <c r="G173" i="3"/>
  <c r="K173" i="3" s="1"/>
  <c r="L173" i="3" s="1"/>
  <c r="I173" i="3"/>
  <c r="J173" i="3" s="1"/>
  <c r="G172" i="3"/>
  <c r="K172" i="3" s="1"/>
  <c r="L172" i="3" s="1"/>
  <c r="I172" i="3"/>
  <c r="J172" i="3" s="1"/>
  <c r="G171" i="3"/>
  <c r="K171" i="3" s="1"/>
  <c r="L171" i="3" s="1"/>
  <c r="I171" i="3"/>
  <c r="J171" i="3" s="1"/>
  <c r="G168" i="3"/>
  <c r="K168" i="3" s="1"/>
  <c r="L168" i="3" s="1"/>
  <c r="I168" i="3"/>
  <c r="J168" i="3" s="1"/>
  <c r="G146" i="3"/>
  <c r="K146" i="3" s="1"/>
  <c r="L146" i="3" s="1"/>
  <c r="I146" i="3"/>
  <c r="J146" i="3" s="1"/>
  <c r="G145" i="3"/>
  <c r="K145" i="3" s="1"/>
  <c r="L145" i="3" s="1"/>
  <c r="I145" i="3"/>
  <c r="J145" i="3" s="1"/>
  <c r="G144" i="3"/>
  <c r="K144" i="3" s="1"/>
  <c r="L144" i="3" s="1"/>
  <c r="I144" i="3"/>
  <c r="J144" i="3" s="1"/>
  <c r="G143" i="3"/>
  <c r="K143" i="3" s="1"/>
  <c r="L143" i="3" s="1"/>
  <c r="I143" i="3"/>
  <c r="J143" i="3" s="1"/>
  <c r="G142" i="3"/>
  <c r="K142" i="3" s="1"/>
  <c r="L142" i="3" s="1"/>
  <c r="I142" i="3"/>
  <c r="J142" i="3" s="1"/>
  <c r="G141" i="3"/>
  <c r="K141" i="3" s="1"/>
  <c r="L141" i="3" s="1"/>
  <c r="I141" i="3"/>
  <c r="J141" i="3" s="1"/>
  <c r="G139" i="3"/>
  <c r="K139" i="3" s="1"/>
  <c r="L139" i="3" s="1"/>
  <c r="I139" i="3"/>
  <c r="J139" i="3" s="1"/>
  <c r="G138" i="3"/>
  <c r="K138" i="3" s="1"/>
  <c r="L138" i="3" s="1"/>
  <c r="I138" i="3"/>
  <c r="J138" i="3" s="1"/>
  <c r="G137" i="3"/>
  <c r="K137" i="3" s="1"/>
  <c r="L137" i="3" s="1"/>
  <c r="I137" i="3"/>
  <c r="J137" i="3" s="1"/>
  <c r="G136" i="3"/>
  <c r="K136" i="3" s="1"/>
  <c r="L136" i="3" s="1"/>
  <c r="I136" i="3"/>
  <c r="J136" i="3" s="1"/>
  <c r="G135" i="3"/>
  <c r="K135" i="3" s="1"/>
  <c r="L135" i="3" s="1"/>
  <c r="I135" i="3"/>
  <c r="J135" i="3" s="1"/>
  <c r="G134" i="3"/>
  <c r="K134" i="3" s="1"/>
  <c r="L134" i="3" s="1"/>
  <c r="I134" i="3"/>
  <c r="J134" i="3" s="1"/>
  <c r="G133" i="3"/>
  <c r="K133" i="3" s="1"/>
  <c r="L133" i="3" s="1"/>
  <c r="I133" i="3"/>
  <c r="J133" i="3" s="1"/>
  <c r="G132" i="3"/>
  <c r="K132" i="3" s="1"/>
  <c r="L132" i="3" s="1"/>
  <c r="I132" i="3"/>
  <c r="J132" i="3" s="1"/>
  <c r="G131" i="3"/>
  <c r="K131" i="3" s="1"/>
  <c r="L131" i="3" s="1"/>
  <c r="I131" i="3"/>
  <c r="J131" i="3" s="1"/>
  <c r="G130" i="3"/>
  <c r="K130" i="3" s="1"/>
  <c r="L130" i="3" s="1"/>
  <c r="I130" i="3"/>
  <c r="J130" i="3" s="1"/>
  <c r="G129" i="3"/>
  <c r="K129" i="3" s="1"/>
  <c r="L129" i="3" s="1"/>
  <c r="I129" i="3"/>
  <c r="J129" i="3" s="1"/>
  <c r="G128" i="3"/>
  <c r="K128" i="3" s="1"/>
  <c r="L128" i="3" s="1"/>
  <c r="I128" i="3"/>
  <c r="J128" i="3" s="1"/>
  <c r="G127" i="3"/>
  <c r="K127" i="3" s="1"/>
  <c r="L127" i="3" s="1"/>
  <c r="I127" i="3"/>
  <c r="J127" i="3" s="1"/>
  <c r="G126" i="3"/>
  <c r="K126" i="3" s="1"/>
  <c r="L126" i="3" s="1"/>
  <c r="I126" i="3"/>
  <c r="J126" i="3" s="1"/>
  <c r="G125" i="3"/>
  <c r="K125" i="3" s="1"/>
  <c r="L125" i="3" s="1"/>
  <c r="I125" i="3"/>
  <c r="J125" i="3" s="1"/>
  <c r="G124" i="3"/>
  <c r="K124" i="3" s="1"/>
  <c r="L124" i="3" s="1"/>
  <c r="I124" i="3"/>
  <c r="J124" i="3" s="1"/>
  <c r="G123" i="3"/>
  <c r="K123" i="3" s="1"/>
  <c r="L123" i="3" s="1"/>
  <c r="I123" i="3"/>
  <c r="J123" i="3" s="1"/>
  <c r="G122" i="3"/>
  <c r="K122" i="3" s="1"/>
  <c r="L122" i="3" s="1"/>
  <c r="I122" i="3"/>
  <c r="J122" i="3" s="1"/>
  <c r="G120" i="3"/>
  <c r="K120" i="3" s="1"/>
  <c r="L120" i="3" s="1"/>
  <c r="I120" i="3"/>
  <c r="J120" i="3" s="1"/>
  <c r="G119" i="3"/>
  <c r="K119" i="3" s="1"/>
  <c r="L119" i="3" s="1"/>
  <c r="I119" i="3"/>
  <c r="J119" i="3" s="1"/>
  <c r="G118" i="3"/>
  <c r="K118" i="3" s="1"/>
  <c r="L118" i="3" s="1"/>
  <c r="I118" i="3"/>
  <c r="J118" i="3" s="1"/>
  <c r="G117" i="3"/>
  <c r="K117" i="3" s="1"/>
  <c r="L117" i="3" s="1"/>
  <c r="I117" i="3"/>
  <c r="J117" i="3" s="1"/>
  <c r="G116" i="3"/>
  <c r="K116" i="3" s="1"/>
  <c r="L116" i="3" s="1"/>
  <c r="I116" i="3"/>
  <c r="J116" i="3" s="1"/>
  <c r="G115" i="3"/>
  <c r="K115" i="3" s="1"/>
  <c r="L115" i="3" s="1"/>
  <c r="I115" i="3"/>
  <c r="J115" i="3" s="1"/>
  <c r="G114" i="3"/>
  <c r="K114" i="3" s="1"/>
  <c r="L114" i="3" s="1"/>
  <c r="I114" i="3"/>
  <c r="J114" i="3" s="1"/>
  <c r="G113" i="3"/>
  <c r="K113" i="3" s="1"/>
  <c r="L113" i="3" s="1"/>
  <c r="I113" i="3"/>
  <c r="J113" i="3" s="1"/>
  <c r="G112" i="3"/>
  <c r="K112" i="3" s="1"/>
  <c r="L112" i="3" s="1"/>
  <c r="I112" i="3"/>
  <c r="J112" i="3" s="1"/>
  <c r="G111" i="3"/>
  <c r="K111" i="3" s="1"/>
  <c r="L111" i="3" s="1"/>
  <c r="I111" i="3"/>
  <c r="J111" i="3" s="1"/>
  <c r="G110" i="3"/>
  <c r="K110" i="3" s="1"/>
  <c r="L110" i="3" s="1"/>
  <c r="I110" i="3"/>
  <c r="J110" i="3" s="1"/>
  <c r="G109" i="3"/>
  <c r="K109" i="3" s="1"/>
  <c r="L109" i="3" s="1"/>
  <c r="I109" i="3"/>
  <c r="J109" i="3" s="1"/>
  <c r="G108" i="3"/>
  <c r="K108" i="3" s="1"/>
  <c r="L108" i="3" s="1"/>
  <c r="I108" i="3"/>
  <c r="J108" i="3" s="1"/>
  <c r="G107" i="3"/>
  <c r="K107" i="3" s="1"/>
  <c r="L107" i="3" s="1"/>
  <c r="I107" i="3"/>
  <c r="J107" i="3" s="1"/>
  <c r="G106" i="3"/>
  <c r="K106" i="3" s="1"/>
  <c r="L106" i="3" s="1"/>
  <c r="I106" i="3"/>
  <c r="J106" i="3" s="1"/>
  <c r="G105" i="3"/>
  <c r="K105" i="3" s="1"/>
  <c r="L105" i="3" s="1"/>
  <c r="I105" i="3"/>
  <c r="J105" i="3" s="1"/>
  <c r="G104" i="3"/>
  <c r="K104" i="3" s="1"/>
  <c r="L104" i="3" s="1"/>
  <c r="I104" i="3"/>
  <c r="J104" i="3" s="1"/>
  <c r="G103" i="3"/>
  <c r="K103" i="3" s="1"/>
  <c r="L103" i="3" s="1"/>
  <c r="I103" i="3"/>
  <c r="J103" i="3" s="1"/>
  <c r="G100" i="3"/>
  <c r="K100" i="3" s="1"/>
  <c r="L100" i="3" s="1"/>
  <c r="I100" i="3"/>
  <c r="J100" i="3" s="1"/>
  <c r="G99" i="3"/>
  <c r="K99" i="3" s="1"/>
  <c r="L99" i="3" s="1"/>
  <c r="I99" i="3"/>
  <c r="J99" i="3" s="1"/>
  <c r="G98" i="3"/>
  <c r="K98" i="3" s="1"/>
  <c r="L98" i="3" s="1"/>
  <c r="I98" i="3"/>
  <c r="J98" i="3" s="1"/>
  <c r="G97" i="3"/>
  <c r="K97" i="3" s="1"/>
  <c r="L97" i="3" s="1"/>
  <c r="I97" i="3"/>
  <c r="J97" i="3" s="1"/>
  <c r="G96" i="3"/>
  <c r="K96" i="3" s="1"/>
  <c r="L96" i="3" s="1"/>
  <c r="I96" i="3"/>
  <c r="J96" i="3" s="1"/>
  <c r="G95" i="3"/>
  <c r="K95" i="3" s="1"/>
  <c r="L95" i="3" s="1"/>
  <c r="I95" i="3"/>
  <c r="J95" i="3" s="1"/>
  <c r="G94" i="3"/>
  <c r="K94" i="3" s="1"/>
  <c r="L94" i="3" s="1"/>
  <c r="I94" i="3"/>
  <c r="J94" i="3" s="1"/>
  <c r="G93" i="3"/>
  <c r="K93" i="3" s="1"/>
  <c r="L93" i="3" s="1"/>
  <c r="I93" i="3"/>
  <c r="J93" i="3" s="1"/>
  <c r="G92" i="3"/>
  <c r="K92" i="3" s="1"/>
  <c r="L92" i="3" s="1"/>
  <c r="I92" i="3"/>
  <c r="J92" i="3" s="1"/>
  <c r="G91" i="3"/>
  <c r="K91" i="3" s="1"/>
  <c r="L91" i="3" s="1"/>
  <c r="I91" i="3"/>
  <c r="J91" i="3" s="1"/>
  <c r="G90" i="3"/>
  <c r="K90" i="3" s="1"/>
  <c r="L90" i="3" s="1"/>
  <c r="I90" i="3"/>
  <c r="J90" i="3" s="1"/>
  <c r="G89" i="3"/>
  <c r="K89" i="3" s="1"/>
  <c r="L89" i="3" s="1"/>
  <c r="I89" i="3"/>
  <c r="J89" i="3" s="1"/>
  <c r="G87" i="3"/>
  <c r="K87" i="3" s="1"/>
  <c r="L87" i="3" s="1"/>
  <c r="I87" i="3"/>
  <c r="J87" i="3" s="1"/>
  <c r="G86" i="3"/>
  <c r="K86" i="3" s="1"/>
  <c r="L86" i="3" s="1"/>
  <c r="I86" i="3"/>
  <c r="J86" i="3" s="1"/>
  <c r="G85" i="3"/>
  <c r="K85" i="3" s="1"/>
  <c r="L85" i="3" s="1"/>
  <c r="I85" i="3"/>
  <c r="J85" i="3" s="1"/>
  <c r="G84" i="3"/>
  <c r="K84" i="3" s="1"/>
  <c r="L84" i="3" s="1"/>
  <c r="I84" i="3"/>
  <c r="J84" i="3" s="1"/>
  <c r="G81" i="3"/>
  <c r="K81" i="3" s="1"/>
  <c r="L81" i="3" s="1"/>
  <c r="I81" i="3"/>
  <c r="J81" i="3" s="1"/>
  <c r="G80" i="3"/>
  <c r="K80" i="3" s="1"/>
  <c r="L80" i="3" s="1"/>
  <c r="I80" i="3"/>
  <c r="J80" i="3" s="1"/>
  <c r="G79" i="3"/>
  <c r="K79" i="3" s="1"/>
  <c r="L79" i="3" s="1"/>
  <c r="I79" i="3"/>
  <c r="J79" i="3" s="1"/>
  <c r="G78" i="3"/>
  <c r="K78" i="3" s="1"/>
  <c r="L78" i="3" s="1"/>
  <c r="I78" i="3"/>
  <c r="J78" i="3" s="1"/>
  <c r="G77" i="3"/>
  <c r="K77" i="3" s="1"/>
  <c r="L77" i="3" s="1"/>
  <c r="I77" i="3"/>
  <c r="J77" i="3" s="1"/>
  <c r="G76" i="3"/>
  <c r="K76" i="3" s="1"/>
  <c r="L76" i="3" s="1"/>
  <c r="I76" i="3"/>
  <c r="J76" i="3" s="1"/>
  <c r="G73" i="3"/>
  <c r="K73" i="3" s="1"/>
  <c r="L73" i="3" s="1"/>
  <c r="I73" i="3"/>
  <c r="J73" i="3" s="1"/>
  <c r="G72" i="3"/>
  <c r="K72" i="3" s="1"/>
  <c r="L72" i="3" s="1"/>
  <c r="I72" i="3"/>
  <c r="J72" i="3" s="1"/>
  <c r="G71" i="3"/>
  <c r="K71" i="3" s="1"/>
  <c r="L71" i="3" s="1"/>
  <c r="I71" i="3"/>
  <c r="J71" i="3" s="1"/>
  <c r="G70" i="3"/>
  <c r="K70" i="3" s="1"/>
  <c r="L70" i="3" s="1"/>
  <c r="I70" i="3"/>
  <c r="J70" i="3" s="1"/>
  <c r="G67" i="3"/>
  <c r="K67" i="3" s="1"/>
  <c r="L67" i="3" s="1"/>
  <c r="I67" i="3"/>
  <c r="J67" i="3" s="1"/>
  <c r="G66" i="3"/>
  <c r="K66" i="3" s="1"/>
  <c r="L66" i="3" s="1"/>
  <c r="I66" i="3"/>
  <c r="J66" i="3" s="1"/>
  <c r="G65" i="3"/>
  <c r="K65" i="3" s="1"/>
  <c r="L65" i="3" s="1"/>
  <c r="I65" i="3"/>
  <c r="J65" i="3" s="1"/>
  <c r="G64" i="3"/>
  <c r="K64" i="3" s="1"/>
  <c r="L64" i="3" s="1"/>
  <c r="I64" i="3"/>
  <c r="J64" i="3" s="1"/>
  <c r="G63" i="3"/>
  <c r="K63" i="3" s="1"/>
  <c r="L63" i="3" s="1"/>
  <c r="I63" i="3"/>
  <c r="J63" i="3" s="1"/>
  <c r="G62" i="3"/>
  <c r="K62" i="3" s="1"/>
  <c r="L62" i="3" s="1"/>
  <c r="I62" i="3"/>
  <c r="J62" i="3" s="1"/>
  <c r="G59" i="3"/>
  <c r="K59" i="3" s="1"/>
  <c r="L59" i="3" s="1"/>
  <c r="I59" i="3"/>
  <c r="J59" i="3" s="1"/>
  <c r="G58" i="3"/>
  <c r="K58" i="3" s="1"/>
  <c r="L58" i="3" s="1"/>
  <c r="I58" i="3"/>
  <c r="J58" i="3" s="1"/>
  <c r="G55" i="3"/>
  <c r="K55" i="3" s="1"/>
  <c r="L55" i="3" s="1"/>
  <c r="I55" i="3"/>
  <c r="J55" i="3" s="1"/>
  <c r="G54" i="3"/>
  <c r="K54" i="3" s="1"/>
  <c r="L54" i="3" s="1"/>
  <c r="I54" i="3"/>
  <c r="J54" i="3" s="1"/>
  <c r="G53" i="3"/>
  <c r="K53" i="3" s="1"/>
  <c r="L53" i="3" s="1"/>
  <c r="I53" i="3"/>
  <c r="J53" i="3" s="1"/>
  <c r="G52" i="3"/>
  <c r="K52" i="3" s="1"/>
  <c r="L52" i="3" s="1"/>
  <c r="I52" i="3"/>
  <c r="J52" i="3" s="1"/>
  <c r="G51" i="3"/>
  <c r="K51" i="3" s="1"/>
  <c r="L51" i="3" s="1"/>
  <c r="I51" i="3"/>
  <c r="J51" i="3" s="1"/>
  <c r="G49" i="3"/>
  <c r="K49" i="3" s="1"/>
  <c r="L49" i="3" s="1"/>
  <c r="I49" i="3"/>
  <c r="J49" i="3" s="1"/>
  <c r="G48" i="3"/>
  <c r="K48" i="3" s="1"/>
  <c r="L48" i="3" s="1"/>
  <c r="I48" i="3"/>
  <c r="J48" i="3" s="1"/>
  <c r="G47" i="3"/>
  <c r="K47" i="3" s="1"/>
  <c r="L47" i="3" s="1"/>
  <c r="I47" i="3"/>
  <c r="J47" i="3" s="1"/>
  <c r="G44" i="3"/>
  <c r="K44" i="3" s="1"/>
  <c r="L44" i="3" s="1"/>
  <c r="I44" i="3"/>
  <c r="J44" i="3" s="1"/>
  <c r="G43" i="3"/>
  <c r="K43" i="3" s="1"/>
  <c r="L43" i="3" s="1"/>
  <c r="I43" i="3"/>
  <c r="J43" i="3" s="1"/>
  <c r="G42" i="3"/>
  <c r="K42" i="3" s="1"/>
  <c r="L42" i="3" s="1"/>
  <c r="I42" i="3"/>
  <c r="J42" i="3" s="1"/>
  <c r="G39" i="3"/>
  <c r="K39" i="3" s="1"/>
  <c r="L39" i="3" s="1"/>
  <c r="I39" i="3"/>
  <c r="J39" i="3" s="1"/>
  <c r="G38" i="3"/>
  <c r="K38" i="3" s="1"/>
  <c r="L38" i="3" s="1"/>
  <c r="I38" i="3"/>
  <c r="J38" i="3" s="1"/>
  <c r="G37" i="3"/>
  <c r="K37" i="3" s="1"/>
  <c r="L37" i="3" s="1"/>
  <c r="I37" i="3"/>
  <c r="J37" i="3" s="1"/>
  <c r="G36" i="3"/>
  <c r="K36" i="3" s="1"/>
  <c r="L36" i="3" s="1"/>
  <c r="I36" i="3"/>
  <c r="J36" i="3" s="1"/>
  <c r="G33" i="3"/>
  <c r="K33" i="3" s="1"/>
  <c r="L33" i="3" s="1"/>
  <c r="I33" i="3"/>
  <c r="J33" i="3" s="1"/>
  <c r="G32" i="3"/>
  <c r="K32" i="3" s="1"/>
  <c r="L32" i="3" s="1"/>
  <c r="I32" i="3"/>
  <c r="J32" i="3" s="1"/>
  <c r="G31" i="3"/>
  <c r="K31" i="3" s="1"/>
  <c r="L31" i="3" s="1"/>
  <c r="I31" i="3"/>
  <c r="J31" i="3" s="1"/>
  <c r="G29" i="3"/>
  <c r="K29" i="3" s="1"/>
  <c r="L29" i="3" s="1"/>
  <c r="I29" i="3"/>
  <c r="J29" i="3" s="1"/>
  <c r="G28" i="3"/>
  <c r="K28" i="3" s="1"/>
  <c r="L28" i="3" s="1"/>
  <c r="I28" i="3"/>
  <c r="J28" i="3" s="1"/>
  <c r="G27" i="3"/>
  <c r="K27" i="3" s="1"/>
  <c r="L27" i="3" s="1"/>
  <c r="I27" i="3"/>
  <c r="J27" i="3" s="1"/>
  <c r="G26" i="3"/>
  <c r="K26" i="3" s="1"/>
  <c r="L26" i="3" s="1"/>
  <c r="I26" i="3"/>
  <c r="J26" i="3" s="1"/>
  <c r="G25" i="3"/>
  <c r="K25" i="3" s="1"/>
  <c r="L25" i="3" s="1"/>
  <c r="I25" i="3"/>
  <c r="J25" i="3" s="1"/>
  <c r="G24" i="3"/>
  <c r="K24" i="3" s="1"/>
  <c r="L24" i="3" s="1"/>
  <c r="I24" i="3"/>
  <c r="J24" i="3" s="1"/>
  <c r="G22" i="3"/>
  <c r="K22" i="3" s="1"/>
  <c r="L22" i="3" s="1"/>
  <c r="I22" i="3"/>
  <c r="J22" i="3" s="1"/>
  <c r="G21" i="3"/>
  <c r="K21" i="3" s="1"/>
  <c r="L21" i="3" s="1"/>
  <c r="I21" i="3"/>
  <c r="J21" i="3" s="1"/>
  <c r="G20" i="3"/>
  <c r="K20" i="3" s="1"/>
  <c r="L20" i="3" s="1"/>
  <c r="I20" i="3"/>
  <c r="J20" i="3" s="1"/>
  <c r="G19" i="3"/>
  <c r="K19" i="3" s="1"/>
  <c r="L19" i="3" s="1"/>
  <c r="I19" i="3"/>
  <c r="J19" i="3" s="1"/>
  <c r="G18" i="3"/>
  <c r="K18" i="3" s="1"/>
  <c r="L18" i="3" s="1"/>
  <c r="I18" i="3"/>
  <c r="J18" i="3" s="1"/>
  <c r="G17" i="3"/>
  <c r="K17" i="3" s="1"/>
  <c r="L17" i="3" s="1"/>
  <c r="I17" i="3"/>
  <c r="J17" i="3" s="1"/>
  <c r="G14" i="3"/>
  <c r="K14" i="3" s="1"/>
  <c r="L14" i="3" s="1"/>
  <c r="I14" i="3"/>
  <c r="J14" i="3" s="1"/>
  <c r="G13" i="3"/>
  <c r="K13" i="3" s="1"/>
  <c r="L13" i="3" s="1"/>
  <c r="I13" i="3"/>
  <c r="J13" i="3" s="1"/>
  <c r="G12" i="3"/>
  <c r="K12" i="3" s="1"/>
  <c r="L12" i="3" s="1"/>
  <c r="I12" i="3"/>
  <c r="J12" i="3" s="1"/>
  <c r="G11" i="3"/>
  <c r="K11" i="3" s="1"/>
  <c r="L11" i="3" s="1"/>
  <c r="I11" i="3"/>
  <c r="J11" i="3" s="1"/>
  <c r="G10" i="3"/>
  <c r="K10" i="3" s="1"/>
  <c r="L10" i="3" s="1"/>
  <c r="I10" i="3"/>
  <c r="J10" i="3" s="1"/>
  <c r="G308" i="22"/>
  <c r="K308" i="22" s="1"/>
  <c r="L308" i="22" s="1"/>
  <c r="I308" i="22"/>
  <c r="J308" i="22" s="1"/>
  <c r="G306" i="22"/>
  <c r="K306" i="22" s="1"/>
  <c r="L306" i="22" s="1"/>
  <c r="I306" i="22"/>
  <c r="J306" i="22" s="1"/>
  <c r="G305" i="22"/>
  <c r="K305" i="22" s="1"/>
  <c r="L305" i="22" s="1"/>
  <c r="I305" i="22"/>
  <c r="J305" i="22" s="1"/>
  <c r="G304" i="22"/>
  <c r="K304" i="22" s="1"/>
  <c r="L304" i="22" s="1"/>
  <c r="I304" i="22"/>
  <c r="J304" i="22" s="1"/>
  <c r="G303" i="22"/>
  <c r="K303" i="22" s="1"/>
  <c r="L303" i="22" s="1"/>
  <c r="I303" i="22"/>
  <c r="J303" i="22" s="1"/>
  <c r="G301" i="22"/>
  <c r="K301" i="22" s="1"/>
  <c r="L301" i="22" s="1"/>
  <c r="I301" i="22"/>
  <c r="J301" i="22" s="1"/>
  <c r="G300" i="22"/>
  <c r="K300" i="22" s="1"/>
  <c r="L300" i="22" s="1"/>
  <c r="I300" i="22"/>
  <c r="J300" i="22" s="1"/>
  <c r="G299" i="22"/>
  <c r="K299" i="22" s="1"/>
  <c r="L299" i="22" s="1"/>
  <c r="I299" i="22"/>
  <c r="J299" i="22" s="1"/>
  <c r="G297" i="22"/>
  <c r="K297" i="22" s="1"/>
  <c r="L297" i="22" s="1"/>
  <c r="I297" i="22"/>
  <c r="J297" i="22" s="1"/>
  <c r="G296" i="22"/>
  <c r="K296" i="22" s="1"/>
  <c r="L296" i="22" s="1"/>
  <c r="I296" i="22"/>
  <c r="J296" i="22" s="1"/>
  <c r="G295" i="22"/>
  <c r="K295" i="22" s="1"/>
  <c r="L295" i="22" s="1"/>
  <c r="I295" i="22"/>
  <c r="J295" i="22" s="1"/>
  <c r="G293" i="22"/>
  <c r="K293" i="22" s="1"/>
  <c r="L293" i="22" s="1"/>
  <c r="I293" i="22"/>
  <c r="J293" i="22" s="1"/>
  <c r="G292" i="22"/>
  <c r="K292" i="22" s="1"/>
  <c r="L292" i="22" s="1"/>
  <c r="I292" i="22"/>
  <c r="J292" i="22" s="1"/>
  <c r="G291" i="22"/>
  <c r="K291" i="22" s="1"/>
  <c r="L291" i="22" s="1"/>
  <c r="I291" i="22"/>
  <c r="J291" i="22" s="1"/>
  <c r="G288" i="22"/>
  <c r="K288" i="22" s="1"/>
  <c r="L288" i="22" s="1"/>
  <c r="I288" i="22"/>
  <c r="J288" i="22" s="1"/>
  <c r="G287" i="22"/>
  <c r="K287" i="22" s="1"/>
  <c r="L287" i="22" s="1"/>
  <c r="I287" i="22"/>
  <c r="J287" i="22" s="1"/>
  <c r="G285" i="22"/>
  <c r="K285" i="22" s="1"/>
  <c r="L285" i="22" s="1"/>
  <c r="I285" i="22"/>
  <c r="J285" i="22" s="1"/>
  <c r="G284" i="22"/>
  <c r="K284" i="22" s="1"/>
  <c r="L284" i="22" s="1"/>
  <c r="I284" i="22"/>
  <c r="J284" i="22" s="1"/>
  <c r="G282" i="22"/>
  <c r="K282" i="22" s="1"/>
  <c r="L282" i="22" s="1"/>
  <c r="I282" i="22"/>
  <c r="J282" i="22" s="1"/>
  <c r="G281" i="22"/>
  <c r="K281" i="22" s="1"/>
  <c r="L281" i="22" s="1"/>
  <c r="I281" i="22"/>
  <c r="J281" i="22" s="1"/>
  <c r="G274" i="22"/>
  <c r="K274" i="22" s="1"/>
  <c r="L274" i="22" s="1"/>
  <c r="I274" i="22"/>
  <c r="J274" i="22" s="1"/>
  <c r="G273" i="22"/>
  <c r="K273" i="22" s="1"/>
  <c r="L273" i="22" s="1"/>
  <c r="I273" i="22"/>
  <c r="J273" i="22" s="1"/>
  <c r="G272" i="22"/>
  <c r="K272" i="22" s="1"/>
  <c r="L272" i="22" s="1"/>
  <c r="I272" i="22"/>
  <c r="J272" i="22" s="1"/>
  <c r="G270" i="22"/>
  <c r="K270" i="22" s="1"/>
  <c r="L270" i="22" s="1"/>
  <c r="I270" i="22"/>
  <c r="J270" i="22" s="1"/>
  <c r="G269" i="22"/>
  <c r="K269" i="22" s="1"/>
  <c r="L269" i="22" s="1"/>
  <c r="I269" i="22"/>
  <c r="J269" i="22" s="1"/>
  <c r="G268" i="22"/>
  <c r="K268" i="22" s="1"/>
  <c r="L268" i="22" s="1"/>
  <c r="I268" i="22"/>
  <c r="J268" i="22" s="1"/>
  <c r="G264" i="22"/>
  <c r="K264" i="22" s="1"/>
  <c r="L264" i="22" s="1"/>
  <c r="I264" i="22"/>
  <c r="J264" i="22" s="1"/>
  <c r="G263" i="22"/>
  <c r="K263" i="22" s="1"/>
  <c r="L263" i="22" s="1"/>
  <c r="I263" i="22"/>
  <c r="J263" i="22" s="1"/>
  <c r="G262" i="22"/>
  <c r="K262" i="22" s="1"/>
  <c r="L262" i="22" s="1"/>
  <c r="I262" i="22"/>
  <c r="J262" i="22" s="1"/>
  <c r="G261" i="22"/>
  <c r="K261" i="22" s="1"/>
  <c r="L261" i="22" s="1"/>
  <c r="I261" i="22"/>
  <c r="J261" i="22" s="1"/>
  <c r="G259" i="22"/>
  <c r="K259" i="22" s="1"/>
  <c r="L259" i="22" s="1"/>
  <c r="I259" i="22"/>
  <c r="J259" i="22" s="1"/>
  <c r="G258" i="22"/>
  <c r="K258" i="22" s="1"/>
  <c r="L258" i="22" s="1"/>
  <c r="I258" i="22"/>
  <c r="J258" i="22" s="1"/>
  <c r="G257" i="22"/>
  <c r="K257" i="22" s="1"/>
  <c r="L257" i="22" s="1"/>
  <c r="I257" i="22"/>
  <c r="J257" i="22" s="1"/>
  <c r="G256" i="22"/>
  <c r="K256" i="22" s="1"/>
  <c r="L256" i="22" s="1"/>
  <c r="I256" i="22"/>
  <c r="J256" i="22" s="1"/>
  <c r="G253" i="22"/>
  <c r="K253" i="22" s="1"/>
  <c r="L253" i="22" s="1"/>
  <c r="I253" i="22"/>
  <c r="J253" i="22" s="1"/>
  <c r="G252" i="22"/>
  <c r="K252" i="22" s="1"/>
  <c r="L252" i="22" s="1"/>
  <c r="I252" i="22"/>
  <c r="J252" i="22" s="1"/>
  <c r="G251" i="22"/>
  <c r="K251" i="22" s="1"/>
  <c r="L251" i="22" s="1"/>
  <c r="I251" i="22"/>
  <c r="J251" i="22" s="1"/>
  <c r="G250" i="22"/>
  <c r="K250" i="22" s="1"/>
  <c r="L250" i="22" s="1"/>
  <c r="I250" i="22"/>
  <c r="J250" i="22" s="1"/>
  <c r="G246" i="22"/>
  <c r="K246" i="22" s="1"/>
  <c r="L246" i="22" s="1"/>
  <c r="I246" i="22"/>
  <c r="J246" i="22" s="1"/>
  <c r="G245" i="22"/>
  <c r="K245" i="22" s="1"/>
  <c r="L245" i="22" s="1"/>
  <c r="I245" i="22"/>
  <c r="J245" i="22" s="1"/>
  <c r="K243" i="22"/>
  <c r="L243" i="22" s="1"/>
  <c r="I243" i="22"/>
  <c r="J243" i="22" s="1"/>
  <c r="G241" i="22"/>
  <c r="K241" i="22" s="1"/>
  <c r="L241" i="22" s="1"/>
  <c r="I241" i="22"/>
  <c r="J241" i="22" s="1"/>
  <c r="G240" i="22"/>
  <c r="K240" i="22" s="1"/>
  <c r="L240" i="22" s="1"/>
  <c r="I240" i="22"/>
  <c r="J240" i="22" s="1"/>
  <c r="G239" i="22"/>
  <c r="K239" i="22" s="1"/>
  <c r="L239" i="22" s="1"/>
  <c r="I239" i="22"/>
  <c r="J239" i="22" s="1"/>
  <c r="G238" i="22"/>
  <c r="K238" i="22" s="1"/>
  <c r="L238" i="22" s="1"/>
  <c r="I238" i="22"/>
  <c r="J238" i="22" s="1"/>
  <c r="G237" i="22"/>
  <c r="K237" i="22" s="1"/>
  <c r="L237" i="22" s="1"/>
  <c r="I237" i="22"/>
  <c r="J237" i="22" s="1"/>
  <c r="G236" i="22"/>
  <c r="K236" i="22" s="1"/>
  <c r="L236" i="22" s="1"/>
  <c r="I236" i="22"/>
  <c r="J236" i="22" s="1"/>
  <c r="G234" i="22"/>
  <c r="K234" i="22" s="1"/>
  <c r="L234" i="22" s="1"/>
  <c r="I234" i="22"/>
  <c r="J234" i="22" s="1"/>
  <c r="G233" i="22"/>
  <c r="K233" i="22" s="1"/>
  <c r="L233" i="22" s="1"/>
  <c r="I233" i="22"/>
  <c r="J233" i="22" s="1"/>
  <c r="G232" i="22"/>
  <c r="K232" i="22" s="1"/>
  <c r="L232" i="22" s="1"/>
  <c r="I232" i="22"/>
  <c r="J232" i="22" s="1"/>
  <c r="G231" i="22"/>
  <c r="K231" i="22" s="1"/>
  <c r="L231" i="22" s="1"/>
  <c r="I231" i="22"/>
  <c r="J231" i="22" s="1"/>
  <c r="G230" i="22"/>
  <c r="K230" i="22" s="1"/>
  <c r="L230" i="22" s="1"/>
  <c r="I230" i="22"/>
  <c r="J230" i="22" s="1"/>
  <c r="G229" i="22"/>
  <c r="K229" i="22" s="1"/>
  <c r="L229" i="22" s="1"/>
  <c r="I229" i="22"/>
  <c r="J229" i="22" s="1"/>
  <c r="G228" i="22"/>
  <c r="K228" i="22" s="1"/>
  <c r="L228" i="22" s="1"/>
  <c r="I228" i="22"/>
  <c r="J228" i="22" s="1"/>
  <c r="G225" i="22"/>
  <c r="K225" i="22" s="1"/>
  <c r="L225" i="22" s="1"/>
  <c r="I225" i="22"/>
  <c r="J225" i="22" s="1"/>
  <c r="G224" i="22"/>
  <c r="K224" i="22" s="1"/>
  <c r="L224" i="22" s="1"/>
  <c r="I224" i="22"/>
  <c r="J224" i="22" s="1"/>
  <c r="G221" i="22"/>
  <c r="K221" i="22" s="1"/>
  <c r="L221" i="22" s="1"/>
  <c r="I221" i="22"/>
  <c r="J221" i="22" s="1"/>
  <c r="G220" i="22"/>
  <c r="K220" i="22" s="1"/>
  <c r="L220" i="22" s="1"/>
  <c r="I220" i="22"/>
  <c r="J220" i="22" s="1"/>
  <c r="G219" i="22"/>
  <c r="K219" i="22" s="1"/>
  <c r="L219" i="22" s="1"/>
  <c r="I219" i="22"/>
  <c r="J219" i="22" s="1"/>
  <c r="G218" i="22"/>
  <c r="K218" i="22" s="1"/>
  <c r="L218" i="22" s="1"/>
  <c r="I218" i="22"/>
  <c r="J218" i="22" s="1"/>
  <c r="G217" i="22"/>
  <c r="K217" i="22" s="1"/>
  <c r="L217" i="22" s="1"/>
  <c r="I217" i="22"/>
  <c r="J217" i="22" s="1"/>
  <c r="G216" i="22"/>
  <c r="K216" i="22" s="1"/>
  <c r="L216" i="22" s="1"/>
  <c r="I216" i="22"/>
  <c r="J216" i="22" s="1"/>
  <c r="G215" i="22"/>
  <c r="K215" i="22" s="1"/>
  <c r="L215" i="22" s="1"/>
  <c r="I215" i="22"/>
  <c r="J215" i="22"/>
  <c r="G212" i="22"/>
  <c r="K212" i="22" s="1"/>
  <c r="L212" i="22" s="1"/>
  <c r="I212" i="22"/>
  <c r="J212" i="22" s="1"/>
  <c r="G211" i="22"/>
  <c r="K211" i="22" s="1"/>
  <c r="L211" i="22" s="1"/>
  <c r="I211" i="22"/>
  <c r="J211" i="22" s="1"/>
  <c r="G210" i="22"/>
  <c r="K210" i="22" s="1"/>
  <c r="L210" i="22" s="1"/>
  <c r="I210" i="22"/>
  <c r="J210" i="22" s="1"/>
  <c r="G208" i="22"/>
  <c r="K208" i="22" s="1"/>
  <c r="L208" i="22" s="1"/>
  <c r="I208" i="22"/>
  <c r="J208" i="22" s="1"/>
  <c r="G207" i="22"/>
  <c r="K207" i="22" s="1"/>
  <c r="L207" i="22" s="1"/>
  <c r="I207" i="22"/>
  <c r="J207" i="22" s="1"/>
  <c r="G206" i="22"/>
  <c r="K206" i="22" s="1"/>
  <c r="L206" i="22" s="1"/>
  <c r="I206" i="22"/>
  <c r="J206" i="22" s="1"/>
  <c r="G203" i="22"/>
  <c r="K203" i="22" s="1"/>
  <c r="L203" i="22" s="1"/>
  <c r="I203" i="22"/>
  <c r="J203" i="22" s="1"/>
  <c r="G202" i="22"/>
  <c r="K202" i="22" s="1"/>
  <c r="L202" i="22" s="1"/>
  <c r="I202" i="22"/>
  <c r="J202" i="22" s="1"/>
  <c r="G201" i="22"/>
  <c r="K201" i="22" s="1"/>
  <c r="L201" i="22" s="1"/>
  <c r="I201" i="22"/>
  <c r="J201" i="22" s="1"/>
  <c r="G198" i="22"/>
  <c r="K198" i="22" s="1"/>
  <c r="L198" i="22" s="1"/>
  <c r="I198" i="22"/>
  <c r="J198" i="22" s="1"/>
  <c r="G197" i="22"/>
  <c r="K197" i="22" s="1"/>
  <c r="L197" i="22" s="1"/>
  <c r="I197" i="22"/>
  <c r="J197" i="22" s="1"/>
  <c r="G195" i="22"/>
  <c r="K195" i="22" s="1"/>
  <c r="L195" i="22" s="1"/>
  <c r="I195" i="22"/>
  <c r="J195" i="22" s="1"/>
  <c r="G194" i="22"/>
  <c r="K194" i="22" s="1"/>
  <c r="L194" i="22" s="1"/>
  <c r="I194" i="22"/>
  <c r="J194" i="22" s="1"/>
  <c r="G193" i="22"/>
  <c r="K193" i="22" s="1"/>
  <c r="L193" i="22" s="1"/>
  <c r="I193" i="22"/>
  <c r="J193" i="22" s="1"/>
  <c r="G192" i="22"/>
  <c r="K192" i="22" s="1"/>
  <c r="L192" i="22" s="1"/>
  <c r="I192" i="22"/>
  <c r="J192" i="22" s="1"/>
  <c r="G191" i="22"/>
  <c r="K191" i="22" s="1"/>
  <c r="L191" i="22" s="1"/>
  <c r="I191" i="22"/>
  <c r="J191" i="22" s="1"/>
  <c r="G190" i="22"/>
  <c r="K190" i="22" s="1"/>
  <c r="L190" i="22" s="1"/>
  <c r="I190" i="22"/>
  <c r="J190" i="22" s="1"/>
  <c r="G189" i="22"/>
  <c r="K189" i="22" s="1"/>
  <c r="L189" i="22" s="1"/>
  <c r="I189" i="22"/>
  <c r="J189" i="22" s="1"/>
  <c r="G188" i="22"/>
  <c r="K188" i="22" s="1"/>
  <c r="L188" i="22" s="1"/>
  <c r="I188" i="22"/>
  <c r="J188" i="22" s="1"/>
  <c r="G187" i="22"/>
  <c r="K187" i="22" s="1"/>
  <c r="L187" i="22" s="1"/>
  <c r="I187" i="22"/>
  <c r="J187" i="22" s="1"/>
  <c r="K185" i="22"/>
  <c r="L185" i="22" s="1"/>
  <c r="I185" i="22"/>
  <c r="J185" i="22" s="1"/>
  <c r="K184" i="22"/>
  <c r="L184" i="22" s="1"/>
  <c r="I184" i="22"/>
  <c r="J184" i="22" s="1"/>
  <c r="K183" i="22"/>
  <c r="L183" i="22" s="1"/>
  <c r="I183" i="22"/>
  <c r="J183" i="22" s="1"/>
  <c r="K182" i="22"/>
  <c r="L182" i="22" s="1"/>
  <c r="I182" i="22"/>
  <c r="J182" i="22" s="1"/>
  <c r="K181" i="22"/>
  <c r="L181" i="22" s="1"/>
  <c r="I181" i="22"/>
  <c r="J181" i="22" s="1"/>
  <c r="K180" i="22"/>
  <c r="L180" i="22" s="1"/>
  <c r="I180" i="22"/>
  <c r="J180" i="22" s="1"/>
  <c r="K179" i="22"/>
  <c r="L179" i="22" s="1"/>
  <c r="I179" i="22"/>
  <c r="J179" i="22" s="1"/>
  <c r="G177" i="22"/>
  <c r="K177" i="22" s="1"/>
  <c r="L177" i="22" s="1"/>
  <c r="I177" i="22"/>
  <c r="J177" i="22" s="1"/>
  <c r="G176" i="22"/>
  <c r="K176" i="22" s="1"/>
  <c r="L176" i="22" s="1"/>
  <c r="I176" i="22"/>
  <c r="J176" i="22" s="1"/>
  <c r="G175" i="22"/>
  <c r="K175" i="22" s="1"/>
  <c r="L175" i="22" s="1"/>
  <c r="I175" i="22"/>
  <c r="J175" i="22" s="1"/>
  <c r="G174" i="22"/>
  <c r="K174" i="22" s="1"/>
  <c r="L174" i="22" s="1"/>
  <c r="I174" i="22"/>
  <c r="J174" i="22" s="1"/>
  <c r="G173" i="22"/>
  <c r="K173" i="22" s="1"/>
  <c r="L173" i="22" s="1"/>
  <c r="I173" i="22"/>
  <c r="J173" i="22" s="1"/>
  <c r="G172" i="22"/>
  <c r="K172" i="22" s="1"/>
  <c r="L172" i="22" s="1"/>
  <c r="I172" i="22"/>
  <c r="J172" i="22" s="1"/>
  <c r="G168" i="22"/>
  <c r="K168" i="22" s="1"/>
  <c r="L168" i="22" s="1"/>
  <c r="I168" i="22"/>
  <c r="J168" i="22" s="1"/>
  <c r="G167" i="22"/>
  <c r="K167" i="22" s="1"/>
  <c r="L167" i="22" s="1"/>
  <c r="I167" i="22"/>
  <c r="J167" i="22" s="1"/>
  <c r="K165" i="22"/>
  <c r="L165" i="22" s="1"/>
  <c r="I165" i="22"/>
  <c r="J165" i="22" s="1"/>
  <c r="K164" i="22"/>
  <c r="L164" i="22" s="1"/>
  <c r="I164" i="22"/>
  <c r="J164" i="22" s="1"/>
  <c r="K163" i="22"/>
  <c r="L163" i="22" s="1"/>
  <c r="I163" i="22"/>
  <c r="J163" i="22" s="1"/>
  <c r="K162" i="22"/>
  <c r="L162" i="22" s="1"/>
  <c r="I162" i="22"/>
  <c r="J162" i="22" s="1"/>
  <c r="G160" i="22"/>
  <c r="K160" i="22" s="1"/>
  <c r="L160" i="22" s="1"/>
  <c r="I160" i="22"/>
  <c r="J160" i="22" s="1"/>
  <c r="G159" i="22"/>
  <c r="K159" i="22" s="1"/>
  <c r="L159" i="22" s="1"/>
  <c r="I159" i="22"/>
  <c r="J159" i="22" s="1"/>
  <c r="G158" i="22"/>
  <c r="K158" i="22" s="1"/>
  <c r="L158" i="22" s="1"/>
  <c r="I158" i="22"/>
  <c r="J158" i="22" s="1"/>
  <c r="G157" i="22"/>
  <c r="K157" i="22" s="1"/>
  <c r="L157" i="22" s="1"/>
  <c r="I157" i="22"/>
  <c r="J157" i="22" s="1"/>
  <c r="G156" i="22"/>
  <c r="K156" i="22" s="1"/>
  <c r="L156" i="22" s="1"/>
  <c r="I156" i="22"/>
  <c r="J156" i="22" s="1"/>
  <c r="G153" i="22"/>
  <c r="K153" i="22" s="1"/>
  <c r="L153" i="22" s="1"/>
  <c r="I153" i="22"/>
  <c r="J153" i="22" s="1"/>
  <c r="G152" i="22"/>
  <c r="K152" i="22" s="1"/>
  <c r="L152" i="22" s="1"/>
  <c r="I152" i="22"/>
  <c r="J152" i="22" s="1"/>
  <c r="G150" i="22"/>
  <c r="K150" i="22" s="1"/>
  <c r="L150" i="22" s="1"/>
  <c r="I150" i="22"/>
  <c r="J150" i="22" s="1"/>
  <c r="G149" i="22"/>
  <c r="K149" i="22" s="1"/>
  <c r="L149" i="22" s="1"/>
  <c r="I149" i="22"/>
  <c r="J149" i="22" s="1"/>
  <c r="G146" i="22"/>
  <c r="K146" i="22" s="1"/>
  <c r="L146" i="22" s="1"/>
  <c r="I146" i="22"/>
  <c r="J146" i="22" s="1"/>
  <c r="G145" i="22"/>
  <c r="K145" i="22" s="1"/>
  <c r="L145" i="22" s="1"/>
  <c r="I145" i="22"/>
  <c r="J145" i="22" s="1"/>
  <c r="G144" i="22"/>
  <c r="K144" i="22" s="1"/>
  <c r="L144" i="22" s="1"/>
  <c r="I144" i="22"/>
  <c r="J144" i="22" s="1"/>
  <c r="G143" i="22"/>
  <c r="K143" i="22" s="1"/>
  <c r="L143" i="22" s="1"/>
  <c r="I143" i="22"/>
  <c r="J143" i="22" s="1"/>
  <c r="G142" i="22"/>
  <c r="K142" i="22" s="1"/>
  <c r="L142" i="22" s="1"/>
  <c r="I142" i="22"/>
  <c r="J142" i="22" s="1"/>
  <c r="G141" i="22"/>
  <c r="K141" i="22" s="1"/>
  <c r="L141" i="22" s="1"/>
  <c r="I141" i="22"/>
  <c r="J141" i="22" s="1"/>
  <c r="G140" i="22"/>
  <c r="K140" i="22" s="1"/>
  <c r="L140" i="22" s="1"/>
  <c r="I140" i="22"/>
  <c r="J140" i="22" s="1"/>
  <c r="G139" i="22"/>
  <c r="K139" i="22" s="1"/>
  <c r="L139" i="22" s="1"/>
  <c r="I139" i="22"/>
  <c r="J139" i="22" s="1"/>
  <c r="G138" i="22"/>
  <c r="K138" i="22" s="1"/>
  <c r="L138" i="22" s="1"/>
  <c r="I138" i="22"/>
  <c r="J138" i="22" s="1"/>
  <c r="G137" i="22"/>
  <c r="K137" i="22" s="1"/>
  <c r="L137" i="22" s="1"/>
  <c r="I137" i="22"/>
  <c r="J137" i="22" s="1"/>
  <c r="G136" i="22"/>
  <c r="K136" i="22" s="1"/>
  <c r="L136" i="22" s="1"/>
  <c r="I136" i="22"/>
  <c r="J136" i="22" s="1"/>
  <c r="G135" i="22"/>
  <c r="K135" i="22" s="1"/>
  <c r="L135" i="22" s="1"/>
  <c r="I135" i="22"/>
  <c r="J135" i="22" s="1"/>
  <c r="G134" i="22"/>
  <c r="K134" i="22" s="1"/>
  <c r="L134" i="22" s="1"/>
  <c r="I134" i="22"/>
  <c r="J134" i="22" s="1"/>
  <c r="G133" i="22"/>
  <c r="K133" i="22" s="1"/>
  <c r="L133" i="22" s="1"/>
  <c r="I133" i="22"/>
  <c r="J133" i="22" s="1"/>
  <c r="G132" i="22"/>
  <c r="K132" i="22" s="1"/>
  <c r="L132" i="22" s="1"/>
  <c r="I132" i="22"/>
  <c r="J132" i="22" s="1"/>
  <c r="G131" i="22"/>
  <c r="K131" i="22" s="1"/>
  <c r="L131" i="22" s="1"/>
  <c r="I131" i="22"/>
  <c r="J131" i="22" s="1"/>
  <c r="G130" i="22"/>
  <c r="K130" i="22" s="1"/>
  <c r="L130" i="22" s="1"/>
  <c r="I130" i="22"/>
  <c r="J130" i="22" s="1"/>
  <c r="G129" i="22"/>
  <c r="K129" i="22" s="1"/>
  <c r="L129" i="22" s="1"/>
  <c r="I129" i="22"/>
  <c r="J129" i="22" s="1"/>
  <c r="G128" i="22"/>
  <c r="K128" i="22" s="1"/>
  <c r="L128" i="22" s="1"/>
  <c r="I128" i="22"/>
  <c r="J128" i="22" s="1"/>
  <c r="G127" i="22"/>
  <c r="K127" i="22" s="1"/>
  <c r="L127" i="22" s="1"/>
  <c r="I127" i="22"/>
  <c r="J127" i="22" s="1"/>
  <c r="G126" i="22"/>
  <c r="K126" i="22" s="1"/>
  <c r="L126" i="22" s="1"/>
  <c r="I126" i="22"/>
  <c r="J126" i="22" s="1"/>
  <c r="G125" i="22"/>
  <c r="K125" i="22" s="1"/>
  <c r="L125" i="22" s="1"/>
  <c r="I125" i="22"/>
  <c r="J125" i="22" s="1"/>
  <c r="G124" i="22"/>
  <c r="K124" i="22" s="1"/>
  <c r="L124" i="22" s="1"/>
  <c r="I124" i="22"/>
  <c r="J124" i="22" s="1"/>
  <c r="G123" i="22"/>
  <c r="K123" i="22" s="1"/>
  <c r="L123" i="22" s="1"/>
  <c r="I123" i="22"/>
  <c r="J123" i="22" s="1"/>
  <c r="G121" i="22"/>
  <c r="K121" i="22" s="1"/>
  <c r="L121" i="22" s="1"/>
  <c r="I121" i="22"/>
  <c r="J121" i="22" s="1"/>
  <c r="G120" i="22"/>
  <c r="K120" i="22" s="1"/>
  <c r="L120" i="22" s="1"/>
  <c r="I120" i="22"/>
  <c r="J120" i="22" s="1"/>
  <c r="G119" i="22"/>
  <c r="K119" i="22" s="1"/>
  <c r="L119" i="22" s="1"/>
  <c r="I119" i="22"/>
  <c r="J119" i="22" s="1"/>
  <c r="G118" i="22"/>
  <c r="K118" i="22" s="1"/>
  <c r="L118" i="22" s="1"/>
  <c r="I118" i="22"/>
  <c r="J118" i="22" s="1"/>
  <c r="G116" i="22"/>
  <c r="K116" i="22" s="1"/>
  <c r="L116" i="22" s="1"/>
  <c r="I116" i="22"/>
  <c r="J116" i="22" s="1"/>
  <c r="G115" i="22"/>
  <c r="K115" i="22" s="1"/>
  <c r="L115" i="22" s="1"/>
  <c r="I115" i="22"/>
  <c r="J115" i="22" s="1"/>
  <c r="G114" i="22"/>
  <c r="K114" i="22" s="1"/>
  <c r="L114" i="22" s="1"/>
  <c r="I114" i="22"/>
  <c r="J114" i="22" s="1"/>
  <c r="G113" i="22"/>
  <c r="K113" i="22" s="1"/>
  <c r="L113" i="22" s="1"/>
  <c r="I113" i="22"/>
  <c r="J113" i="22" s="1"/>
  <c r="G110" i="22"/>
  <c r="K110" i="22" s="1"/>
  <c r="L110" i="22" s="1"/>
  <c r="I110" i="22"/>
  <c r="J110" i="22" s="1"/>
  <c r="G109" i="22"/>
  <c r="K109" i="22" s="1"/>
  <c r="L109" i="22" s="1"/>
  <c r="I109" i="22"/>
  <c r="J109" i="22" s="1"/>
  <c r="G108" i="22"/>
  <c r="K108" i="22" s="1"/>
  <c r="L108" i="22" s="1"/>
  <c r="I108" i="22"/>
  <c r="J108" i="22" s="1"/>
  <c r="G107" i="22"/>
  <c r="K107" i="22" s="1"/>
  <c r="L107" i="22" s="1"/>
  <c r="I107" i="22"/>
  <c r="J107" i="22" s="1"/>
  <c r="G105" i="22"/>
  <c r="K105" i="22" s="1"/>
  <c r="L105" i="22" s="1"/>
  <c r="I105" i="22"/>
  <c r="J105" i="22" s="1"/>
  <c r="G104" i="22"/>
  <c r="K104" i="22" s="1"/>
  <c r="L104" i="22" s="1"/>
  <c r="I104" i="22"/>
  <c r="J104" i="22" s="1"/>
  <c r="G103" i="22"/>
  <c r="K103" i="22" s="1"/>
  <c r="L103" i="22" s="1"/>
  <c r="I103" i="22"/>
  <c r="J103" i="22" s="1"/>
  <c r="G102" i="22"/>
  <c r="K102" i="22" s="1"/>
  <c r="L102" i="22" s="1"/>
  <c r="I102" i="22"/>
  <c r="J102" i="22" s="1"/>
  <c r="G101" i="22"/>
  <c r="K101" i="22" s="1"/>
  <c r="L101" i="22" s="1"/>
  <c r="I101" i="22"/>
  <c r="J101" i="22" s="1"/>
  <c r="G100" i="22"/>
  <c r="K100" i="22" s="1"/>
  <c r="L100" i="22" s="1"/>
  <c r="I100" i="22"/>
  <c r="J100" i="22" s="1"/>
  <c r="G99" i="22"/>
  <c r="K99" i="22" s="1"/>
  <c r="L99" i="22" s="1"/>
  <c r="I99" i="22"/>
  <c r="J99" i="22" s="1"/>
  <c r="G98" i="22"/>
  <c r="K98" i="22" s="1"/>
  <c r="L98" i="22" s="1"/>
  <c r="I98" i="22"/>
  <c r="J98" i="22" s="1"/>
  <c r="G97" i="22"/>
  <c r="K97" i="22" s="1"/>
  <c r="L97" i="22" s="1"/>
  <c r="I97" i="22"/>
  <c r="J97" i="22" s="1"/>
  <c r="G96" i="22"/>
  <c r="K96" i="22" s="1"/>
  <c r="L96" i="22" s="1"/>
  <c r="I96" i="22"/>
  <c r="J96" i="22" s="1"/>
  <c r="G95" i="22"/>
  <c r="K95" i="22" s="1"/>
  <c r="L95" i="22" s="1"/>
  <c r="I95" i="22"/>
  <c r="J95" i="22" s="1"/>
  <c r="G94" i="22"/>
  <c r="K94" i="22" s="1"/>
  <c r="L94" i="22" s="1"/>
  <c r="I94" i="22"/>
  <c r="J94" i="22" s="1"/>
  <c r="G93" i="22"/>
  <c r="K93" i="22" s="1"/>
  <c r="L93" i="22" s="1"/>
  <c r="I93" i="22"/>
  <c r="J93" i="22" s="1"/>
  <c r="G92" i="22"/>
  <c r="K92" i="22" s="1"/>
  <c r="L92" i="22" s="1"/>
  <c r="I92" i="22"/>
  <c r="J92" i="22" s="1"/>
  <c r="G91" i="22"/>
  <c r="K91" i="22" s="1"/>
  <c r="L91" i="22" s="1"/>
  <c r="I91" i="22"/>
  <c r="J91" i="22" s="1"/>
  <c r="G90" i="22"/>
  <c r="K90" i="22" s="1"/>
  <c r="L90" i="22" s="1"/>
  <c r="I90" i="22"/>
  <c r="J90" i="22"/>
  <c r="G86" i="22"/>
  <c r="K86" i="22" s="1"/>
  <c r="L86" i="22" s="1"/>
  <c r="I86" i="22"/>
  <c r="J86" i="22" s="1"/>
  <c r="G85" i="22"/>
  <c r="K85" i="22" s="1"/>
  <c r="L85" i="22" s="1"/>
  <c r="I85" i="22"/>
  <c r="J85" i="22" s="1"/>
  <c r="G84" i="22"/>
  <c r="K84" i="22" s="1"/>
  <c r="L84" i="22" s="1"/>
  <c r="I84" i="22"/>
  <c r="J84" i="22" s="1"/>
  <c r="G82" i="22"/>
  <c r="K82" i="22" s="1"/>
  <c r="L82" i="22" s="1"/>
  <c r="I82" i="22"/>
  <c r="J82" i="22" s="1"/>
  <c r="G78" i="22"/>
  <c r="K78" i="22" s="1"/>
  <c r="L78" i="22" s="1"/>
  <c r="I78" i="22"/>
  <c r="J78" i="22" s="1"/>
  <c r="G77" i="22"/>
  <c r="K77" i="22" s="1"/>
  <c r="L77" i="22" s="1"/>
  <c r="I77" i="22"/>
  <c r="J77" i="22" s="1"/>
  <c r="G76" i="22"/>
  <c r="K76" i="22" s="1"/>
  <c r="L76" i="22" s="1"/>
  <c r="I76" i="22"/>
  <c r="J76" i="22" s="1"/>
  <c r="G74" i="22"/>
  <c r="K74" i="22" s="1"/>
  <c r="L74" i="22" s="1"/>
  <c r="I74" i="22"/>
  <c r="J74" i="22" s="1"/>
  <c r="G73" i="22"/>
  <c r="K73" i="22" s="1"/>
  <c r="L73" i="22" s="1"/>
  <c r="I73" i="22"/>
  <c r="J73" i="22" s="1"/>
  <c r="G71" i="22"/>
  <c r="K71" i="22" s="1"/>
  <c r="L71" i="22" s="1"/>
  <c r="I71" i="22"/>
  <c r="J71" i="22" s="1"/>
  <c r="G69" i="22"/>
  <c r="K69" i="22" s="1"/>
  <c r="L69" i="22" s="1"/>
  <c r="I69" i="22"/>
  <c r="J69" i="22" s="1"/>
  <c r="G68" i="22"/>
  <c r="K68" i="22" s="1"/>
  <c r="L68" i="22" s="1"/>
  <c r="I68" i="22"/>
  <c r="J68" i="22" s="1"/>
  <c r="G66" i="22"/>
  <c r="K66" i="22" s="1"/>
  <c r="L66" i="22" s="1"/>
  <c r="I66" i="22"/>
  <c r="J66" i="22" s="1"/>
  <c r="G65" i="22"/>
  <c r="K65" i="22" s="1"/>
  <c r="L65" i="22" s="1"/>
  <c r="I65" i="22"/>
  <c r="J65" i="22" s="1"/>
  <c r="G64" i="22"/>
  <c r="K64" i="22" s="1"/>
  <c r="L64" i="22" s="1"/>
  <c r="I64" i="22"/>
  <c r="J64" i="22" s="1"/>
  <c r="G63" i="22"/>
  <c r="K63" i="22" s="1"/>
  <c r="L63" i="22" s="1"/>
  <c r="I63" i="22"/>
  <c r="J63" i="22" s="1"/>
  <c r="G62" i="22"/>
  <c r="K62" i="22" s="1"/>
  <c r="L62" i="22" s="1"/>
  <c r="I62" i="22"/>
  <c r="J62" i="22" s="1"/>
  <c r="G59" i="22"/>
  <c r="K59" i="22" s="1"/>
  <c r="L59" i="22" s="1"/>
  <c r="I59" i="22"/>
  <c r="J59" i="22" s="1"/>
  <c r="G58" i="22"/>
  <c r="K58" i="22" s="1"/>
  <c r="L58" i="22" s="1"/>
  <c r="I58" i="22"/>
  <c r="J58" i="22" s="1"/>
  <c r="G56" i="22"/>
  <c r="K56" i="22" s="1"/>
  <c r="L56" i="22" s="1"/>
  <c r="I56" i="22"/>
  <c r="J56" i="22" s="1"/>
  <c r="G55" i="22"/>
  <c r="K55" i="22" s="1"/>
  <c r="L55" i="22" s="1"/>
  <c r="I55" i="22"/>
  <c r="J55" i="22" s="1"/>
  <c r="G54" i="22"/>
  <c r="K54" i="22" s="1"/>
  <c r="L54" i="22" s="1"/>
  <c r="I54" i="22"/>
  <c r="J54" i="22" s="1"/>
  <c r="G53" i="22"/>
  <c r="K53" i="22" s="1"/>
  <c r="L53" i="22" s="1"/>
  <c r="I53" i="22"/>
  <c r="J53" i="22" s="1"/>
  <c r="G51" i="22"/>
  <c r="K51" i="22" s="1"/>
  <c r="L51" i="22" s="1"/>
  <c r="I51" i="22"/>
  <c r="J51" i="22" s="1"/>
  <c r="G50" i="22"/>
  <c r="K50" i="22" s="1"/>
  <c r="L50" i="22" s="1"/>
  <c r="I50" i="22"/>
  <c r="J50" i="22" s="1"/>
  <c r="G49" i="22"/>
  <c r="K49" i="22" s="1"/>
  <c r="L49" i="22" s="1"/>
  <c r="I49" i="22"/>
  <c r="J49" i="22" s="1"/>
  <c r="G48" i="22"/>
  <c r="K48" i="22" s="1"/>
  <c r="L48" i="22" s="1"/>
  <c r="I48" i="22"/>
  <c r="J48" i="22" s="1"/>
  <c r="G47" i="22"/>
  <c r="K47" i="22" s="1"/>
  <c r="L47" i="22" s="1"/>
  <c r="I47" i="22"/>
  <c r="J47" i="22" s="1"/>
  <c r="G46" i="22"/>
  <c r="K46" i="22" s="1"/>
  <c r="L46" i="22" s="1"/>
  <c r="I46" i="22"/>
  <c r="J46" i="22" s="1"/>
  <c r="G45" i="22"/>
  <c r="K45" i="22" s="1"/>
  <c r="L45" i="22" s="1"/>
  <c r="I45" i="22"/>
  <c r="J45" i="22" s="1"/>
  <c r="G44" i="22"/>
  <c r="K44" i="22" s="1"/>
  <c r="L44" i="22" s="1"/>
  <c r="I44" i="22"/>
  <c r="J44" i="22" s="1"/>
  <c r="G42" i="22"/>
  <c r="K42" i="22" s="1"/>
  <c r="L42" i="22" s="1"/>
  <c r="I42" i="22"/>
  <c r="J42" i="22" s="1"/>
  <c r="G41" i="22"/>
  <c r="K41" i="22" s="1"/>
  <c r="L41" i="22" s="1"/>
  <c r="I41" i="22"/>
  <c r="J41" i="22" s="1"/>
  <c r="G40" i="22"/>
  <c r="K40" i="22" s="1"/>
  <c r="L40" i="22" s="1"/>
  <c r="I40" i="22"/>
  <c r="J40" i="22" s="1"/>
  <c r="G39" i="22"/>
  <c r="K39" i="22" s="1"/>
  <c r="L39" i="22" s="1"/>
  <c r="I39" i="22"/>
  <c r="J39" i="22" s="1"/>
  <c r="G38" i="22"/>
  <c r="K38" i="22" s="1"/>
  <c r="L38" i="22" s="1"/>
  <c r="I38" i="22"/>
  <c r="J38" i="22" s="1"/>
  <c r="G37" i="22"/>
  <c r="K37" i="22" s="1"/>
  <c r="L37" i="22" s="1"/>
  <c r="I37" i="22"/>
  <c r="J37" i="22" s="1"/>
  <c r="G36" i="22"/>
  <c r="K36" i="22" s="1"/>
  <c r="L36" i="22" s="1"/>
  <c r="I36" i="22"/>
  <c r="J36" i="22" s="1"/>
  <c r="G35" i="22"/>
  <c r="K35" i="22" s="1"/>
  <c r="L35" i="22" s="1"/>
  <c r="I35" i="22"/>
  <c r="J35" i="22" s="1"/>
  <c r="G34" i="22"/>
  <c r="K34" i="22" s="1"/>
  <c r="L34" i="22" s="1"/>
  <c r="I34" i="22"/>
  <c r="J34" i="22" s="1"/>
  <c r="G33" i="22"/>
  <c r="K33" i="22" s="1"/>
  <c r="L33" i="22" s="1"/>
  <c r="I33" i="22"/>
  <c r="J33" i="22" s="1"/>
  <c r="G32" i="22"/>
  <c r="K32" i="22" s="1"/>
  <c r="L32" i="22" s="1"/>
  <c r="I32" i="22"/>
  <c r="J32" i="22" s="1"/>
  <c r="G31" i="22"/>
  <c r="K31" i="22" s="1"/>
  <c r="L31" i="22" s="1"/>
  <c r="I31" i="22"/>
  <c r="J31" i="22" s="1"/>
  <c r="G30" i="22"/>
  <c r="K30" i="22" s="1"/>
  <c r="L30" i="22" s="1"/>
  <c r="I30" i="22"/>
  <c r="J30" i="22" s="1"/>
  <c r="G29" i="22"/>
  <c r="K29" i="22" s="1"/>
  <c r="L29" i="22" s="1"/>
  <c r="I29" i="22"/>
  <c r="J29" i="22" s="1"/>
  <c r="G25" i="22"/>
  <c r="K25" i="22" s="1"/>
  <c r="L25" i="22" s="1"/>
  <c r="I25" i="22"/>
  <c r="J25" i="22" s="1"/>
  <c r="G24" i="22"/>
  <c r="K24" i="22" s="1"/>
  <c r="L24" i="22" s="1"/>
  <c r="I24" i="22"/>
  <c r="J24" i="22" s="1"/>
  <c r="G23" i="22"/>
  <c r="K23" i="22" s="1"/>
  <c r="L23" i="22" s="1"/>
  <c r="I23" i="22"/>
  <c r="J23" i="22" s="1"/>
  <c r="G22" i="22"/>
  <c r="K22" i="22" s="1"/>
  <c r="L22" i="22" s="1"/>
  <c r="I22" i="22"/>
  <c r="J22" i="22" s="1"/>
  <c r="G21" i="22"/>
  <c r="K21" i="22" s="1"/>
  <c r="L21" i="22" s="1"/>
  <c r="I21" i="22"/>
  <c r="J21" i="22" s="1"/>
  <c r="G20" i="22"/>
  <c r="K20" i="22" s="1"/>
  <c r="L20" i="22" s="1"/>
  <c r="I20" i="22"/>
  <c r="J20" i="22" s="1"/>
  <c r="G19" i="22"/>
  <c r="K19" i="22" s="1"/>
  <c r="L19" i="22" s="1"/>
  <c r="I19" i="22"/>
  <c r="J19" i="22" s="1"/>
  <c r="G18" i="22"/>
  <c r="K18" i="22" s="1"/>
  <c r="L18" i="22" s="1"/>
  <c r="I18" i="22"/>
  <c r="J18" i="22" s="1"/>
  <c r="G16" i="22"/>
  <c r="K16" i="22" s="1"/>
  <c r="L16" i="22" s="1"/>
  <c r="I16" i="22"/>
  <c r="J16" i="22" s="1"/>
  <c r="G15" i="22"/>
  <c r="K15" i="22" s="1"/>
  <c r="L15" i="22" s="1"/>
  <c r="I15" i="22"/>
  <c r="J15" i="22" s="1"/>
  <c r="G14" i="22"/>
  <c r="K14" i="22" s="1"/>
  <c r="L14" i="22" s="1"/>
  <c r="I14" i="22"/>
  <c r="J14" i="22" s="1"/>
  <c r="G13" i="22"/>
  <c r="K13" i="22" s="1"/>
  <c r="L13" i="22" s="1"/>
  <c r="I13" i="22"/>
  <c r="J13" i="22" s="1"/>
  <c r="G12" i="22"/>
  <c r="K12" i="22" s="1"/>
  <c r="L12" i="22" s="1"/>
  <c r="I12" i="22"/>
  <c r="J12" i="22" s="1"/>
  <c r="G11" i="22"/>
  <c r="K11" i="22" s="1"/>
  <c r="L11" i="22" s="1"/>
  <c r="I11" i="22"/>
  <c r="J11" i="22" s="1"/>
  <c r="G10" i="22"/>
  <c r="K10" i="22" s="1"/>
  <c r="L10" i="22" s="1"/>
  <c r="I10" i="22"/>
  <c r="J10" i="22" s="1"/>
  <c r="G9" i="22"/>
  <c r="K9" i="22" s="1"/>
  <c r="L9" i="22" s="1"/>
  <c r="I9" i="22"/>
  <c r="J9" i="22" s="1"/>
  <c r="G121" i="2"/>
  <c r="K121" i="2" s="1"/>
  <c r="L121" i="2" s="1"/>
  <c r="I121" i="2"/>
  <c r="J121" i="2" s="1"/>
  <c r="G122" i="2"/>
  <c r="K122" i="2" s="1"/>
  <c r="L122" i="2" s="1"/>
  <c r="I122" i="2"/>
  <c r="J122" i="2" s="1"/>
  <c r="G123" i="2"/>
  <c r="K123" i="2" s="1"/>
  <c r="L123" i="2" s="1"/>
  <c r="I123" i="2"/>
  <c r="J123" i="2" s="1"/>
  <c r="G124" i="2"/>
  <c r="K124" i="2" s="1"/>
  <c r="L124" i="2" s="1"/>
  <c r="I124" i="2"/>
  <c r="J124" i="2" s="1"/>
  <c r="G125" i="2"/>
  <c r="K125" i="2" s="1"/>
  <c r="L125" i="2" s="1"/>
  <c r="I125" i="2"/>
  <c r="J125" i="2" s="1"/>
  <c r="G126" i="2"/>
  <c r="K126" i="2" s="1"/>
  <c r="L126" i="2" s="1"/>
  <c r="I126" i="2"/>
  <c r="J126" i="2" s="1"/>
  <c r="G127" i="2"/>
  <c r="K127" i="2" s="1"/>
  <c r="L127" i="2" s="1"/>
  <c r="I127" i="2"/>
  <c r="J127" i="2" s="1"/>
  <c r="G128" i="2"/>
  <c r="K128" i="2" s="1"/>
  <c r="L128" i="2" s="1"/>
  <c r="I128" i="2"/>
  <c r="J128" i="2" s="1"/>
  <c r="G129" i="2"/>
  <c r="K129" i="2" s="1"/>
  <c r="L129" i="2" s="1"/>
  <c r="I129" i="2"/>
  <c r="J129" i="2" s="1"/>
  <c r="G111" i="2"/>
  <c r="K111" i="2" s="1"/>
  <c r="L111" i="2" s="1"/>
  <c r="I111" i="2"/>
  <c r="J111" i="2" s="1"/>
  <c r="G112" i="2"/>
  <c r="K112" i="2" s="1"/>
  <c r="L112" i="2" s="1"/>
  <c r="I112" i="2"/>
  <c r="J112" i="2" s="1"/>
  <c r="G113" i="2"/>
  <c r="K113" i="2" s="1"/>
  <c r="L113" i="2" s="1"/>
  <c r="I113" i="2"/>
  <c r="J113" i="2" s="1"/>
  <c r="G114" i="2"/>
  <c r="K114" i="2" s="1"/>
  <c r="L114" i="2" s="1"/>
  <c r="I114" i="2"/>
  <c r="J114" i="2" s="1"/>
  <c r="G115" i="2"/>
  <c r="K115" i="2" s="1"/>
  <c r="L115" i="2" s="1"/>
  <c r="I115" i="2"/>
  <c r="J115" i="2" s="1"/>
  <c r="G116" i="2"/>
  <c r="K116" i="2" s="1"/>
  <c r="L116" i="2" s="1"/>
  <c r="I116" i="2"/>
  <c r="J116" i="2" s="1"/>
  <c r="G117" i="2"/>
  <c r="K117" i="2" s="1"/>
  <c r="L117" i="2" s="1"/>
  <c r="I117" i="2"/>
  <c r="J117" i="2" s="1"/>
  <c r="G118" i="2"/>
  <c r="K118" i="2" s="1"/>
  <c r="L118" i="2" s="1"/>
  <c r="I118" i="2"/>
  <c r="J118" i="2" s="1"/>
  <c r="G119" i="2"/>
  <c r="K119" i="2" s="1"/>
  <c r="L119" i="2" s="1"/>
  <c r="I119" i="2"/>
  <c r="J119" i="2" s="1"/>
  <c r="G444" i="2"/>
  <c r="K444" i="2" s="1"/>
  <c r="L444" i="2" s="1"/>
  <c r="I444" i="2"/>
  <c r="J444" i="2" s="1"/>
  <c r="G438" i="2"/>
  <c r="K438" i="2" s="1"/>
  <c r="L438" i="2" s="1"/>
  <c r="I438" i="2"/>
  <c r="J438" i="2" s="1"/>
  <c r="G431" i="2"/>
  <c r="K431" i="2" s="1"/>
  <c r="L431" i="2" s="1"/>
  <c r="I431" i="2"/>
  <c r="J431" i="2" s="1"/>
  <c r="G109" i="2"/>
  <c r="K109" i="2" s="1"/>
  <c r="L109" i="2" s="1"/>
  <c r="I109" i="2"/>
  <c r="J109" i="2" s="1"/>
  <c r="I62" i="23"/>
  <c r="J62" i="23" s="1"/>
  <c r="I63" i="23"/>
  <c r="I64" i="23"/>
  <c r="I65" i="23"/>
  <c r="I66" i="23"/>
  <c r="I67" i="23"/>
  <c r="J67" i="23" s="1"/>
  <c r="I68" i="23"/>
  <c r="J68" i="23" s="1"/>
  <c r="I69" i="23"/>
  <c r="J69" i="23" s="1"/>
  <c r="I903" i="2"/>
  <c r="J903" i="2" s="1"/>
  <c r="G903" i="2"/>
  <c r="K903" i="2" s="1"/>
  <c r="L903" i="2" s="1"/>
  <c r="I902" i="2"/>
  <c r="J902" i="2" s="1"/>
  <c r="G902" i="2"/>
  <c r="K902" i="2" s="1"/>
  <c r="L902" i="2" s="1"/>
  <c r="I901" i="2"/>
  <c r="J901" i="2" s="1"/>
  <c r="G901" i="2"/>
  <c r="K901" i="2" s="1"/>
  <c r="L901" i="2" s="1"/>
  <c r="I900" i="2"/>
  <c r="J900" i="2" s="1"/>
  <c r="G900" i="2"/>
  <c r="K900" i="2" s="1"/>
  <c r="L900" i="2" s="1"/>
  <c r="I899" i="2"/>
  <c r="J899" i="2" s="1"/>
  <c r="G899" i="2"/>
  <c r="K899" i="2" s="1"/>
  <c r="L899" i="2" s="1"/>
  <c r="I898" i="2"/>
  <c r="J898" i="2" s="1"/>
  <c r="G898" i="2"/>
  <c r="K898" i="2" s="1"/>
  <c r="L898" i="2" s="1"/>
  <c r="I897" i="2"/>
  <c r="J897" i="2" s="1"/>
  <c r="G897" i="2"/>
  <c r="K897" i="2" s="1"/>
  <c r="L897" i="2" s="1"/>
  <c r="I896" i="2"/>
  <c r="J896" i="2" s="1"/>
  <c r="G896" i="2"/>
  <c r="K896" i="2" s="1"/>
  <c r="L896" i="2" s="1"/>
  <c r="I895" i="2"/>
  <c r="J895" i="2" s="1"/>
  <c r="G895" i="2"/>
  <c r="K895" i="2" s="1"/>
  <c r="L895" i="2" s="1"/>
  <c r="I893" i="2"/>
  <c r="J893" i="2" s="1"/>
  <c r="G893" i="2"/>
  <c r="K893" i="2" s="1"/>
  <c r="L893" i="2" s="1"/>
  <c r="I892" i="2"/>
  <c r="J892" i="2" s="1"/>
  <c r="G892" i="2"/>
  <c r="K892" i="2" s="1"/>
  <c r="L892" i="2" s="1"/>
  <c r="I891" i="2"/>
  <c r="J891" i="2" s="1"/>
  <c r="G891" i="2"/>
  <c r="K891" i="2" s="1"/>
  <c r="L891" i="2" s="1"/>
  <c r="I890" i="2"/>
  <c r="J890" i="2" s="1"/>
  <c r="G890" i="2"/>
  <c r="K890" i="2" s="1"/>
  <c r="L890" i="2" s="1"/>
  <c r="I889" i="2"/>
  <c r="J889" i="2" s="1"/>
  <c r="G889" i="2"/>
  <c r="K889" i="2"/>
  <c r="L889" i="2" s="1"/>
  <c r="I888" i="2"/>
  <c r="J888" i="2" s="1"/>
  <c r="G888" i="2"/>
  <c r="K888" i="2" s="1"/>
  <c r="L888" i="2" s="1"/>
  <c r="I887" i="2"/>
  <c r="J887" i="2" s="1"/>
  <c r="G887" i="2"/>
  <c r="K887" i="2" s="1"/>
  <c r="L887" i="2" s="1"/>
  <c r="I886" i="2"/>
  <c r="J886" i="2" s="1"/>
  <c r="G886" i="2"/>
  <c r="K886" i="2" s="1"/>
  <c r="L886" i="2" s="1"/>
  <c r="G864" i="2"/>
  <c r="K864" i="2" s="1"/>
  <c r="L864" i="2" s="1"/>
  <c r="G865" i="2"/>
  <c r="K865" i="2" s="1"/>
  <c r="L865" i="2" s="1"/>
  <c r="G866" i="2"/>
  <c r="K866" i="2" s="1"/>
  <c r="L866" i="2" s="1"/>
  <c r="G867" i="2"/>
  <c r="K867" i="2" s="1"/>
  <c r="L867" i="2" s="1"/>
  <c r="G868" i="2"/>
  <c r="G869" i="2"/>
  <c r="K869" i="2" s="1"/>
  <c r="L869" i="2" s="1"/>
  <c r="G870" i="2"/>
  <c r="K870" i="2" s="1"/>
  <c r="L870" i="2" s="1"/>
  <c r="G871" i="2"/>
  <c r="K871" i="2" s="1"/>
  <c r="L871" i="2" s="1"/>
  <c r="G872" i="2"/>
  <c r="K872" i="2" s="1"/>
  <c r="L872" i="2" s="1"/>
  <c r="G874" i="2"/>
  <c r="K874" i="2" s="1"/>
  <c r="L874" i="2" s="1"/>
  <c r="G875" i="2"/>
  <c r="K875" i="2" s="1"/>
  <c r="L875" i="2" s="1"/>
  <c r="G876" i="2"/>
  <c r="K876" i="2" s="1"/>
  <c r="L876" i="2" s="1"/>
  <c r="G877" i="2"/>
  <c r="K877" i="2" s="1"/>
  <c r="L877" i="2" s="1"/>
  <c r="G878" i="2"/>
  <c r="K878" i="2" s="1"/>
  <c r="L878" i="2" s="1"/>
  <c r="G879" i="2"/>
  <c r="K879" i="2" s="1"/>
  <c r="L879" i="2" s="1"/>
  <c r="G880" i="2"/>
  <c r="K880" i="2" s="1"/>
  <c r="L880" i="2" s="1"/>
  <c r="G881" i="2"/>
  <c r="K881" i="2" s="1"/>
  <c r="L881" i="2" s="1"/>
  <c r="G106" i="2"/>
  <c r="K106" i="2" s="1"/>
  <c r="L106" i="2" s="1"/>
  <c r="I106" i="2"/>
  <c r="J106" i="2" s="1"/>
  <c r="G718" i="2"/>
  <c r="K718" i="2" s="1"/>
  <c r="L718" i="2" s="1"/>
  <c r="I718" i="2"/>
  <c r="J718" i="2" s="1"/>
  <c r="G719" i="2"/>
  <c r="K719" i="2" s="1"/>
  <c r="L719" i="2" s="1"/>
  <c r="I719" i="2"/>
  <c r="J719" i="2" s="1"/>
  <c r="G720" i="2"/>
  <c r="K720" i="2" s="1"/>
  <c r="L720" i="2" s="1"/>
  <c r="I720" i="2"/>
  <c r="J720" i="2" s="1"/>
  <c r="J9" i="19"/>
  <c r="K9" i="19" s="1"/>
  <c r="H9" i="19"/>
  <c r="L9" i="19" s="1"/>
  <c r="M9" i="19" s="1"/>
  <c r="N102" i="21"/>
  <c r="O102" i="21" s="1"/>
  <c r="N104" i="21"/>
  <c r="O104" i="21" s="1"/>
  <c r="L102" i="21"/>
  <c r="P102" i="21" s="1"/>
  <c r="Q102" i="21" s="1"/>
  <c r="L104" i="21"/>
  <c r="P104" i="21" s="1"/>
  <c r="Q104" i="21" s="1"/>
  <c r="N69" i="21"/>
  <c r="O69" i="21" s="1"/>
  <c r="N68" i="21"/>
  <c r="O68" i="21" s="1"/>
  <c r="L68" i="21"/>
  <c r="P68" i="21" s="1"/>
  <c r="Q68" i="21" s="1"/>
  <c r="L69" i="21"/>
  <c r="P69" i="21" s="1"/>
  <c r="Q69" i="21" s="1"/>
  <c r="N11" i="21"/>
  <c r="O11" i="21"/>
  <c r="L11" i="21"/>
  <c r="P11" i="21" s="1"/>
  <c r="Q11" i="21" s="1"/>
  <c r="N8" i="21"/>
  <c r="O8" i="21" s="1"/>
  <c r="L8" i="21"/>
  <c r="P8" i="21" s="1"/>
  <c r="Q8" i="21" s="1"/>
  <c r="G135" i="2"/>
  <c r="K135" i="2" s="1"/>
  <c r="L135" i="2" s="1"/>
  <c r="I135" i="2"/>
  <c r="J135" i="2" s="1"/>
  <c r="G14" i="23"/>
  <c r="K14" i="23" s="1"/>
  <c r="L14" i="23" s="1"/>
  <c r="I14" i="23"/>
  <c r="J14" i="23" s="1"/>
  <c r="G15" i="23"/>
  <c r="K15" i="23" s="1"/>
  <c r="L15" i="23" s="1"/>
  <c r="I15" i="23"/>
  <c r="J15" i="23" s="1"/>
  <c r="G45" i="2"/>
  <c r="K45" i="2" s="1"/>
  <c r="L45" i="2" s="1"/>
  <c r="I45" i="2"/>
  <c r="J45" i="2" s="1"/>
  <c r="G46" i="2"/>
  <c r="K46" i="2" s="1"/>
  <c r="L46" i="2" s="1"/>
  <c r="I46" i="2"/>
  <c r="J46" i="2" s="1"/>
  <c r="H222" i="19"/>
  <c r="L222" i="19" s="1"/>
  <c r="M222" i="19" s="1"/>
  <c r="J222" i="19"/>
  <c r="K222" i="19" s="1"/>
  <c r="F17" i="11"/>
  <c r="J17" i="11" s="1"/>
  <c r="K17" i="11" s="1"/>
  <c r="H17" i="11"/>
  <c r="I17" i="11" s="1"/>
  <c r="F18" i="11"/>
  <c r="J18" i="11" s="1"/>
  <c r="K18" i="11" s="1"/>
  <c r="H18" i="11"/>
  <c r="I18" i="11" s="1"/>
  <c r="F20" i="11"/>
  <c r="J20" i="11" s="1"/>
  <c r="K20" i="11" s="1"/>
  <c r="H20" i="11"/>
  <c r="I20" i="11"/>
  <c r="G59" i="2"/>
  <c r="K59" i="2" s="1"/>
  <c r="L59" i="2" s="1"/>
  <c r="I59" i="2"/>
  <c r="J59" i="2"/>
  <c r="G107" i="2"/>
  <c r="K107" i="2" s="1"/>
  <c r="L107" i="2" s="1"/>
  <c r="I107" i="2"/>
  <c r="J107" i="2" s="1"/>
  <c r="G108" i="2"/>
  <c r="K108" i="2" s="1"/>
  <c r="L108" i="2" s="1"/>
  <c r="I108" i="2"/>
  <c r="J108" i="2" s="1"/>
  <c r="G17" i="23"/>
  <c r="K17" i="23" s="1"/>
  <c r="L17" i="23" s="1"/>
  <c r="I17" i="23"/>
  <c r="J17" i="23" s="1"/>
  <c r="G18" i="23"/>
  <c r="K18" i="23" s="1"/>
  <c r="L18" i="23" s="1"/>
  <c r="I18" i="23"/>
  <c r="J18" i="23" s="1"/>
  <c r="G464" i="2"/>
  <c r="K464" i="2" s="1"/>
  <c r="L464" i="2" s="1"/>
  <c r="I464" i="2"/>
  <c r="J464" i="2" s="1"/>
  <c r="H88" i="19"/>
  <c r="L88" i="19" s="1"/>
  <c r="M88" i="19" s="1"/>
  <c r="J88" i="19"/>
  <c r="K88" i="19" s="1"/>
  <c r="H89" i="19"/>
  <c r="L89" i="19" s="1"/>
  <c r="M89" i="19" s="1"/>
  <c r="J89" i="19"/>
  <c r="K89" i="19" s="1"/>
  <c r="H90" i="19"/>
  <c r="L90" i="19" s="1"/>
  <c r="M90" i="19" s="1"/>
  <c r="J90" i="19"/>
  <c r="K90" i="19" s="1"/>
  <c r="G713" i="2"/>
  <c r="K713" i="2" s="1"/>
  <c r="L713" i="2" s="1"/>
  <c r="I713" i="2"/>
  <c r="J713" i="2" s="1"/>
  <c r="G714" i="2"/>
  <c r="K714" i="2" s="1"/>
  <c r="L714" i="2" s="1"/>
  <c r="I714" i="2"/>
  <c r="J714" i="2" s="1"/>
  <c r="G626" i="2"/>
  <c r="K626" i="2" s="1"/>
  <c r="L626" i="2" s="1"/>
  <c r="I626" i="2"/>
  <c r="J626" i="2" s="1"/>
  <c r="G416" i="2"/>
  <c r="K416" i="2" s="1"/>
  <c r="L416" i="2" s="1"/>
  <c r="I416" i="2"/>
  <c r="J416" i="2" s="1"/>
  <c r="H70" i="19"/>
  <c r="L70" i="19" s="1"/>
  <c r="M70" i="19" s="1"/>
  <c r="J70" i="19"/>
  <c r="K70" i="19" s="1"/>
  <c r="G131" i="2"/>
  <c r="K131" i="2" s="1"/>
  <c r="L131" i="2" s="1"/>
  <c r="I131" i="2"/>
  <c r="J131" i="2" s="1"/>
  <c r="G132" i="2"/>
  <c r="K132" i="2" s="1"/>
  <c r="L132" i="2" s="1"/>
  <c r="I132" i="2"/>
  <c r="J132" i="2" s="1"/>
  <c r="G133" i="2"/>
  <c r="K133" i="2" s="1"/>
  <c r="L133" i="2" s="1"/>
  <c r="I133" i="2"/>
  <c r="J133" i="2" s="1"/>
  <c r="G134" i="2"/>
  <c r="K134" i="2" s="1"/>
  <c r="L134" i="2" s="1"/>
  <c r="I134" i="2"/>
  <c r="J134" i="2" s="1"/>
  <c r="J538" i="19"/>
  <c r="K538" i="19" s="1"/>
  <c r="H538" i="19"/>
  <c r="L538" i="19" s="1"/>
  <c r="M538" i="19" s="1"/>
  <c r="G61" i="2"/>
  <c r="K61" i="2" s="1"/>
  <c r="L61" i="2" s="1"/>
  <c r="I61" i="2"/>
  <c r="J61" i="2" s="1"/>
  <c r="G175" i="2"/>
  <c r="K175" i="2" s="1"/>
  <c r="L175" i="2" s="1"/>
  <c r="I175" i="2"/>
  <c r="J175" i="2" s="1"/>
  <c r="G650" i="2"/>
  <c r="K650" i="2" s="1"/>
  <c r="L650" i="2" s="1"/>
  <c r="I650" i="2"/>
  <c r="J650" i="2" s="1"/>
  <c r="G468" i="2"/>
  <c r="K468" i="2" s="1"/>
  <c r="L468" i="2" s="1"/>
  <c r="I468" i="2"/>
  <c r="J468" i="2" s="1"/>
  <c r="G448" i="2"/>
  <c r="K448" i="2" s="1"/>
  <c r="L448" i="2" s="1"/>
  <c r="I448" i="2"/>
  <c r="J448" i="2" s="1"/>
  <c r="G638" i="2"/>
  <c r="K638" i="2" s="1"/>
  <c r="L638" i="2" s="1"/>
  <c r="I638" i="2"/>
  <c r="J638" i="2" s="1"/>
  <c r="G639" i="2"/>
  <c r="K639" i="2" s="1"/>
  <c r="L639" i="2" s="1"/>
  <c r="I639" i="2"/>
  <c r="J639" i="2" s="1"/>
  <c r="G640" i="2"/>
  <c r="K640" i="2" s="1"/>
  <c r="L640" i="2" s="1"/>
  <c r="I640" i="2"/>
  <c r="J640" i="2" s="1"/>
  <c r="G641" i="2"/>
  <c r="K641" i="2" s="1"/>
  <c r="L641" i="2" s="1"/>
  <c r="I641" i="2"/>
  <c r="J641" i="2" s="1"/>
  <c r="G642" i="2"/>
  <c r="K642" i="2" s="1"/>
  <c r="L642" i="2" s="1"/>
  <c r="I642" i="2"/>
  <c r="J642" i="2" s="1"/>
  <c r="H234" i="19"/>
  <c r="L234" i="19" s="1"/>
  <c r="M234" i="19" s="1"/>
  <c r="J234" i="19"/>
  <c r="K234" i="19" s="1"/>
  <c r="H235" i="19"/>
  <c r="L235" i="19" s="1"/>
  <c r="M235" i="19" s="1"/>
  <c r="J235" i="19"/>
  <c r="K235" i="19" s="1"/>
  <c r="J546" i="19"/>
  <c r="K546" i="19" s="1"/>
  <c r="H545" i="19"/>
  <c r="L545" i="19" s="1"/>
  <c r="M545" i="19" s="1"/>
  <c r="J545" i="19"/>
  <c r="K545" i="19" s="1"/>
  <c r="J544" i="19"/>
  <c r="K544" i="19" s="1"/>
  <c r="H543" i="19"/>
  <c r="L543" i="19" s="1"/>
  <c r="M543" i="19" s="1"/>
  <c r="J543" i="19"/>
  <c r="K543" i="19" s="1"/>
  <c r="J542" i="19"/>
  <c r="K542" i="19" s="1"/>
  <c r="H542" i="19"/>
  <c r="L542" i="19" s="1"/>
  <c r="M542" i="19" s="1"/>
  <c r="J541" i="19"/>
  <c r="K541" i="19" s="1"/>
  <c r="J535" i="19"/>
  <c r="K535" i="19" s="1"/>
  <c r="H534" i="19"/>
  <c r="L534" i="19" s="1"/>
  <c r="M534" i="19" s="1"/>
  <c r="J534" i="19"/>
  <c r="K534" i="19" s="1"/>
  <c r="J531" i="19"/>
  <c r="K531" i="19" s="1"/>
  <c r="H531" i="19"/>
  <c r="L531" i="19" s="1"/>
  <c r="M531" i="19" s="1"/>
  <c r="J530" i="19"/>
  <c r="K530" i="19" s="1"/>
  <c r="H529" i="19"/>
  <c r="L529" i="19" s="1"/>
  <c r="M529" i="19" s="1"/>
  <c r="J529" i="19"/>
  <c r="K529" i="19" s="1"/>
  <c r="H528" i="19"/>
  <c r="L528" i="19" s="1"/>
  <c r="M528" i="19" s="1"/>
  <c r="J528" i="19"/>
  <c r="K528" i="19" s="1"/>
  <c r="H524" i="19"/>
  <c r="L524" i="19" s="1"/>
  <c r="M524" i="19" s="1"/>
  <c r="J524" i="19"/>
  <c r="K524" i="19" s="1"/>
  <c r="H521" i="19"/>
  <c r="L521" i="19" s="1"/>
  <c r="M521" i="19" s="1"/>
  <c r="J521" i="19"/>
  <c r="K521" i="19" s="1"/>
  <c r="H520" i="19"/>
  <c r="L520" i="19" s="1"/>
  <c r="M520" i="19" s="1"/>
  <c r="J520" i="19"/>
  <c r="K520" i="19" s="1"/>
  <c r="J519" i="19"/>
  <c r="K519" i="19" s="1"/>
  <c r="H519" i="19"/>
  <c r="L519" i="19" s="1"/>
  <c r="M519" i="19" s="1"/>
  <c r="J518" i="19"/>
  <c r="K518" i="19" s="1"/>
  <c r="H518" i="19"/>
  <c r="L518" i="19" s="1"/>
  <c r="M518" i="19" s="1"/>
  <c r="J516" i="19"/>
  <c r="K516" i="19" s="1"/>
  <c r="H516" i="19"/>
  <c r="L516" i="19" s="1"/>
  <c r="M516" i="19" s="1"/>
  <c r="J515" i="19"/>
  <c r="K515" i="19" s="1"/>
  <c r="J512" i="19"/>
  <c r="K512" i="19" s="1"/>
  <c r="H511" i="19"/>
  <c r="L511" i="19" s="1"/>
  <c r="M511" i="19" s="1"/>
  <c r="J511" i="19"/>
  <c r="K511" i="19" s="1"/>
  <c r="H509" i="19"/>
  <c r="L509" i="19" s="1"/>
  <c r="M509" i="19" s="1"/>
  <c r="J509" i="19"/>
  <c r="K509" i="19" s="1"/>
  <c r="H508" i="19"/>
  <c r="L508" i="19" s="1"/>
  <c r="M508" i="19" s="1"/>
  <c r="J508" i="19"/>
  <c r="K508" i="19" s="1"/>
  <c r="J507" i="19"/>
  <c r="K507" i="19" s="1"/>
  <c r="H507" i="19"/>
  <c r="L507" i="19" s="1"/>
  <c r="M507" i="19" s="1"/>
  <c r="J506" i="19"/>
  <c r="K506" i="19" s="1"/>
  <c r="H506" i="19"/>
  <c r="L506" i="19" s="1"/>
  <c r="M506" i="19" s="1"/>
  <c r="J503" i="19"/>
  <c r="K503" i="19" s="1"/>
  <c r="H503" i="19"/>
  <c r="L503" i="19" s="1"/>
  <c r="M503" i="19" s="1"/>
  <c r="J502" i="19"/>
  <c r="K502" i="19" s="1"/>
  <c r="H501" i="19"/>
  <c r="L501" i="19" s="1"/>
  <c r="M501" i="19" s="1"/>
  <c r="J501" i="19"/>
  <c r="K501" i="19" s="1"/>
  <c r="H500" i="19"/>
  <c r="L500" i="19" s="1"/>
  <c r="M500" i="19" s="1"/>
  <c r="J500" i="19"/>
  <c r="K500" i="19" s="1"/>
  <c r="H499" i="19"/>
  <c r="L499" i="19" s="1"/>
  <c r="M499" i="19" s="1"/>
  <c r="J499" i="19"/>
  <c r="K499" i="19" s="1"/>
  <c r="J498" i="19"/>
  <c r="K498" i="19" s="1"/>
  <c r="H498" i="19"/>
  <c r="L498" i="19" s="1"/>
  <c r="M498" i="19" s="1"/>
  <c r="J497" i="19"/>
  <c r="K497" i="19" s="1"/>
  <c r="H497" i="19"/>
  <c r="L497" i="19" s="1"/>
  <c r="M497" i="19" s="1"/>
  <c r="J494" i="19"/>
  <c r="K494" i="19"/>
  <c r="H493" i="19"/>
  <c r="L493" i="19" s="1"/>
  <c r="M493" i="19" s="1"/>
  <c r="J493" i="19"/>
  <c r="K493" i="19" s="1"/>
  <c r="H491" i="19"/>
  <c r="L491" i="19" s="1"/>
  <c r="M491" i="19" s="1"/>
  <c r="J491" i="19"/>
  <c r="K491" i="19" s="1"/>
  <c r="J490" i="19"/>
  <c r="K490" i="19" s="1"/>
  <c r="H490" i="19"/>
  <c r="L490" i="19" s="1"/>
  <c r="M490" i="19" s="1"/>
  <c r="J489" i="19"/>
  <c r="K489" i="19" s="1"/>
  <c r="H489" i="19"/>
  <c r="L489" i="19" s="1"/>
  <c r="M489" i="19" s="1"/>
  <c r="J487" i="19"/>
  <c r="K487" i="19" s="1"/>
  <c r="H487" i="19"/>
  <c r="L487" i="19" s="1"/>
  <c r="M487" i="19" s="1"/>
  <c r="J486" i="19"/>
  <c r="K486" i="19" s="1"/>
  <c r="H485" i="19"/>
  <c r="L485" i="19" s="1"/>
  <c r="M485" i="19" s="1"/>
  <c r="J485" i="19"/>
  <c r="K485" i="19" s="1"/>
  <c r="H484" i="19"/>
  <c r="L484" i="19" s="1"/>
  <c r="M484" i="19" s="1"/>
  <c r="J484" i="19"/>
  <c r="K484" i="19" s="1"/>
  <c r="H482" i="19"/>
  <c r="L482" i="19" s="1"/>
  <c r="M482" i="19" s="1"/>
  <c r="J482" i="19"/>
  <c r="K482" i="19" s="1"/>
  <c r="J481" i="19"/>
  <c r="K481" i="19" s="1"/>
  <c r="H481" i="19"/>
  <c r="L481" i="19" s="1"/>
  <c r="M481" i="19" s="1"/>
  <c r="J480" i="19"/>
  <c r="K480" i="19" s="1"/>
  <c r="H480" i="19"/>
  <c r="L480" i="19" s="1"/>
  <c r="M480" i="19" s="1"/>
  <c r="J478" i="19"/>
  <c r="K478" i="19" s="1"/>
  <c r="H478" i="19"/>
  <c r="L478" i="19" s="1"/>
  <c r="M478" i="19" s="1"/>
  <c r="J477" i="19"/>
  <c r="K477" i="19" s="1"/>
  <c r="H475" i="19"/>
  <c r="L475" i="19" s="1"/>
  <c r="M475" i="19" s="1"/>
  <c r="J475" i="19"/>
  <c r="K475" i="19" s="1"/>
  <c r="H474" i="19"/>
  <c r="L474" i="19" s="1"/>
  <c r="M474" i="19" s="1"/>
  <c r="J474" i="19"/>
  <c r="K474" i="19" s="1"/>
  <c r="J473" i="19"/>
  <c r="K473" i="19" s="1"/>
  <c r="H473" i="19"/>
  <c r="L473" i="19" s="1"/>
  <c r="M473" i="19" s="1"/>
  <c r="J472" i="19"/>
  <c r="K472" i="19" s="1"/>
  <c r="H472" i="19"/>
  <c r="L472" i="19" s="1"/>
  <c r="M472" i="19" s="1"/>
  <c r="J470" i="19"/>
  <c r="K470" i="19" s="1"/>
  <c r="H470" i="19"/>
  <c r="L470" i="19" s="1"/>
  <c r="M470" i="19" s="1"/>
  <c r="J469" i="19"/>
  <c r="K469" i="19" s="1"/>
  <c r="J468" i="19"/>
  <c r="K468" i="19" s="1"/>
  <c r="H467" i="19"/>
  <c r="L467" i="19" s="1"/>
  <c r="M467" i="19" s="1"/>
  <c r="J467" i="19"/>
  <c r="K467" i="19"/>
  <c r="H466" i="19"/>
  <c r="L466" i="19" s="1"/>
  <c r="M466" i="19" s="1"/>
  <c r="J466" i="19"/>
  <c r="K466" i="19" s="1"/>
  <c r="J463" i="19"/>
  <c r="K463" i="19" s="1"/>
  <c r="H463" i="19"/>
  <c r="L463" i="19" s="1"/>
  <c r="M463" i="19" s="1"/>
  <c r="J462" i="19"/>
  <c r="K462" i="19" s="1"/>
  <c r="J460" i="19"/>
  <c r="K460" i="19" s="1"/>
  <c r="H459" i="19"/>
  <c r="L459" i="19" s="1"/>
  <c r="M459" i="19" s="1"/>
  <c r="J459" i="19"/>
  <c r="K459" i="19" s="1"/>
  <c r="J458" i="19"/>
  <c r="K458" i="19" s="1"/>
  <c r="H458" i="19"/>
  <c r="L458" i="19" s="1"/>
  <c r="M458" i="19" s="1"/>
  <c r="J457" i="19"/>
  <c r="K457" i="19"/>
  <c r="H457" i="19"/>
  <c r="L457" i="19" s="1"/>
  <c r="M457" i="19" s="1"/>
  <c r="J456" i="19"/>
  <c r="K456" i="19" s="1"/>
  <c r="H456" i="19"/>
  <c r="L456" i="19" s="1"/>
  <c r="M456" i="19" s="1"/>
  <c r="J453" i="19"/>
  <c r="K453" i="19" s="1"/>
  <c r="H453" i="19"/>
  <c r="L453" i="19" s="1"/>
  <c r="M453" i="19" s="1"/>
  <c r="J451" i="19"/>
  <c r="K451" i="19" s="1"/>
  <c r="H450" i="19"/>
  <c r="L450" i="19" s="1"/>
  <c r="M450" i="19" s="1"/>
  <c r="J450" i="19"/>
  <c r="K450" i="19" s="1"/>
  <c r="H449" i="19"/>
  <c r="L449" i="19" s="1"/>
  <c r="M449" i="19" s="1"/>
  <c r="J449" i="19"/>
  <c r="K449" i="19" s="1"/>
  <c r="J448" i="19"/>
  <c r="K448" i="19" s="1"/>
  <c r="H448" i="19"/>
  <c r="L448" i="19" s="1"/>
  <c r="M448" i="19" s="1"/>
  <c r="J447" i="19"/>
  <c r="K447" i="19" s="1"/>
  <c r="H447" i="19"/>
  <c r="L447" i="19" s="1"/>
  <c r="M447" i="19" s="1"/>
  <c r="J446" i="19"/>
  <c r="K446" i="19" s="1"/>
  <c r="H446" i="19"/>
  <c r="L446" i="19" s="1"/>
  <c r="M446" i="19" s="1"/>
  <c r="J444" i="19"/>
  <c r="K444" i="19" s="1"/>
  <c r="H444" i="19"/>
  <c r="L444" i="19" s="1"/>
  <c r="M444" i="19" s="1"/>
  <c r="J441" i="19"/>
  <c r="K441" i="19" s="1"/>
  <c r="H440" i="19"/>
  <c r="L440" i="19" s="1"/>
  <c r="M440" i="19" s="1"/>
  <c r="J440" i="19"/>
  <c r="K440" i="19" s="1"/>
  <c r="H439" i="19"/>
  <c r="L439" i="19" s="1"/>
  <c r="M439" i="19" s="1"/>
  <c r="J439" i="19"/>
  <c r="K439" i="19" s="1"/>
  <c r="J438" i="19"/>
  <c r="K438" i="19" s="1"/>
  <c r="H438" i="19"/>
  <c r="L438" i="19" s="1"/>
  <c r="M438" i="19" s="1"/>
  <c r="J436" i="19"/>
  <c r="K436" i="19" s="1"/>
  <c r="H436" i="19"/>
  <c r="L436" i="19" s="1"/>
  <c r="M436" i="19" s="1"/>
  <c r="J434" i="19"/>
  <c r="K434" i="19" s="1"/>
  <c r="H434" i="19"/>
  <c r="L434" i="19" s="1"/>
  <c r="M434" i="19" s="1"/>
  <c r="J433" i="19"/>
  <c r="K433" i="19" s="1"/>
  <c r="H432" i="19"/>
  <c r="L432" i="19" s="1"/>
  <c r="M432" i="19" s="1"/>
  <c r="J432" i="19"/>
  <c r="K432" i="19" s="1"/>
  <c r="H431" i="19"/>
  <c r="L431" i="19" s="1"/>
  <c r="M431" i="19" s="1"/>
  <c r="J431" i="19"/>
  <c r="K431" i="19" s="1"/>
  <c r="H430" i="19"/>
  <c r="L430" i="19" s="1"/>
  <c r="M430" i="19" s="1"/>
  <c r="J430" i="19"/>
  <c r="K430" i="19" s="1"/>
  <c r="J429" i="19"/>
  <c r="K429" i="19" s="1"/>
  <c r="H429" i="19"/>
  <c r="L429" i="19" s="1"/>
  <c r="M429" i="19" s="1"/>
  <c r="J428" i="19"/>
  <c r="K428" i="19" s="1"/>
  <c r="H428" i="19"/>
  <c r="L428" i="19" s="1"/>
  <c r="M428" i="19" s="1"/>
  <c r="J426" i="19"/>
  <c r="K426" i="19" s="1"/>
  <c r="H426" i="19"/>
  <c r="L426" i="19" s="1"/>
  <c r="M426" i="19" s="1"/>
  <c r="J424" i="19"/>
  <c r="K424" i="19" s="1"/>
  <c r="H422" i="19"/>
  <c r="L422" i="19" s="1"/>
  <c r="M422" i="19" s="1"/>
  <c r="J422" i="19"/>
  <c r="K422" i="19" s="1"/>
  <c r="H421" i="19"/>
  <c r="L421" i="19" s="1"/>
  <c r="M421" i="19" s="1"/>
  <c r="J421" i="19"/>
  <c r="K421" i="19" s="1"/>
  <c r="J419" i="19"/>
  <c r="K419" i="19" s="1"/>
  <c r="H419" i="19"/>
  <c r="L419" i="19" s="1"/>
  <c r="M419" i="19" s="1"/>
  <c r="J418" i="19"/>
  <c r="K418" i="19" s="1"/>
  <c r="H418" i="19"/>
  <c r="L418" i="19" s="1"/>
  <c r="M418" i="19" s="1"/>
  <c r="J416" i="19"/>
  <c r="K416" i="19" s="1"/>
  <c r="H416" i="19"/>
  <c r="L416" i="19" s="1"/>
  <c r="M416" i="19" s="1"/>
  <c r="J415" i="19"/>
  <c r="K415" i="19" s="1"/>
  <c r="J414" i="19"/>
  <c r="K414" i="19" s="1"/>
  <c r="H413" i="19"/>
  <c r="L413" i="19" s="1"/>
  <c r="M413" i="19" s="1"/>
  <c r="J413" i="19"/>
  <c r="K413" i="19" s="1"/>
  <c r="H412" i="19"/>
  <c r="L412" i="19" s="1"/>
  <c r="M412" i="19" s="1"/>
  <c r="J412" i="19"/>
  <c r="K412" i="19" s="1"/>
  <c r="J411" i="19"/>
  <c r="K411" i="19" s="1"/>
  <c r="H411" i="19"/>
  <c r="L411" i="19" s="1"/>
  <c r="M411" i="19" s="1"/>
  <c r="J410" i="19"/>
  <c r="K410" i="19" s="1"/>
  <c r="H410" i="19"/>
  <c r="L410" i="19" s="1"/>
  <c r="M410" i="19" s="1"/>
  <c r="H408" i="19"/>
  <c r="L408" i="19" s="1"/>
  <c r="M408" i="19" s="1"/>
  <c r="J407" i="19"/>
  <c r="K407" i="19" s="1"/>
  <c r="J406" i="19"/>
  <c r="K406" i="19" s="1"/>
  <c r="H405" i="19"/>
  <c r="L405" i="19" s="1"/>
  <c r="M405" i="19" s="1"/>
  <c r="J405" i="19"/>
  <c r="K405" i="19" s="1"/>
  <c r="J404" i="19"/>
  <c r="K404" i="19" s="1"/>
  <c r="H404" i="19"/>
  <c r="L404" i="19" s="1"/>
  <c r="M404" i="19" s="1"/>
  <c r="J403" i="19"/>
  <c r="K403" i="19" s="1"/>
  <c r="H403" i="19"/>
  <c r="L403" i="19" s="1"/>
  <c r="M403" i="19" s="1"/>
  <c r="J402" i="19"/>
  <c r="K402" i="19" s="1"/>
  <c r="H402" i="19"/>
  <c r="L402" i="19" s="1"/>
  <c r="M402" i="19" s="1"/>
  <c r="J400" i="19"/>
  <c r="K400" i="19" s="1"/>
  <c r="H400" i="19"/>
  <c r="L400" i="19" s="1"/>
  <c r="M400" i="19" s="1"/>
  <c r="H399" i="19"/>
  <c r="L399" i="19" s="1"/>
  <c r="M399" i="19" s="1"/>
  <c r="J399" i="19"/>
  <c r="K399" i="19" s="1"/>
  <c r="J396" i="19"/>
  <c r="K396" i="19" s="1"/>
  <c r="H396" i="19"/>
  <c r="L396" i="19" s="1"/>
  <c r="M396" i="19" s="1"/>
  <c r="J394" i="19"/>
  <c r="K394" i="19" s="1"/>
  <c r="H394" i="19"/>
  <c r="L394" i="19" s="1"/>
  <c r="M394" i="19" s="1"/>
  <c r="H392" i="19"/>
  <c r="L392" i="19" s="1"/>
  <c r="M392" i="19" s="1"/>
  <c r="J392" i="19"/>
  <c r="K392" i="19" s="1"/>
  <c r="J389" i="19"/>
  <c r="K389" i="19" s="1"/>
  <c r="H389" i="19"/>
  <c r="L389" i="19" s="1"/>
  <c r="M389" i="19" s="1"/>
  <c r="J386" i="19"/>
  <c r="K386" i="19" s="1"/>
  <c r="H386" i="19"/>
  <c r="L386" i="19" s="1"/>
  <c r="M386" i="19" s="1"/>
  <c r="J384" i="19"/>
  <c r="K384" i="19" s="1"/>
  <c r="H384" i="19"/>
  <c r="L384" i="19" s="1"/>
  <c r="M384" i="19" s="1"/>
  <c r="H383" i="19"/>
  <c r="L383" i="19" s="1"/>
  <c r="M383" i="19" s="1"/>
  <c r="J383" i="19"/>
  <c r="K383" i="19" s="1"/>
  <c r="H381" i="19"/>
  <c r="L381" i="19" s="1"/>
  <c r="M381" i="19" s="1"/>
  <c r="J381" i="19"/>
  <c r="K381" i="19" s="1"/>
  <c r="J380" i="19"/>
  <c r="K380" i="19" s="1"/>
  <c r="J379" i="19"/>
  <c r="K379" i="19" s="1"/>
  <c r="H379" i="19"/>
  <c r="L379" i="19" s="1"/>
  <c r="M379" i="19" s="1"/>
  <c r="J378" i="19"/>
  <c r="K378" i="19" s="1"/>
  <c r="H378" i="19"/>
  <c r="L378" i="19" s="1"/>
  <c r="M378" i="19" s="1"/>
  <c r="J377" i="19"/>
  <c r="K377" i="19" s="1"/>
  <c r="H377" i="19"/>
  <c r="L377" i="19" s="1"/>
  <c r="M377" i="19" s="1"/>
  <c r="J375" i="19"/>
  <c r="K375" i="19" s="1"/>
  <c r="H375" i="19"/>
  <c r="L375" i="19" s="1"/>
  <c r="M375" i="19" s="1"/>
  <c r="H373" i="19"/>
  <c r="L373" i="19" s="1"/>
  <c r="M373" i="19" s="1"/>
  <c r="J373" i="19"/>
  <c r="K373" i="19" s="1"/>
  <c r="J372" i="19"/>
  <c r="K372" i="19" s="1"/>
  <c r="J371" i="19"/>
  <c r="K371" i="19" s="1"/>
  <c r="H371" i="19"/>
  <c r="L371" i="19" s="1"/>
  <c r="M371" i="19" s="1"/>
  <c r="J369" i="19"/>
  <c r="K369" i="19" s="1"/>
  <c r="H369" i="19"/>
  <c r="L369" i="19" s="1"/>
  <c r="M369" i="19" s="1"/>
  <c r="J368" i="19"/>
  <c r="K368" i="19" s="1"/>
  <c r="H368" i="19"/>
  <c r="L368" i="19" s="1"/>
  <c r="M368" i="19" s="1"/>
  <c r="H367" i="19"/>
  <c r="L367" i="19" s="1"/>
  <c r="M367" i="19" s="1"/>
  <c r="J366" i="19"/>
  <c r="K366" i="19" s="1"/>
  <c r="H366" i="19"/>
  <c r="L366" i="19" s="1"/>
  <c r="M366" i="19" s="1"/>
  <c r="H364" i="19"/>
  <c r="L364" i="19" s="1"/>
  <c r="M364" i="19" s="1"/>
  <c r="J364" i="19"/>
  <c r="K364" i="19" s="1"/>
  <c r="J363" i="19"/>
  <c r="K363" i="19" s="1"/>
  <c r="J362" i="19"/>
  <c r="K362" i="19" s="1"/>
  <c r="H362" i="19"/>
  <c r="L362" i="19" s="1"/>
  <c r="M362" i="19" s="1"/>
  <c r="J361" i="19"/>
  <c r="K361" i="19" s="1"/>
  <c r="H361" i="19"/>
  <c r="L361" i="19" s="1"/>
  <c r="M361" i="19" s="1"/>
  <c r="J360" i="19"/>
  <c r="K360" i="19" s="1"/>
  <c r="H360" i="19"/>
  <c r="L360" i="19" s="1"/>
  <c r="M360" i="19" s="1"/>
  <c r="J358" i="19"/>
  <c r="K358" i="19" s="1"/>
  <c r="H358" i="19"/>
  <c r="L358" i="19" s="1"/>
  <c r="M358" i="19" s="1"/>
  <c r="J357" i="19"/>
  <c r="K357" i="19" s="1"/>
  <c r="H357" i="19"/>
  <c r="L357" i="19" s="1"/>
  <c r="M357" i="19" s="1"/>
  <c r="H355" i="19"/>
  <c r="L355" i="19" s="1"/>
  <c r="M355" i="19" s="1"/>
  <c r="J355" i="19"/>
  <c r="K355" i="19" s="1"/>
  <c r="J354" i="19"/>
  <c r="K354" i="19" s="1"/>
  <c r="J353" i="19"/>
  <c r="K353" i="19" s="1"/>
  <c r="H353" i="19"/>
  <c r="L353" i="19" s="1"/>
  <c r="M353" i="19" s="1"/>
  <c r="J352" i="19"/>
  <c r="K352" i="19" s="1"/>
  <c r="H352" i="19"/>
  <c r="L352" i="19" s="1"/>
  <c r="M352" i="19" s="1"/>
  <c r="J351" i="19"/>
  <c r="K351" i="19" s="1"/>
  <c r="H351" i="19"/>
  <c r="L351" i="19" s="1"/>
  <c r="M351" i="19" s="1"/>
  <c r="H350" i="19"/>
  <c r="L350" i="19" s="1"/>
  <c r="M350" i="19" s="1"/>
  <c r="J349" i="19"/>
  <c r="K349" i="19" s="1"/>
  <c r="H349" i="19"/>
  <c r="L349" i="19" s="1"/>
  <c r="M349" i="19" s="1"/>
  <c r="H347" i="19"/>
  <c r="L347" i="19" s="1"/>
  <c r="M347" i="19" s="1"/>
  <c r="J347" i="19"/>
  <c r="K347" i="19" s="1"/>
  <c r="J346" i="19"/>
  <c r="K346" i="19" s="1"/>
  <c r="H345" i="19"/>
  <c r="L345" i="19" s="1"/>
  <c r="M345" i="19" s="1"/>
  <c r="J345" i="19"/>
  <c r="K345" i="19" s="1"/>
  <c r="J344" i="19"/>
  <c r="K344" i="19" s="1"/>
  <c r="H344" i="19"/>
  <c r="L344" i="19" s="1"/>
  <c r="M344" i="19" s="1"/>
  <c r="J343" i="19"/>
  <c r="K343" i="19" s="1"/>
  <c r="H343" i="19"/>
  <c r="L343" i="19" s="1"/>
  <c r="M343" i="19" s="1"/>
  <c r="J342" i="19"/>
  <c r="K342" i="19" s="1"/>
  <c r="H342" i="19"/>
  <c r="L342" i="19" s="1"/>
  <c r="M342" i="19" s="1"/>
  <c r="J339" i="19"/>
  <c r="K339" i="19" s="1"/>
  <c r="H338" i="19"/>
  <c r="L338" i="19" s="1"/>
  <c r="M338" i="19" s="1"/>
  <c r="J338" i="19"/>
  <c r="K338" i="19" s="1"/>
  <c r="J337" i="19"/>
  <c r="K337" i="19" s="1"/>
  <c r="H337" i="19"/>
  <c r="L337" i="19" s="1"/>
  <c r="M337" i="19" s="1"/>
  <c r="J336" i="19"/>
  <c r="K336" i="19" s="1"/>
  <c r="H336" i="19"/>
  <c r="L336" i="19" s="1"/>
  <c r="M336" i="19" s="1"/>
  <c r="J335" i="19"/>
  <c r="K335" i="19" s="1"/>
  <c r="H335" i="19"/>
  <c r="L335" i="19" s="1"/>
  <c r="M335" i="19" s="1"/>
  <c r="J334" i="19"/>
  <c r="K334" i="19" s="1"/>
  <c r="H334" i="19"/>
  <c r="L334" i="19" s="1"/>
  <c r="M334" i="19" s="1"/>
  <c r="H332" i="19"/>
  <c r="L332" i="19" s="1"/>
  <c r="M332" i="19" s="1"/>
  <c r="J332" i="19"/>
  <c r="K332" i="19" s="1"/>
  <c r="J330" i="19"/>
  <c r="K330" i="19" s="1"/>
  <c r="H329" i="19"/>
  <c r="L329" i="19" s="1"/>
  <c r="M329" i="19" s="1"/>
  <c r="J329" i="19"/>
  <c r="K329" i="19" s="1"/>
  <c r="J328" i="19"/>
  <c r="K328" i="19" s="1"/>
  <c r="H328" i="19"/>
  <c r="L328" i="19" s="1"/>
  <c r="M328" i="19" s="1"/>
  <c r="J327" i="19"/>
  <c r="K327" i="19" s="1"/>
  <c r="H327" i="19"/>
  <c r="L327" i="19" s="1"/>
  <c r="M327" i="19" s="1"/>
  <c r="J326" i="19"/>
  <c r="K326" i="19" s="1"/>
  <c r="H326" i="19"/>
  <c r="L326" i="19" s="1"/>
  <c r="M326" i="19" s="1"/>
  <c r="J325" i="19"/>
  <c r="K325" i="19" s="1"/>
  <c r="H325" i="19"/>
  <c r="L325" i="19" s="1"/>
  <c r="M325" i="19" s="1"/>
  <c r="H323" i="19"/>
  <c r="L323" i="19" s="1"/>
  <c r="M323" i="19" s="1"/>
  <c r="J323" i="19"/>
  <c r="K323" i="19" s="1"/>
  <c r="J321" i="19"/>
  <c r="K321" i="19" s="1"/>
  <c r="H320" i="19"/>
  <c r="L320" i="19" s="1"/>
  <c r="M320" i="19" s="1"/>
  <c r="J320" i="19"/>
  <c r="K320" i="19" s="1"/>
  <c r="J319" i="19"/>
  <c r="K319" i="19" s="1"/>
  <c r="H319" i="19"/>
  <c r="L319" i="19" s="1"/>
  <c r="M319" i="19" s="1"/>
  <c r="J318" i="19"/>
  <c r="K318" i="19" s="1"/>
  <c r="H318" i="19"/>
  <c r="L318" i="19" s="1"/>
  <c r="M318" i="19" s="1"/>
  <c r="H317" i="19"/>
  <c r="L317" i="19" s="1"/>
  <c r="M317" i="19" s="1"/>
  <c r="J316" i="19"/>
  <c r="K316" i="19" s="1"/>
  <c r="H316" i="19"/>
  <c r="L316" i="19" s="1"/>
  <c r="M316" i="19" s="1"/>
  <c r="H313" i="19"/>
  <c r="L313" i="19" s="1"/>
  <c r="M313" i="19" s="1"/>
  <c r="J313" i="19"/>
  <c r="K313" i="19" s="1"/>
  <c r="J312" i="19"/>
  <c r="K312" i="19" s="1"/>
  <c r="H311" i="19"/>
  <c r="L311" i="19" s="1"/>
  <c r="M311" i="19" s="1"/>
  <c r="J311" i="19"/>
  <c r="K311" i="19" s="1"/>
  <c r="J310" i="19"/>
  <c r="K310" i="19" s="1"/>
  <c r="H310" i="19"/>
  <c r="L310" i="19" s="1"/>
  <c r="M310" i="19" s="1"/>
  <c r="J309" i="19"/>
  <c r="K309" i="19" s="1"/>
  <c r="H309" i="19"/>
  <c r="L309" i="19" s="1"/>
  <c r="M309" i="19" s="1"/>
  <c r="J307" i="19"/>
  <c r="K307" i="19" s="1"/>
  <c r="H307" i="19"/>
  <c r="L307" i="19" s="1"/>
  <c r="M307" i="19" s="1"/>
  <c r="H305" i="19"/>
  <c r="L305" i="19" s="1"/>
  <c r="M305" i="19" s="1"/>
  <c r="J305" i="19"/>
  <c r="K305" i="19" s="1"/>
  <c r="J304" i="19"/>
  <c r="K304" i="19" s="1"/>
  <c r="H303" i="19"/>
  <c r="L303" i="19" s="1"/>
  <c r="M303" i="19" s="1"/>
  <c r="J303" i="19"/>
  <c r="K303" i="19" s="1"/>
  <c r="J302" i="19"/>
  <c r="K302" i="19" s="1"/>
  <c r="H302" i="19"/>
  <c r="L302" i="19" s="1"/>
  <c r="M302" i="19" s="1"/>
  <c r="J301" i="19"/>
  <c r="K301" i="19" s="1"/>
  <c r="H301" i="19"/>
  <c r="L301" i="19" s="1"/>
  <c r="M301" i="19" s="1"/>
  <c r="H300" i="19"/>
  <c r="L300" i="19" s="1"/>
  <c r="M300" i="19" s="1"/>
  <c r="J299" i="19"/>
  <c r="K299" i="19" s="1"/>
  <c r="H299" i="19"/>
  <c r="L299" i="19" s="1"/>
  <c r="M299" i="19" s="1"/>
  <c r="H297" i="19"/>
  <c r="L297" i="19" s="1"/>
  <c r="M297" i="19" s="1"/>
  <c r="J297" i="19"/>
  <c r="K297" i="19" s="1"/>
  <c r="J296" i="19"/>
  <c r="K296" i="19" s="1"/>
  <c r="H295" i="19"/>
  <c r="L295" i="19" s="1"/>
  <c r="M295" i="19" s="1"/>
  <c r="J295" i="19"/>
  <c r="K295" i="19" s="1"/>
  <c r="J294" i="19"/>
  <c r="K294" i="19" s="1"/>
  <c r="H294" i="19"/>
  <c r="L294" i="19" s="1"/>
  <c r="M294" i="19" s="1"/>
  <c r="J293" i="19"/>
  <c r="K293" i="19" s="1"/>
  <c r="H293" i="19"/>
  <c r="L293" i="19" s="1"/>
  <c r="M293" i="19" s="1"/>
  <c r="H292" i="19"/>
  <c r="L292" i="19" s="1"/>
  <c r="M292" i="19" s="1"/>
  <c r="H289" i="19"/>
  <c r="L289" i="19" s="1"/>
  <c r="M289" i="19" s="1"/>
  <c r="J289" i="19"/>
  <c r="K289" i="19" s="1"/>
  <c r="H288" i="19"/>
  <c r="L288" i="19" s="1"/>
  <c r="M288" i="19" s="1"/>
  <c r="J288" i="19"/>
  <c r="K288" i="19" s="1"/>
  <c r="J287" i="19"/>
  <c r="K287" i="19" s="1"/>
  <c r="H287" i="19"/>
  <c r="L287" i="19" s="1"/>
  <c r="M287" i="19" s="1"/>
  <c r="J286" i="19"/>
  <c r="K286" i="19" s="1"/>
  <c r="H286" i="19"/>
  <c r="L286" i="19" s="1"/>
  <c r="M286" i="19" s="1"/>
  <c r="J285" i="19"/>
  <c r="K285" i="19" s="1"/>
  <c r="H285" i="19"/>
  <c r="L285" i="19" s="1"/>
  <c r="M285" i="19" s="1"/>
  <c r="H284" i="19"/>
  <c r="L284" i="19" s="1"/>
  <c r="M284" i="19" s="1"/>
  <c r="J283" i="19"/>
  <c r="K283" i="19" s="1"/>
  <c r="H283" i="19"/>
  <c r="L283" i="19" s="1"/>
  <c r="M283" i="19" s="1"/>
  <c r="H281" i="19"/>
  <c r="L281" i="19" s="1"/>
  <c r="M281" i="19" s="1"/>
  <c r="J281" i="19"/>
  <c r="K281" i="19" s="1"/>
  <c r="H280" i="19"/>
  <c r="L280" i="19" s="1"/>
  <c r="M280" i="19" s="1"/>
  <c r="J280" i="19"/>
  <c r="K280" i="19" s="1"/>
  <c r="J279" i="19"/>
  <c r="K279" i="19" s="1"/>
  <c r="H279" i="19"/>
  <c r="L279" i="19" s="1"/>
  <c r="M279" i="19" s="1"/>
  <c r="J278" i="19"/>
  <c r="K278" i="19" s="1"/>
  <c r="H278" i="19"/>
  <c r="L278" i="19" s="1"/>
  <c r="M278" i="19" s="1"/>
  <c r="J277" i="19"/>
  <c r="K277" i="19" s="1"/>
  <c r="H277" i="19"/>
  <c r="L277" i="19" s="1"/>
  <c r="M277" i="19" s="1"/>
  <c r="J276" i="19"/>
  <c r="K276" i="19" s="1"/>
  <c r="H276" i="19"/>
  <c r="L276" i="19" s="1"/>
  <c r="M276" i="19" s="1"/>
  <c r="H273" i="19"/>
  <c r="L273" i="19" s="1"/>
  <c r="M273" i="19" s="1"/>
  <c r="J273" i="19"/>
  <c r="K273" i="19" s="1"/>
  <c r="J272" i="19"/>
  <c r="K272" i="19" s="1"/>
  <c r="H272" i="19"/>
  <c r="L272" i="19" s="1"/>
  <c r="M272" i="19" s="1"/>
  <c r="J270" i="19"/>
  <c r="K270" i="19" s="1"/>
  <c r="H270" i="19"/>
  <c r="L270" i="19" s="1"/>
  <c r="M270" i="19" s="1"/>
  <c r="J269" i="19"/>
  <c r="K269" i="19" s="1"/>
  <c r="H269" i="19"/>
  <c r="L269" i="19" s="1"/>
  <c r="M269" i="19" s="1"/>
  <c r="H268" i="19"/>
  <c r="L268" i="19" s="1"/>
  <c r="M268" i="19" s="1"/>
  <c r="J267" i="19"/>
  <c r="K267" i="19" s="1"/>
  <c r="H267" i="19"/>
  <c r="L267" i="19" s="1"/>
  <c r="M267" i="19" s="1"/>
  <c r="H265" i="19"/>
  <c r="L265" i="19" s="1"/>
  <c r="M265" i="19" s="1"/>
  <c r="J265" i="19"/>
  <c r="K265" i="19" s="1"/>
  <c r="H264" i="19"/>
  <c r="L264" i="19" s="1"/>
  <c r="M264" i="19" s="1"/>
  <c r="J264" i="19"/>
  <c r="K264" i="19" s="1"/>
  <c r="J263" i="19"/>
  <c r="K263" i="19" s="1"/>
  <c r="H263" i="19"/>
  <c r="L263" i="19" s="1"/>
  <c r="M263" i="19" s="1"/>
  <c r="J262" i="19"/>
  <c r="K262" i="19" s="1"/>
  <c r="H262" i="19"/>
  <c r="L262" i="19" s="1"/>
  <c r="M262" i="19" s="1"/>
  <c r="J261" i="19"/>
  <c r="K261" i="19" s="1"/>
  <c r="H261" i="19"/>
  <c r="L261" i="19" s="1"/>
  <c r="M261" i="19" s="1"/>
  <c r="H260" i="19"/>
  <c r="L260" i="19" s="1"/>
  <c r="M260" i="19" s="1"/>
  <c r="J259" i="19"/>
  <c r="K259" i="19" s="1"/>
  <c r="H259" i="19"/>
  <c r="L259" i="19" s="1"/>
  <c r="M259" i="19" s="1"/>
  <c r="J258" i="19"/>
  <c r="K258" i="19" s="1"/>
  <c r="H258" i="19"/>
  <c r="L258" i="19" s="1"/>
  <c r="M258" i="19" s="1"/>
  <c r="H257" i="19"/>
  <c r="L257" i="19" s="1"/>
  <c r="M257" i="19" s="1"/>
  <c r="J257" i="19"/>
  <c r="K257" i="19" s="1"/>
  <c r="H256" i="19"/>
  <c r="L256" i="19" s="1"/>
  <c r="M256" i="19" s="1"/>
  <c r="J256" i="19"/>
  <c r="K256" i="19" s="1"/>
  <c r="J255" i="19"/>
  <c r="K255" i="19" s="1"/>
  <c r="H255" i="19"/>
  <c r="L255" i="19" s="1"/>
  <c r="M255" i="19" s="1"/>
  <c r="J253" i="19"/>
  <c r="K253" i="19" s="1"/>
  <c r="H253" i="19"/>
  <c r="L253" i="19" s="1"/>
  <c r="M253" i="19" s="1"/>
  <c r="J252" i="19"/>
  <c r="K252" i="19" s="1"/>
  <c r="H252" i="19"/>
  <c r="L252" i="19" s="1"/>
  <c r="M252" i="19" s="1"/>
  <c r="H251" i="19"/>
  <c r="L251" i="19" s="1"/>
  <c r="M251" i="19" s="1"/>
  <c r="J250" i="19"/>
  <c r="K250" i="19" s="1"/>
  <c r="H250" i="19"/>
  <c r="L250" i="19" s="1"/>
  <c r="M250" i="19" s="1"/>
  <c r="J249" i="19"/>
  <c r="K249" i="19" s="1"/>
  <c r="H249" i="19"/>
  <c r="L249" i="19" s="1"/>
  <c r="M249" i="19" s="1"/>
  <c r="J248" i="19"/>
  <c r="K248" i="19" s="1"/>
  <c r="J247" i="19"/>
  <c r="K247" i="19" s="1"/>
  <c r="J246" i="19"/>
  <c r="K246" i="19" s="1"/>
  <c r="H246" i="19"/>
  <c r="L246" i="19" s="1"/>
  <c r="M246" i="19" s="1"/>
  <c r="J245" i="19"/>
  <c r="K245" i="19" s="1"/>
  <c r="H245" i="19"/>
  <c r="L245" i="19" s="1"/>
  <c r="M245" i="19" s="1"/>
  <c r="J244" i="19"/>
  <c r="K244" i="19" s="1"/>
  <c r="H244" i="19"/>
  <c r="L244" i="19" s="1"/>
  <c r="M244" i="19" s="1"/>
  <c r="J243" i="19"/>
  <c r="K243" i="19" s="1"/>
  <c r="H243" i="19"/>
  <c r="L243" i="19" s="1"/>
  <c r="M243" i="19" s="1"/>
  <c r="H242" i="19"/>
  <c r="L242" i="19" s="1"/>
  <c r="M242" i="19" s="1"/>
  <c r="H241" i="19"/>
  <c r="L241" i="19" s="1"/>
  <c r="M241" i="19" s="1"/>
  <c r="H239" i="19"/>
  <c r="L239" i="19" s="1"/>
  <c r="M239" i="19" s="1"/>
  <c r="J239" i="19"/>
  <c r="K239" i="19" s="1"/>
  <c r="J238" i="19"/>
  <c r="K238" i="19" s="1"/>
  <c r="H238" i="19"/>
  <c r="L238" i="19" s="1"/>
  <c r="M238" i="19" s="1"/>
  <c r="J231" i="19"/>
  <c r="K231" i="19" s="1"/>
  <c r="H231" i="19"/>
  <c r="L231" i="19" s="1"/>
  <c r="M231" i="19" s="1"/>
  <c r="H230" i="19"/>
  <c r="L230" i="19" s="1"/>
  <c r="M230" i="19" s="1"/>
  <c r="J229" i="19"/>
  <c r="K229" i="19" s="1"/>
  <c r="J227" i="19"/>
  <c r="K227" i="19" s="1"/>
  <c r="H227" i="19"/>
  <c r="L227" i="19" s="1"/>
  <c r="M227" i="19" s="1"/>
  <c r="J226" i="19"/>
  <c r="K226" i="19" s="1"/>
  <c r="H226" i="19"/>
  <c r="L226" i="19" s="1"/>
  <c r="M226" i="19" s="1"/>
  <c r="J225" i="19"/>
  <c r="K225" i="19" s="1"/>
  <c r="J221" i="19"/>
  <c r="K221" i="19" s="1"/>
  <c r="H221" i="19"/>
  <c r="L221" i="19" s="1"/>
  <c r="M221" i="19" s="1"/>
  <c r="J220" i="19"/>
  <c r="K220" i="19" s="1"/>
  <c r="H220" i="19"/>
  <c r="L220" i="19" s="1"/>
  <c r="M220" i="19" s="1"/>
  <c r="J218" i="19"/>
  <c r="K218" i="19" s="1"/>
  <c r="J217" i="19"/>
  <c r="K217" i="19" s="1"/>
  <c r="H217" i="19"/>
  <c r="L217" i="19" s="1"/>
  <c r="M217" i="19" s="1"/>
  <c r="J216" i="19"/>
  <c r="K216" i="19" s="1"/>
  <c r="J215" i="19"/>
  <c r="K215" i="19" s="1"/>
  <c r="H215" i="19"/>
  <c r="L215" i="19" s="1"/>
  <c r="M215" i="19" s="1"/>
  <c r="J214" i="19"/>
  <c r="K214" i="19" s="1"/>
  <c r="H214" i="19"/>
  <c r="L214" i="19" s="1"/>
  <c r="M214" i="19" s="1"/>
  <c r="J211" i="19"/>
  <c r="K211" i="19" s="1"/>
  <c r="H211" i="19"/>
  <c r="L211" i="19" s="1"/>
  <c r="M211" i="19" s="1"/>
  <c r="J210" i="19"/>
  <c r="K210" i="19" s="1"/>
  <c r="H210" i="19"/>
  <c r="L210" i="19" s="1"/>
  <c r="M210" i="19" s="1"/>
  <c r="J209" i="19"/>
  <c r="K209" i="19" s="1"/>
  <c r="J208" i="19"/>
  <c r="K208" i="19" s="1"/>
  <c r="H208" i="19"/>
  <c r="L208" i="19" s="1"/>
  <c r="M208" i="19" s="1"/>
  <c r="J207" i="19"/>
  <c r="K207" i="19" s="1"/>
  <c r="J204" i="19"/>
  <c r="K204" i="19" s="1"/>
  <c r="H204" i="19"/>
  <c r="L204" i="19" s="1"/>
  <c r="M204" i="19" s="1"/>
  <c r="J203" i="19"/>
  <c r="K203" i="19" s="1"/>
  <c r="H203" i="19"/>
  <c r="L203" i="19" s="1"/>
  <c r="M203" i="19" s="1"/>
  <c r="J200" i="19"/>
  <c r="K200" i="19" s="1"/>
  <c r="H200" i="19"/>
  <c r="L200" i="19" s="1"/>
  <c r="M200" i="19" s="1"/>
  <c r="J199" i="19"/>
  <c r="K199" i="19" s="1"/>
  <c r="H199" i="19"/>
  <c r="L199" i="19" s="1"/>
  <c r="M199" i="19" s="1"/>
  <c r="J197" i="19"/>
  <c r="K197" i="19" s="1"/>
  <c r="H197" i="19"/>
  <c r="L197" i="19" s="1"/>
  <c r="M197" i="19" s="1"/>
  <c r="J196" i="19"/>
  <c r="K196" i="19" s="1"/>
  <c r="H196" i="19"/>
  <c r="L196" i="19" s="1"/>
  <c r="M196" i="19" s="1"/>
  <c r="H195" i="19"/>
  <c r="L195" i="19" s="1"/>
  <c r="M195" i="19" s="1"/>
  <c r="J195" i="19"/>
  <c r="K195" i="19" s="1"/>
  <c r="J193" i="19"/>
  <c r="K193" i="19" s="1"/>
  <c r="H193" i="19"/>
  <c r="L193" i="19" s="1"/>
  <c r="M193" i="19" s="1"/>
  <c r="J192" i="19"/>
  <c r="K192" i="19" s="1"/>
  <c r="H192" i="19"/>
  <c r="L192" i="19" s="1"/>
  <c r="M192" i="19" s="1"/>
  <c r="J191" i="19"/>
  <c r="K191" i="19" s="1"/>
  <c r="H191" i="19"/>
  <c r="L191" i="19" s="1"/>
  <c r="M191" i="19" s="1"/>
  <c r="J189" i="19"/>
  <c r="K189" i="19" s="1"/>
  <c r="H189" i="19"/>
  <c r="L189" i="19" s="1"/>
  <c r="M189" i="19" s="1"/>
  <c r="J187" i="19"/>
  <c r="K187" i="19" s="1"/>
  <c r="H187" i="19"/>
  <c r="L187" i="19" s="1"/>
  <c r="M187" i="19" s="1"/>
  <c r="J184" i="19"/>
  <c r="K184" i="19" s="1"/>
  <c r="H184" i="19"/>
  <c r="L184" i="19" s="1"/>
  <c r="M184" i="19" s="1"/>
  <c r="J182" i="19"/>
  <c r="K182" i="19" s="1"/>
  <c r="H182" i="19"/>
  <c r="L182" i="19" s="1"/>
  <c r="M182" i="19" s="1"/>
  <c r="J181" i="19"/>
  <c r="K181" i="19" s="1"/>
  <c r="H181" i="19"/>
  <c r="L181" i="19" s="1"/>
  <c r="M181" i="19" s="1"/>
  <c r="J179" i="19"/>
  <c r="K179" i="19" s="1"/>
  <c r="H179" i="19"/>
  <c r="L179" i="19" s="1"/>
  <c r="M179" i="19" s="1"/>
  <c r="J178" i="19"/>
  <c r="K178" i="19" s="1"/>
  <c r="H178" i="19"/>
  <c r="L178" i="19" s="1"/>
  <c r="M178" i="19" s="1"/>
  <c r="J177" i="19"/>
  <c r="K177" i="19" s="1"/>
  <c r="J176" i="19"/>
  <c r="K176" i="19" s="1"/>
  <c r="H176" i="19"/>
  <c r="L176" i="19" s="1"/>
  <c r="M176" i="19" s="1"/>
  <c r="J175" i="19"/>
  <c r="K175" i="19" s="1"/>
  <c r="J173" i="19"/>
  <c r="K173" i="19" s="1"/>
  <c r="H173" i="19"/>
  <c r="L173" i="19" s="1"/>
  <c r="M173" i="19" s="1"/>
  <c r="J172" i="19"/>
  <c r="K172" i="19" s="1"/>
  <c r="H172" i="19"/>
  <c r="L172" i="19" s="1"/>
  <c r="M172" i="19" s="1"/>
  <c r="J170" i="19"/>
  <c r="K170" i="19" s="1"/>
  <c r="H170" i="19"/>
  <c r="L170" i="19" s="1"/>
  <c r="M170" i="19" s="1"/>
  <c r="J169" i="19"/>
  <c r="K169" i="19" s="1"/>
  <c r="H169" i="19"/>
  <c r="L169" i="19" s="1"/>
  <c r="M169" i="19" s="1"/>
  <c r="J168" i="19"/>
  <c r="K168" i="19" s="1"/>
  <c r="J167" i="19"/>
  <c r="K167" i="19" s="1"/>
  <c r="H167" i="19"/>
  <c r="L167" i="19" s="1"/>
  <c r="M167" i="19" s="1"/>
  <c r="J166" i="19"/>
  <c r="K166" i="19" s="1"/>
  <c r="H166" i="19"/>
  <c r="L166" i="19" s="1"/>
  <c r="M166" i="19" s="1"/>
  <c r="J164" i="19"/>
  <c r="K164" i="19" s="1"/>
  <c r="H164" i="19"/>
  <c r="L164" i="19" s="1"/>
  <c r="M164" i="19" s="1"/>
  <c r="J163" i="19"/>
  <c r="K163" i="19" s="1"/>
  <c r="H163" i="19"/>
  <c r="L163" i="19" s="1"/>
  <c r="M163" i="19" s="1"/>
  <c r="J160" i="19"/>
  <c r="K160" i="19" s="1"/>
  <c r="H160" i="19"/>
  <c r="L160" i="19" s="1"/>
  <c r="M160" i="19" s="1"/>
  <c r="J159" i="19"/>
  <c r="K159" i="19" s="1"/>
  <c r="H159" i="19"/>
  <c r="L159" i="19" s="1"/>
  <c r="M159" i="19" s="1"/>
  <c r="J156" i="19"/>
  <c r="K156" i="19" s="1"/>
  <c r="H156" i="19"/>
  <c r="L156" i="19" s="1"/>
  <c r="M156" i="19" s="1"/>
  <c r="J155" i="19"/>
  <c r="K155" i="19" s="1"/>
  <c r="H155" i="19"/>
  <c r="L155" i="19" s="1"/>
  <c r="M155" i="19" s="1"/>
  <c r="J153" i="19"/>
  <c r="K153" i="19" s="1"/>
  <c r="J152" i="19"/>
  <c r="K152" i="19" s="1"/>
  <c r="H152" i="19"/>
  <c r="L152" i="19" s="1"/>
  <c r="M152" i="19" s="1"/>
  <c r="J149" i="19"/>
  <c r="K149" i="19" s="1"/>
  <c r="J148" i="19"/>
  <c r="K148" i="19" s="1"/>
  <c r="H148" i="19"/>
  <c r="L148" i="19" s="1"/>
  <c r="M148" i="19" s="1"/>
  <c r="J146" i="19"/>
  <c r="K146" i="19" s="1"/>
  <c r="H146" i="19"/>
  <c r="L146" i="19" s="1"/>
  <c r="M146" i="19" s="1"/>
  <c r="J145" i="19"/>
  <c r="K145" i="19" s="1"/>
  <c r="H145" i="19"/>
  <c r="L145" i="19" s="1"/>
  <c r="M145" i="19" s="1"/>
  <c r="J144" i="19"/>
  <c r="K144" i="19" s="1"/>
  <c r="J143" i="19"/>
  <c r="K143" i="19" s="1"/>
  <c r="H143" i="19"/>
  <c r="L143" i="19" s="1"/>
  <c r="M143" i="19" s="1"/>
  <c r="J142" i="19"/>
  <c r="K142" i="19" s="1"/>
  <c r="H142" i="19"/>
  <c r="L142" i="19" s="1"/>
  <c r="M142" i="19" s="1"/>
  <c r="J141" i="19"/>
  <c r="K141" i="19" s="1"/>
  <c r="J140" i="19"/>
  <c r="K140" i="19" s="1"/>
  <c r="H140" i="19"/>
  <c r="L140" i="19" s="1"/>
  <c r="M140" i="19" s="1"/>
  <c r="J137" i="19"/>
  <c r="K137" i="19" s="1"/>
  <c r="J136" i="19"/>
  <c r="K136" i="19" s="1"/>
  <c r="H136" i="19"/>
  <c r="L136" i="19" s="1"/>
  <c r="M136" i="19" s="1"/>
  <c r="J135" i="19"/>
  <c r="K135" i="19" s="1"/>
  <c r="H135" i="19"/>
  <c r="L135" i="19" s="1"/>
  <c r="M135" i="19" s="1"/>
  <c r="J133" i="19"/>
  <c r="K133" i="19" s="1"/>
  <c r="J132" i="19"/>
  <c r="K132" i="19" s="1"/>
  <c r="H132" i="19"/>
  <c r="L132" i="19" s="1"/>
  <c r="M132" i="19" s="1"/>
  <c r="J129" i="19"/>
  <c r="K129" i="19" s="1"/>
  <c r="J128" i="19"/>
  <c r="K128" i="19" s="1"/>
  <c r="H128" i="19"/>
  <c r="L128" i="19" s="1"/>
  <c r="M128" i="19" s="1"/>
  <c r="J127" i="19"/>
  <c r="K127" i="19" s="1"/>
  <c r="J125" i="19"/>
  <c r="K125" i="19" s="1"/>
  <c r="H125" i="19"/>
  <c r="L125" i="19" s="1"/>
  <c r="M125" i="19" s="1"/>
  <c r="H124" i="19"/>
  <c r="L124" i="19" s="1"/>
  <c r="M124" i="19" s="1"/>
  <c r="J124" i="19"/>
  <c r="K124" i="19" s="1"/>
  <c r="J123" i="19"/>
  <c r="K123" i="19" s="1"/>
  <c r="J122" i="19"/>
  <c r="K122" i="19"/>
  <c r="H122" i="19"/>
  <c r="L122" i="19" s="1"/>
  <c r="M122" i="19" s="1"/>
  <c r="J120" i="19"/>
  <c r="K120" i="19" s="1"/>
  <c r="H120" i="19"/>
  <c r="L120" i="19" s="1"/>
  <c r="M120" i="19" s="1"/>
  <c r="J119" i="19"/>
  <c r="K119" i="19" s="1"/>
  <c r="H119" i="19"/>
  <c r="L119" i="19" s="1"/>
  <c r="M119" i="19" s="1"/>
  <c r="J118" i="19"/>
  <c r="K118" i="19" s="1"/>
  <c r="J116" i="19"/>
  <c r="K116" i="19" s="1"/>
  <c r="H116" i="19"/>
  <c r="L116" i="19" s="1"/>
  <c r="M116" i="19" s="1"/>
  <c r="J115" i="19"/>
  <c r="K115" i="19" s="1"/>
  <c r="H115" i="19"/>
  <c r="L115" i="19" s="1"/>
  <c r="M115" i="19" s="1"/>
  <c r="J114" i="19"/>
  <c r="K114" i="19" s="1"/>
  <c r="J113" i="19"/>
  <c r="K113" i="19" s="1"/>
  <c r="H113" i="19"/>
  <c r="L113" i="19" s="1"/>
  <c r="M113" i="19" s="1"/>
  <c r="J111" i="19"/>
  <c r="K111" i="19" s="1"/>
  <c r="H111" i="19"/>
  <c r="L111" i="19" s="1"/>
  <c r="M111" i="19" s="1"/>
  <c r="J109" i="19"/>
  <c r="K109" i="19" s="1"/>
  <c r="H109" i="19"/>
  <c r="L109" i="19" s="1"/>
  <c r="M109" i="19" s="1"/>
  <c r="J108" i="19"/>
  <c r="K108" i="19" s="1"/>
  <c r="J107" i="19"/>
  <c r="K107" i="19" s="1"/>
  <c r="H107" i="19"/>
  <c r="L107" i="19" s="1"/>
  <c r="M107" i="19" s="1"/>
  <c r="J106" i="19"/>
  <c r="K106" i="19" s="1"/>
  <c r="H106" i="19"/>
  <c r="L106" i="19" s="1"/>
  <c r="M106" i="19" s="1"/>
  <c r="H104" i="19"/>
  <c r="L104" i="19" s="1"/>
  <c r="M104" i="19" s="1"/>
  <c r="J103" i="19"/>
  <c r="K103" i="19" s="1"/>
  <c r="H103" i="19"/>
  <c r="L103" i="19" s="1"/>
  <c r="M103" i="19" s="1"/>
  <c r="J100" i="19"/>
  <c r="K100" i="19" s="1"/>
  <c r="J99" i="19"/>
  <c r="K99" i="19" s="1"/>
  <c r="H99" i="19"/>
  <c r="L99" i="19" s="1"/>
  <c r="M99" i="19" s="1"/>
  <c r="J98" i="19"/>
  <c r="K98" i="19" s="1"/>
  <c r="J96" i="19"/>
  <c r="K96" i="19" s="1"/>
  <c r="H96" i="19"/>
  <c r="L96" i="19" s="1"/>
  <c r="M96" i="19" s="1"/>
  <c r="J95" i="19"/>
  <c r="K95" i="19" s="1"/>
  <c r="H95" i="19"/>
  <c r="L95" i="19" s="1"/>
  <c r="M95" i="19" s="1"/>
  <c r="J94" i="19"/>
  <c r="K94" i="19" s="1"/>
  <c r="J93" i="19"/>
  <c r="K93" i="19" s="1"/>
  <c r="J85" i="19"/>
  <c r="K85" i="19" s="1"/>
  <c r="J84" i="19"/>
  <c r="K84" i="19" s="1"/>
  <c r="H84" i="19"/>
  <c r="L84" i="19" s="1"/>
  <c r="M84" i="19" s="1"/>
  <c r="J83" i="19"/>
  <c r="K83" i="19" s="1"/>
  <c r="H83" i="19"/>
  <c r="L83" i="19" s="1"/>
  <c r="M83" i="19" s="1"/>
  <c r="J82" i="19"/>
  <c r="K82" i="19" s="1"/>
  <c r="J81" i="19"/>
  <c r="K81" i="19" s="1"/>
  <c r="J80" i="19"/>
  <c r="K80" i="19" s="1"/>
  <c r="H80" i="19"/>
  <c r="L80" i="19" s="1"/>
  <c r="M80" i="19" s="1"/>
  <c r="J77" i="19"/>
  <c r="K77" i="19" s="1"/>
  <c r="H77" i="19"/>
  <c r="L77" i="19" s="1"/>
  <c r="M77" i="19" s="1"/>
  <c r="J76" i="19"/>
  <c r="K76" i="19" s="1"/>
  <c r="H76" i="19"/>
  <c r="L76" i="19" s="1"/>
  <c r="M76" i="19" s="1"/>
  <c r="J75" i="19"/>
  <c r="K75" i="19" s="1"/>
  <c r="J73" i="19"/>
  <c r="K73" i="19" s="1"/>
  <c r="J72" i="19"/>
  <c r="K72" i="19" s="1"/>
  <c r="H72" i="19"/>
  <c r="L72" i="19" s="1"/>
  <c r="M72" i="19" s="1"/>
  <c r="J71" i="19"/>
  <c r="K71" i="19" s="1"/>
  <c r="H69" i="19"/>
  <c r="L69" i="19" s="1"/>
  <c r="M69" i="19" s="1"/>
  <c r="J68" i="19"/>
  <c r="K68" i="19" s="1"/>
  <c r="J67" i="19"/>
  <c r="K67" i="19" s="1"/>
  <c r="H67" i="19"/>
  <c r="L67" i="19" s="1"/>
  <c r="M67" i="19" s="1"/>
  <c r="J66" i="19"/>
  <c r="K66" i="19" s="1"/>
  <c r="H66" i="19"/>
  <c r="L66" i="19" s="1"/>
  <c r="M66" i="19" s="1"/>
  <c r="J65" i="19"/>
  <c r="K65" i="19" s="1"/>
  <c r="J64" i="19"/>
  <c r="K64" i="19" s="1"/>
  <c r="J62" i="19"/>
  <c r="K62" i="19" s="1"/>
  <c r="H62" i="19"/>
  <c r="L62" i="19" s="1"/>
  <c r="M62" i="19" s="1"/>
  <c r="J61" i="19"/>
  <c r="K61" i="19" s="1"/>
  <c r="H60" i="19"/>
  <c r="L60" i="19" s="1"/>
  <c r="M60" i="19" s="1"/>
  <c r="J59" i="19"/>
  <c r="K59" i="19" s="1"/>
  <c r="J58" i="19"/>
  <c r="K58" i="19" s="1"/>
  <c r="H58" i="19"/>
  <c r="L58" i="19" s="1"/>
  <c r="M58" i="19" s="1"/>
  <c r="J57" i="19"/>
  <c r="K57" i="19" s="1"/>
  <c r="H57" i="19"/>
  <c r="L57" i="19" s="1"/>
  <c r="M57" i="19" s="1"/>
  <c r="J56" i="19"/>
  <c r="K56" i="19" s="1"/>
  <c r="J55" i="19"/>
  <c r="K55" i="19" s="1"/>
  <c r="J54" i="19"/>
  <c r="K54" i="19" s="1"/>
  <c r="H54" i="19"/>
  <c r="L54" i="19" s="1"/>
  <c r="M54" i="19" s="1"/>
  <c r="J51" i="19"/>
  <c r="K51" i="19" s="1"/>
  <c r="H51" i="19"/>
  <c r="L51" i="19" s="1"/>
  <c r="M51" i="19" s="1"/>
  <c r="J50" i="19"/>
  <c r="K50" i="19" s="1"/>
  <c r="H50" i="19"/>
  <c r="L50" i="19" s="1"/>
  <c r="M50" i="19" s="1"/>
  <c r="J49" i="19"/>
  <c r="K49" i="19" s="1"/>
  <c r="J48" i="19"/>
  <c r="K48" i="19" s="1"/>
  <c r="J47" i="19"/>
  <c r="K47" i="19" s="1"/>
  <c r="H47" i="19"/>
  <c r="L47" i="19" s="1"/>
  <c r="M47" i="19" s="1"/>
  <c r="J45" i="19"/>
  <c r="K45" i="19" s="1"/>
  <c r="H43" i="19"/>
  <c r="L43" i="19" s="1"/>
  <c r="M43" i="19" s="1"/>
  <c r="J42" i="19"/>
  <c r="K42" i="19" s="1"/>
  <c r="H42" i="19"/>
  <c r="L42" i="19" s="1"/>
  <c r="M42" i="19" s="1"/>
  <c r="J41" i="19"/>
  <c r="K41" i="19" s="1"/>
  <c r="H41" i="19"/>
  <c r="L41" i="19" s="1"/>
  <c r="M41" i="19" s="1"/>
  <c r="J39" i="19"/>
  <c r="K39" i="19" s="1"/>
  <c r="H39" i="19"/>
  <c r="L39" i="19" s="1"/>
  <c r="M39" i="19" s="1"/>
  <c r="J37" i="19"/>
  <c r="K37" i="19" s="1"/>
  <c r="J36" i="19"/>
  <c r="K36" i="19" s="1"/>
  <c r="J33" i="19"/>
  <c r="K33" i="19" s="1"/>
  <c r="H33" i="19"/>
  <c r="L33" i="19" s="1"/>
  <c r="M33" i="19" s="1"/>
  <c r="J32" i="19"/>
  <c r="K32" i="19"/>
  <c r="H32" i="19"/>
  <c r="L32" i="19" s="1"/>
  <c r="M32" i="19" s="1"/>
  <c r="J30" i="19"/>
  <c r="K30" i="19" s="1"/>
  <c r="J29" i="19"/>
  <c r="K29" i="19" s="1"/>
  <c r="J28" i="19"/>
  <c r="K28" i="19" s="1"/>
  <c r="H28" i="19"/>
  <c r="L28" i="19" s="1"/>
  <c r="M28" i="19" s="1"/>
  <c r="J27" i="19"/>
  <c r="K27" i="19" s="1"/>
  <c r="H26" i="19"/>
  <c r="L26" i="19" s="1"/>
  <c r="M26" i="19" s="1"/>
  <c r="J25" i="19"/>
  <c r="K25" i="19" s="1"/>
  <c r="H25" i="19"/>
  <c r="L25" i="19" s="1"/>
  <c r="M25" i="19" s="1"/>
  <c r="J24" i="19"/>
  <c r="K24" i="19" s="1"/>
  <c r="H24" i="19"/>
  <c r="L24" i="19" s="1"/>
  <c r="M24" i="19" s="1"/>
  <c r="J23" i="19"/>
  <c r="K23" i="19" s="1"/>
  <c r="H23" i="19"/>
  <c r="L23" i="19" s="1"/>
  <c r="M23" i="19" s="1"/>
  <c r="J22" i="19"/>
  <c r="K22" i="19" s="1"/>
  <c r="J21" i="19"/>
  <c r="K21" i="19"/>
  <c r="J20" i="19"/>
  <c r="K20" i="19" s="1"/>
  <c r="H20" i="19"/>
  <c r="L20" i="19" s="1"/>
  <c r="M20" i="19" s="1"/>
  <c r="J19" i="19"/>
  <c r="K19" i="19" s="1"/>
  <c r="J18" i="19"/>
  <c r="K18" i="19" s="1"/>
  <c r="J16" i="19"/>
  <c r="K16" i="19" s="1"/>
  <c r="H16" i="19"/>
  <c r="L16" i="19" s="1"/>
  <c r="M16" i="19" s="1"/>
  <c r="J15" i="19"/>
  <c r="K15" i="19" s="1"/>
  <c r="H15" i="19"/>
  <c r="L15" i="19" s="1"/>
  <c r="M15" i="19" s="1"/>
  <c r="J14" i="19"/>
  <c r="K14" i="19" s="1"/>
  <c r="H14" i="19"/>
  <c r="L14" i="19" s="1"/>
  <c r="M14" i="19" s="1"/>
  <c r="J13" i="19"/>
  <c r="K13" i="19" s="1"/>
  <c r="J11" i="19"/>
  <c r="K11" i="19" s="1"/>
  <c r="H18" i="19"/>
  <c r="L18" i="19" s="1"/>
  <c r="M18" i="19" s="1"/>
  <c r="H376" i="19"/>
  <c r="L376" i="19" s="1"/>
  <c r="M376" i="19" s="1"/>
  <c r="J376" i="19"/>
  <c r="K376" i="19" s="1"/>
  <c r="H11" i="19"/>
  <c r="L11" i="19" s="1"/>
  <c r="M11" i="19" s="1"/>
  <c r="H21" i="19"/>
  <c r="L21" i="19" s="1"/>
  <c r="M21" i="19" s="1"/>
  <c r="J26" i="19"/>
  <c r="K26" i="19" s="1"/>
  <c r="H29" i="19"/>
  <c r="L29" i="19" s="1"/>
  <c r="M29" i="19" s="1"/>
  <c r="H36" i="19"/>
  <c r="L36" i="19" s="1"/>
  <c r="M36" i="19" s="1"/>
  <c r="J43" i="19"/>
  <c r="K43" i="19" s="1"/>
  <c r="H48" i="19"/>
  <c r="L48" i="19" s="1"/>
  <c r="M48" i="19" s="1"/>
  <c r="H55" i="19"/>
  <c r="L55" i="19" s="1"/>
  <c r="M55" i="19" s="1"/>
  <c r="J60" i="19"/>
  <c r="K60" i="19" s="1"/>
  <c r="H64" i="19"/>
  <c r="L64" i="19" s="1"/>
  <c r="M64" i="19" s="1"/>
  <c r="J69" i="19"/>
  <c r="K69" i="19" s="1"/>
  <c r="H73" i="19"/>
  <c r="L73" i="19" s="1"/>
  <c r="M73" i="19" s="1"/>
  <c r="H81" i="19"/>
  <c r="L81" i="19" s="1"/>
  <c r="M81" i="19" s="1"/>
  <c r="H93" i="19"/>
  <c r="L93" i="19" s="1"/>
  <c r="M93" i="19" s="1"/>
  <c r="H98" i="19"/>
  <c r="L98" i="19" s="1"/>
  <c r="M98" i="19" s="1"/>
  <c r="J104" i="19"/>
  <c r="K104" i="19" s="1"/>
  <c r="H129" i="19"/>
  <c r="L129" i="19" s="1"/>
  <c r="M129" i="19" s="1"/>
  <c r="J131" i="19"/>
  <c r="K131" i="19" s="1"/>
  <c r="H131" i="19"/>
  <c r="L131" i="19" s="1"/>
  <c r="M131" i="19" s="1"/>
  <c r="H137" i="19"/>
  <c r="L137" i="19" s="1"/>
  <c r="M137" i="19" s="1"/>
  <c r="H153" i="19"/>
  <c r="L153" i="19" s="1"/>
  <c r="M153" i="19" s="1"/>
  <c r="J154" i="19"/>
  <c r="K154" i="19" s="1"/>
  <c r="H154" i="19"/>
  <c r="L154" i="19" s="1"/>
  <c r="M154" i="19" s="1"/>
  <c r="H168" i="19"/>
  <c r="L168" i="19" s="1"/>
  <c r="M168" i="19" s="1"/>
  <c r="H209" i="19"/>
  <c r="L209" i="19" s="1"/>
  <c r="M209" i="19" s="1"/>
  <c r="H218" i="19"/>
  <c r="L218" i="19" s="1"/>
  <c r="M218" i="19" s="1"/>
  <c r="J228" i="19"/>
  <c r="K228" i="19" s="1"/>
  <c r="H228" i="19"/>
  <c r="L228" i="19" s="1"/>
  <c r="M228" i="19" s="1"/>
  <c r="J260" i="19"/>
  <c r="K260" i="19" s="1"/>
  <c r="J121" i="19"/>
  <c r="K121" i="19" s="1"/>
  <c r="H121" i="19"/>
  <c r="L121" i="19" s="1"/>
  <c r="M121" i="19" s="1"/>
  <c r="J147" i="19"/>
  <c r="K147" i="19" s="1"/>
  <c r="H147" i="19"/>
  <c r="L147" i="19" s="1"/>
  <c r="M147" i="19" s="1"/>
  <c r="J171" i="19"/>
  <c r="K171" i="19" s="1"/>
  <c r="H171" i="19"/>
  <c r="L171" i="19" s="1"/>
  <c r="M171" i="19" s="1"/>
  <c r="H395" i="19"/>
  <c r="L395" i="19" s="1"/>
  <c r="M395" i="19" s="1"/>
  <c r="J395" i="19"/>
  <c r="K395" i="19" s="1"/>
  <c r="J517" i="19"/>
  <c r="K517" i="19" s="1"/>
  <c r="H517" i="19"/>
  <c r="L517" i="19" s="1"/>
  <c r="M517" i="19" s="1"/>
  <c r="H118" i="19"/>
  <c r="L118" i="19" s="1"/>
  <c r="M118" i="19" s="1"/>
  <c r="H27" i="19"/>
  <c r="L27" i="19" s="1"/>
  <c r="M27" i="19" s="1"/>
  <c r="H45" i="19"/>
  <c r="L45" i="19" s="1"/>
  <c r="M45" i="19" s="1"/>
  <c r="H61" i="19"/>
  <c r="L61" i="19" s="1"/>
  <c r="M61" i="19" s="1"/>
  <c r="H71" i="19"/>
  <c r="L71" i="19" s="1"/>
  <c r="M71" i="19" s="1"/>
  <c r="H114" i="19"/>
  <c r="L114" i="19" s="1"/>
  <c r="M114" i="19" s="1"/>
  <c r="H177" i="19"/>
  <c r="L177" i="19" s="1"/>
  <c r="M177" i="19" s="1"/>
  <c r="J198" i="19"/>
  <c r="K198" i="19" s="1"/>
  <c r="H198" i="19"/>
  <c r="L198" i="19" s="1"/>
  <c r="M198" i="19" s="1"/>
  <c r="J317" i="19"/>
  <c r="K317" i="19" s="1"/>
  <c r="J367" i="19"/>
  <c r="K367" i="19" s="1"/>
  <c r="J423" i="19"/>
  <c r="K423" i="19" s="1"/>
  <c r="H423" i="19"/>
  <c r="L423" i="19" s="1"/>
  <c r="M423" i="19" s="1"/>
  <c r="J476" i="19"/>
  <c r="K476" i="19" s="1"/>
  <c r="H476" i="19"/>
  <c r="L476" i="19" s="1"/>
  <c r="M476" i="19" s="1"/>
  <c r="J112" i="19"/>
  <c r="K112" i="19" s="1"/>
  <c r="H112" i="19"/>
  <c r="L112" i="19" s="1"/>
  <c r="M112" i="19" s="1"/>
  <c r="H19" i="19"/>
  <c r="L19" i="19" s="1"/>
  <c r="M19" i="19" s="1"/>
  <c r="H13" i="19"/>
  <c r="L13" i="19" s="1"/>
  <c r="M13" i="19" s="1"/>
  <c r="H22" i="19"/>
  <c r="L22" i="19" s="1"/>
  <c r="M22" i="19" s="1"/>
  <c r="H30" i="19"/>
  <c r="L30" i="19" s="1"/>
  <c r="M30" i="19" s="1"/>
  <c r="H37" i="19"/>
  <c r="L37" i="19" s="1"/>
  <c r="M37" i="19" s="1"/>
  <c r="H49" i="19"/>
  <c r="L49" i="19" s="1"/>
  <c r="M49" i="19" s="1"/>
  <c r="H56" i="19"/>
  <c r="L56" i="19" s="1"/>
  <c r="M56" i="19" s="1"/>
  <c r="H65" i="19"/>
  <c r="L65" i="19" s="1"/>
  <c r="M65" i="19" s="1"/>
  <c r="H75" i="19"/>
  <c r="L75" i="19" s="1"/>
  <c r="M75" i="19" s="1"/>
  <c r="H82" i="19"/>
  <c r="L82" i="19" s="1"/>
  <c r="M82" i="19" s="1"/>
  <c r="H94" i="19"/>
  <c r="L94" i="19" s="1"/>
  <c r="M94" i="19" s="1"/>
  <c r="H100" i="19"/>
  <c r="L100" i="19" s="1"/>
  <c r="M100" i="19" s="1"/>
  <c r="J102" i="19"/>
  <c r="K102" i="19" s="1"/>
  <c r="H102" i="19"/>
  <c r="L102" i="19" s="1"/>
  <c r="M102" i="19" s="1"/>
  <c r="H108" i="19"/>
  <c r="L108" i="19" s="1"/>
  <c r="M108" i="19" s="1"/>
  <c r="H133" i="19"/>
  <c r="L133" i="19" s="1"/>
  <c r="M133" i="19" s="1"/>
  <c r="H141" i="19"/>
  <c r="L141" i="19" s="1"/>
  <c r="M141" i="19" s="1"/>
  <c r="J180" i="19"/>
  <c r="K180" i="19" s="1"/>
  <c r="H180" i="19"/>
  <c r="L180" i="19" s="1"/>
  <c r="M180" i="19" s="1"/>
  <c r="J268" i="19"/>
  <c r="K268" i="19" s="1"/>
  <c r="J314" i="19"/>
  <c r="K314" i="19" s="1"/>
  <c r="H314" i="19"/>
  <c r="L314" i="19" s="1"/>
  <c r="M314" i="19" s="1"/>
  <c r="J365" i="19"/>
  <c r="K365" i="19" s="1"/>
  <c r="H365" i="19"/>
  <c r="L365" i="19" s="1"/>
  <c r="M365" i="19" s="1"/>
  <c r="J388" i="19"/>
  <c r="K388" i="19" s="1"/>
  <c r="H388" i="19"/>
  <c r="L388" i="19" s="1"/>
  <c r="M388" i="19" s="1"/>
  <c r="H393" i="19"/>
  <c r="L393" i="19" s="1"/>
  <c r="M393" i="19" s="1"/>
  <c r="J393" i="19"/>
  <c r="K393" i="19" s="1"/>
  <c r="J212" i="19"/>
  <c r="K212" i="19" s="1"/>
  <c r="H212" i="19"/>
  <c r="L212" i="19" s="1"/>
  <c r="M212" i="19" s="1"/>
  <c r="H59" i="19"/>
  <c r="L59" i="19" s="1"/>
  <c r="M59" i="19" s="1"/>
  <c r="H68" i="19"/>
  <c r="L68" i="19" s="1"/>
  <c r="M68" i="19" s="1"/>
  <c r="H85" i="19"/>
  <c r="L85" i="19" s="1"/>
  <c r="M85" i="19" s="1"/>
  <c r="H123" i="19"/>
  <c r="L123" i="19" s="1"/>
  <c r="M123" i="19" s="1"/>
  <c r="H149" i="19"/>
  <c r="L149" i="19" s="1"/>
  <c r="M149" i="19" s="1"/>
  <c r="J188" i="19"/>
  <c r="K188" i="19" s="1"/>
  <c r="H188" i="19"/>
  <c r="L188" i="19" s="1"/>
  <c r="M188" i="19" s="1"/>
  <c r="J356" i="19"/>
  <c r="K356" i="19" s="1"/>
  <c r="H356" i="19"/>
  <c r="L356" i="19" s="1"/>
  <c r="M356" i="19" s="1"/>
  <c r="H127" i="19"/>
  <c r="L127" i="19" s="1"/>
  <c r="M127" i="19" s="1"/>
  <c r="H144" i="19"/>
  <c r="L144" i="19" s="1"/>
  <c r="M144" i="19" s="1"/>
  <c r="J324" i="19"/>
  <c r="K324" i="19" s="1"/>
  <c r="H324" i="19"/>
  <c r="L324" i="19" s="1"/>
  <c r="M324" i="19" s="1"/>
  <c r="J162" i="19"/>
  <c r="K162" i="19" s="1"/>
  <c r="H162" i="19"/>
  <c r="L162" i="19" s="1"/>
  <c r="M162" i="19" s="1"/>
  <c r="J240" i="19"/>
  <c r="K240" i="19" s="1"/>
  <c r="H240" i="19"/>
  <c r="L240" i="19" s="1"/>
  <c r="M240" i="19" s="1"/>
  <c r="H387" i="19"/>
  <c r="L387" i="19" s="1"/>
  <c r="M387" i="19" s="1"/>
  <c r="J387" i="19"/>
  <c r="K387" i="19" s="1"/>
  <c r="H308" i="19"/>
  <c r="L308" i="19" s="1"/>
  <c r="M308" i="19" s="1"/>
  <c r="J308" i="19"/>
  <c r="K308" i="19" s="1"/>
  <c r="J427" i="19"/>
  <c r="K427" i="19" s="1"/>
  <c r="H427" i="19"/>
  <c r="L427" i="19" s="1"/>
  <c r="M427" i="19" s="1"/>
  <c r="J479" i="19"/>
  <c r="K479" i="19" s="1"/>
  <c r="H479" i="19"/>
  <c r="L479" i="19" s="1"/>
  <c r="M479" i="19" s="1"/>
  <c r="J251" i="19"/>
  <c r="K251" i="19" s="1"/>
  <c r="J266" i="19"/>
  <c r="K266" i="19" s="1"/>
  <c r="H266" i="19"/>
  <c r="L266" i="19" s="1"/>
  <c r="M266" i="19" s="1"/>
  <c r="J284" i="19"/>
  <c r="K284" i="19" s="1"/>
  <c r="J333" i="19"/>
  <c r="K333" i="19" s="1"/>
  <c r="H333" i="19"/>
  <c r="L333" i="19" s="1"/>
  <c r="M333" i="19" s="1"/>
  <c r="J348" i="19"/>
  <c r="K348" i="19" s="1"/>
  <c r="H348" i="19"/>
  <c r="L348" i="19" s="1"/>
  <c r="M348" i="19" s="1"/>
  <c r="J350" i="19"/>
  <c r="K350" i="19" s="1"/>
  <c r="H401" i="19"/>
  <c r="L401" i="19" s="1"/>
  <c r="M401" i="19" s="1"/>
  <c r="J401" i="19"/>
  <c r="K401" i="19" s="1"/>
  <c r="J291" i="19"/>
  <c r="K291" i="19" s="1"/>
  <c r="H291" i="19"/>
  <c r="L291" i="19" s="1"/>
  <c r="M291" i="19" s="1"/>
  <c r="J306" i="19"/>
  <c r="K306" i="19" s="1"/>
  <c r="H306" i="19"/>
  <c r="L306" i="19" s="1"/>
  <c r="M306" i="19" s="1"/>
  <c r="J374" i="19"/>
  <c r="K374" i="19" s="1"/>
  <c r="H374" i="19"/>
  <c r="L374" i="19" s="1"/>
  <c r="M374" i="19" s="1"/>
  <c r="J471" i="19"/>
  <c r="K471" i="19" s="1"/>
  <c r="H471" i="19"/>
  <c r="L471" i="19" s="1"/>
  <c r="M471" i="19" s="1"/>
  <c r="H175" i="19"/>
  <c r="L175" i="19" s="1"/>
  <c r="M175" i="19" s="1"/>
  <c r="H207" i="19"/>
  <c r="L207" i="19" s="1"/>
  <c r="M207" i="19" s="1"/>
  <c r="H216" i="19"/>
  <c r="L216" i="19" s="1"/>
  <c r="M216" i="19" s="1"/>
  <c r="H225" i="19"/>
  <c r="L225" i="19" s="1"/>
  <c r="M225" i="19" s="1"/>
  <c r="H229" i="19"/>
  <c r="L229" i="19" s="1"/>
  <c r="M229" i="19" s="1"/>
  <c r="J241" i="19"/>
  <c r="K241" i="19" s="1"/>
  <c r="H247" i="19"/>
  <c r="L247" i="19" s="1"/>
  <c r="M247" i="19" s="1"/>
  <c r="J290" i="19"/>
  <c r="K290" i="19"/>
  <c r="H290" i="19"/>
  <c r="L290" i="19" s="1"/>
  <c r="M290" i="19" s="1"/>
  <c r="J292" i="19"/>
  <c r="K292" i="19" s="1"/>
  <c r="J298" i="19"/>
  <c r="K298" i="19" s="1"/>
  <c r="H298" i="19"/>
  <c r="L298" i="19" s="1"/>
  <c r="M298" i="19" s="1"/>
  <c r="J300" i="19"/>
  <c r="K300" i="19" s="1"/>
  <c r="J382" i="19"/>
  <c r="K382" i="19" s="1"/>
  <c r="H382" i="19"/>
  <c r="L382" i="19" s="1"/>
  <c r="M382" i="19" s="1"/>
  <c r="J230" i="19"/>
  <c r="K230" i="19" s="1"/>
  <c r="J242" i="19"/>
  <c r="K242" i="19" s="1"/>
  <c r="H248" i="19"/>
  <c r="L248" i="19" s="1"/>
  <c r="M248" i="19" s="1"/>
  <c r="J282" i="19"/>
  <c r="K282" i="19" s="1"/>
  <c r="H282" i="19"/>
  <c r="L282" i="19" s="1"/>
  <c r="M282" i="19" s="1"/>
  <c r="J417" i="19"/>
  <c r="K417" i="19" s="1"/>
  <c r="H417" i="19"/>
  <c r="L417" i="19" s="1"/>
  <c r="M417" i="19" s="1"/>
  <c r="J540" i="19"/>
  <c r="K540" i="19" s="1"/>
  <c r="H540" i="19"/>
  <c r="L540" i="19" s="1"/>
  <c r="M540" i="19" s="1"/>
  <c r="H296" i="19"/>
  <c r="L296" i="19" s="1"/>
  <c r="M296" i="19" s="1"/>
  <c r="H304" i="19"/>
  <c r="L304" i="19" s="1"/>
  <c r="M304" i="19" s="1"/>
  <c r="H312" i="19"/>
  <c r="L312" i="19" s="1"/>
  <c r="M312" i="19" s="1"/>
  <c r="H321" i="19"/>
  <c r="L321" i="19" s="1"/>
  <c r="M321" i="19" s="1"/>
  <c r="H330" i="19"/>
  <c r="L330" i="19" s="1"/>
  <c r="M330" i="19" s="1"/>
  <c r="H339" i="19"/>
  <c r="L339" i="19" s="1"/>
  <c r="M339" i="19" s="1"/>
  <c r="H346" i="19"/>
  <c r="L346" i="19" s="1"/>
  <c r="M346" i="19" s="1"/>
  <c r="H354" i="19"/>
  <c r="L354" i="19" s="1"/>
  <c r="M354" i="19" s="1"/>
  <c r="H363" i="19"/>
  <c r="L363" i="19" s="1"/>
  <c r="M363" i="19" s="1"/>
  <c r="H372" i="19"/>
  <c r="L372" i="19" s="1"/>
  <c r="M372" i="19" s="1"/>
  <c r="H380" i="19"/>
  <c r="L380" i="19" s="1"/>
  <c r="M380" i="19" s="1"/>
  <c r="J409" i="19"/>
  <c r="K409" i="19" s="1"/>
  <c r="H409" i="19"/>
  <c r="L409" i="19" s="1"/>
  <c r="M409" i="19" s="1"/>
  <c r="J435" i="19"/>
  <c r="K435" i="19" s="1"/>
  <c r="H435" i="19"/>
  <c r="L435" i="19" s="1"/>
  <c r="M435" i="19" s="1"/>
  <c r="J454" i="19"/>
  <c r="K454" i="19" s="1"/>
  <c r="H454" i="19"/>
  <c r="L454" i="19" s="1"/>
  <c r="M454" i="19" s="1"/>
  <c r="H468" i="19"/>
  <c r="L468" i="19" s="1"/>
  <c r="M468" i="19" s="1"/>
  <c r="J488" i="19"/>
  <c r="K488" i="19" s="1"/>
  <c r="H488" i="19"/>
  <c r="L488" i="19" s="1"/>
  <c r="M488" i="19" s="1"/>
  <c r="J505" i="19"/>
  <c r="K505" i="19" s="1"/>
  <c r="H505" i="19"/>
  <c r="L505" i="19" s="1"/>
  <c r="M505" i="19" s="1"/>
  <c r="H406" i="19"/>
  <c r="L406" i="19" s="1"/>
  <c r="M406" i="19" s="1"/>
  <c r="J408" i="19"/>
  <c r="K408" i="19" s="1"/>
  <c r="H414" i="19"/>
  <c r="L414" i="19" s="1"/>
  <c r="M414" i="19" s="1"/>
  <c r="H441" i="19"/>
  <c r="L441" i="19" s="1"/>
  <c r="M441" i="19" s="1"/>
  <c r="H460" i="19"/>
  <c r="L460" i="19" s="1"/>
  <c r="M460" i="19" s="1"/>
  <c r="H494" i="19"/>
  <c r="L494" i="19" s="1"/>
  <c r="M494" i="19" s="1"/>
  <c r="J445" i="19"/>
  <c r="K445" i="19" s="1"/>
  <c r="H445" i="19"/>
  <c r="L445" i="19" s="1"/>
  <c r="M445" i="19" s="1"/>
  <c r="H407" i="19"/>
  <c r="L407" i="19" s="1"/>
  <c r="M407" i="19" s="1"/>
  <c r="H415" i="19"/>
  <c r="L415" i="19" s="1"/>
  <c r="M415" i="19" s="1"/>
  <c r="H424" i="19"/>
  <c r="L424" i="19" s="1"/>
  <c r="M424" i="19" s="1"/>
  <c r="H433" i="19"/>
  <c r="L433" i="19" s="1"/>
  <c r="M433" i="19" s="1"/>
  <c r="H451" i="19"/>
  <c r="L451" i="19" s="1"/>
  <c r="M451" i="19" s="1"/>
  <c r="H462" i="19"/>
  <c r="L462" i="19" s="1"/>
  <c r="M462" i="19" s="1"/>
  <c r="H469" i="19"/>
  <c r="L469" i="19" s="1"/>
  <c r="M469" i="19" s="1"/>
  <c r="H477" i="19"/>
  <c r="L477" i="19" s="1"/>
  <c r="M477" i="19" s="1"/>
  <c r="H486" i="19"/>
  <c r="L486" i="19" s="1"/>
  <c r="M486" i="19" s="1"/>
  <c r="H502" i="19"/>
  <c r="L502" i="19" s="1"/>
  <c r="M502" i="19" s="1"/>
  <c r="H512" i="19"/>
  <c r="L512" i="19" s="1"/>
  <c r="M512" i="19" s="1"/>
  <c r="H515" i="19"/>
  <c r="L515" i="19" s="1"/>
  <c r="M515" i="19" s="1"/>
  <c r="H530" i="19"/>
  <c r="L530" i="19" s="1"/>
  <c r="M530" i="19" s="1"/>
  <c r="H546" i="19"/>
  <c r="L546" i="19" s="1"/>
  <c r="M546" i="19" s="1"/>
  <c r="H541" i="19"/>
  <c r="L541" i="19" s="1"/>
  <c r="M541" i="19" s="1"/>
  <c r="H535" i="19"/>
  <c r="L535" i="19" s="1"/>
  <c r="M535" i="19" s="1"/>
  <c r="H544" i="19"/>
  <c r="L544" i="19" s="1"/>
  <c r="M544" i="19" s="1"/>
  <c r="G136" i="2"/>
  <c r="K136" i="2" s="1"/>
  <c r="L136" i="2" s="1"/>
  <c r="I136" i="2"/>
  <c r="J136" i="2" s="1"/>
  <c r="G137" i="2"/>
  <c r="K137" i="2" s="1"/>
  <c r="L137" i="2" s="1"/>
  <c r="I137" i="2"/>
  <c r="J137" i="2" s="1"/>
  <c r="G138" i="2"/>
  <c r="K138" i="2" s="1"/>
  <c r="L138" i="2" s="1"/>
  <c r="I138" i="2"/>
  <c r="J138" i="2" s="1"/>
  <c r="G433" i="2"/>
  <c r="K433" i="2" s="1"/>
  <c r="L433" i="2" s="1"/>
  <c r="I433" i="2"/>
  <c r="J433" i="2" s="1"/>
  <c r="G434" i="2"/>
  <c r="K434" i="2" s="1"/>
  <c r="L434" i="2" s="1"/>
  <c r="I434" i="2"/>
  <c r="J434" i="2" s="1"/>
  <c r="G435" i="2"/>
  <c r="K435" i="2" s="1"/>
  <c r="L435" i="2" s="1"/>
  <c r="I435" i="2"/>
  <c r="J435" i="2" s="1"/>
  <c r="G436" i="2"/>
  <c r="K436" i="2" s="1"/>
  <c r="L436" i="2" s="1"/>
  <c r="I436" i="2"/>
  <c r="J436" i="2" s="1"/>
  <c r="G13" i="23"/>
  <c r="K13" i="23" s="1"/>
  <c r="L13" i="23" s="1"/>
  <c r="I13" i="23"/>
  <c r="J13" i="23" s="1"/>
  <c r="G44" i="2"/>
  <c r="K44" i="2" s="1"/>
  <c r="L44" i="2" s="1"/>
  <c r="I44" i="2"/>
  <c r="J44" i="2" s="1"/>
  <c r="G64" i="2"/>
  <c r="K64" i="2" s="1"/>
  <c r="L64" i="2" s="1"/>
  <c r="I64" i="2"/>
  <c r="J64" i="2" s="1"/>
  <c r="N103" i="21"/>
  <c r="O103" i="21" s="1"/>
  <c r="L103" i="21"/>
  <c r="P103" i="21" s="1"/>
  <c r="Q103" i="21" s="1"/>
  <c r="L108" i="21"/>
  <c r="P108" i="21" s="1"/>
  <c r="Q108" i="21" s="1"/>
  <c r="N108" i="21"/>
  <c r="O108" i="21" s="1"/>
  <c r="L109" i="21"/>
  <c r="P109" i="21" s="1"/>
  <c r="Q109" i="21" s="1"/>
  <c r="N109" i="21"/>
  <c r="O109" i="21" s="1"/>
  <c r="N67" i="21"/>
  <c r="O67" i="21" s="1"/>
  <c r="L67" i="21"/>
  <c r="P67" i="21" s="1"/>
  <c r="Q67" i="21" s="1"/>
  <c r="N47" i="21"/>
  <c r="O47" i="21" s="1"/>
  <c r="L47" i="21"/>
  <c r="P47" i="21" s="1"/>
  <c r="Q47" i="21" s="1"/>
  <c r="N45" i="21"/>
  <c r="O45" i="21" s="1"/>
  <c r="L45" i="21"/>
  <c r="P45" i="21" s="1"/>
  <c r="Q45" i="21" s="1"/>
  <c r="N46" i="21"/>
  <c r="O46" i="21" s="1"/>
  <c r="L46" i="21"/>
  <c r="P46" i="21" s="1"/>
  <c r="Q46" i="21" s="1"/>
  <c r="N44" i="21"/>
  <c r="O44" i="21" s="1"/>
  <c r="L44" i="21"/>
  <c r="P44" i="21" s="1"/>
  <c r="Q44" i="21" s="1"/>
  <c r="L20" i="21"/>
  <c r="P20" i="21" s="1"/>
  <c r="Q20" i="21" s="1"/>
  <c r="N20" i="21"/>
  <c r="O20" i="21" s="1"/>
  <c r="N18" i="21"/>
  <c r="O18" i="21"/>
  <c r="L18" i="21"/>
  <c r="P18" i="21" s="1"/>
  <c r="Q18" i="21" s="1"/>
  <c r="L10" i="21"/>
  <c r="P10" i="21" s="1"/>
  <c r="Q10" i="21" s="1"/>
  <c r="N10" i="21"/>
  <c r="O10" i="21" s="1"/>
  <c r="I62" i="2"/>
  <c r="J62" i="2" s="1"/>
  <c r="I43" i="2"/>
  <c r="J43" i="2" s="1"/>
  <c r="I65" i="2"/>
  <c r="J65" i="2" s="1"/>
  <c r="G65" i="2"/>
  <c r="K65" i="2" s="1"/>
  <c r="L65" i="2" s="1"/>
  <c r="I63" i="2"/>
  <c r="J63" i="2" s="1"/>
  <c r="G63" i="2"/>
  <c r="K63" i="2" s="1"/>
  <c r="L63" i="2" s="1"/>
  <c r="I60" i="2"/>
  <c r="J60" i="2" s="1"/>
  <c r="G60" i="2"/>
  <c r="K60" i="2" s="1"/>
  <c r="L60" i="2" s="1"/>
  <c r="I58" i="2"/>
  <c r="J58" i="2" s="1"/>
  <c r="G58" i="2"/>
  <c r="K58" i="2" s="1"/>
  <c r="L58" i="2" s="1"/>
  <c r="I467" i="2"/>
  <c r="J467" i="2" s="1"/>
  <c r="G467" i="2"/>
  <c r="K467" i="2" s="1"/>
  <c r="L467" i="2" s="1"/>
  <c r="I466" i="2"/>
  <c r="J466" i="2" s="1"/>
  <c r="G466" i="2"/>
  <c r="K466" i="2" s="1"/>
  <c r="L466" i="2" s="1"/>
  <c r="I465" i="2"/>
  <c r="J465" i="2" s="1"/>
  <c r="G465" i="2"/>
  <c r="K465" i="2" s="1"/>
  <c r="L465" i="2" s="1"/>
  <c r="I463" i="2"/>
  <c r="J463" i="2" s="1"/>
  <c r="G463" i="2"/>
  <c r="K463" i="2" s="1"/>
  <c r="L463" i="2" s="1"/>
  <c r="I462" i="2"/>
  <c r="J462" i="2" s="1"/>
  <c r="G462" i="2"/>
  <c r="K462" i="2" s="1"/>
  <c r="L462" i="2" s="1"/>
  <c r="I461" i="2"/>
  <c r="J461" i="2" s="1"/>
  <c r="G461" i="2"/>
  <c r="K461" i="2" s="1"/>
  <c r="L461" i="2" s="1"/>
  <c r="I460" i="2"/>
  <c r="J460" i="2" s="1"/>
  <c r="G460" i="2"/>
  <c r="K460" i="2" s="1"/>
  <c r="L460" i="2" s="1"/>
  <c r="I459" i="2"/>
  <c r="J459" i="2" s="1"/>
  <c r="G459" i="2"/>
  <c r="K459" i="2" s="1"/>
  <c r="L459" i="2" s="1"/>
  <c r="I457" i="2"/>
  <c r="J457" i="2" s="1"/>
  <c r="G457" i="2"/>
  <c r="K457" i="2" s="1"/>
  <c r="L457" i="2" s="1"/>
  <c r="I456" i="2"/>
  <c r="J456" i="2" s="1"/>
  <c r="G456" i="2"/>
  <c r="K456" i="2" s="1"/>
  <c r="L456" i="2" s="1"/>
  <c r="I455" i="2"/>
  <c r="J455" i="2" s="1"/>
  <c r="G455" i="2"/>
  <c r="K455" i="2" s="1"/>
  <c r="L455" i="2" s="1"/>
  <c r="I454" i="2"/>
  <c r="J454" i="2" s="1"/>
  <c r="G454" i="2"/>
  <c r="K454" i="2" s="1"/>
  <c r="L454" i="2" s="1"/>
  <c r="I453" i="2"/>
  <c r="J453" i="2" s="1"/>
  <c r="G453" i="2"/>
  <c r="K453" i="2" s="1"/>
  <c r="L453" i="2" s="1"/>
  <c r="I452" i="2"/>
  <c r="J452" i="2" s="1"/>
  <c r="G452" i="2"/>
  <c r="K452" i="2" s="1"/>
  <c r="L452" i="2" s="1"/>
  <c r="I451" i="2"/>
  <c r="J451" i="2" s="1"/>
  <c r="G451" i="2"/>
  <c r="K451" i="2" s="1"/>
  <c r="L451" i="2" s="1"/>
  <c r="I450" i="2"/>
  <c r="J450" i="2" s="1"/>
  <c r="G450" i="2"/>
  <c r="K450" i="2" s="1"/>
  <c r="L450" i="2" s="1"/>
  <c r="I447" i="2"/>
  <c r="J447" i="2" s="1"/>
  <c r="G447" i="2"/>
  <c r="K447" i="2" s="1"/>
  <c r="L447" i="2" s="1"/>
  <c r="I446" i="2"/>
  <c r="J446" i="2" s="1"/>
  <c r="G446" i="2"/>
  <c r="K446" i="2" s="1"/>
  <c r="L446" i="2" s="1"/>
  <c r="I445" i="2"/>
  <c r="J445" i="2" s="1"/>
  <c r="G445" i="2"/>
  <c r="K445" i="2" s="1"/>
  <c r="L445" i="2" s="1"/>
  <c r="I443" i="2"/>
  <c r="J443" i="2" s="1"/>
  <c r="G443" i="2"/>
  <c r="K443" i="2" s="1"/>
  <c r="L443" i="2" s="1"/>
  <c r="I442" i="2"/>
  <c r="J442" i="2" s="1"/>
  <c r="G442" i="2"/>
  <c r="K442" i="2" s="1"/>
  <c r="L442" i="2" s="1"/>
  <c r="I441" i="2"/>
  <c r="J441" i="2" s="1"/>
  <c r="G441" i="2"/>
  <c r="K441" i="2" s="1"/>
  <c r="L441" i="2" s="1"/>
  <c r="I440" i="2"/>
  <c r="J440" i="2" s="1"/>
  <c r="G440" i="2"/>
  <c r="K440" i="2" s="1"/>
  <c r="L440" i="2" s="1"/>
  <c r="I439" i="2"/>
  <c r="J439" i="2" s="1"/>
  <c r="G439" i="2"/>
  <c r="K439" i="2" s="1"/>
  <c r="L439" i="2" s="1"/>
  <c r="G40" i="2"/>
  <c r="K40" i="2" s="1"/>
  <c r="L40" i="2" s="1"/>
  <c r="I40" i="2"/>
  <c r="J40" i="2" s="1"/>
  <c r="G41" i="2"/>
  <c r="K41" i="2" s="1"/>
  <c r="L41" i="2" s="1"/>
  <c r="I41" i="2"/>
  <c r="J41" i="2" s="1"/>
  <c r="G42" i="2"/>
  <c r="K42" i="2" s="1"/>
  <c r="L42" i="2" s="1"/>
  <c r="I42" i="2"/>
  <c r="J42" i="2" s="1"/>
  <c r="G43" i="2"/>
  <c r="K43" i="2" s="1"/>
  <c r="L43" i="2" s="1"/>
  <c r="G667" i="2"/>
  <c r="K667" i="2" s="1"/>
  <c r="L667" i="2" s="1"/>
  <c r="I667" i="2"/>
  <c r="J667" i="2" s="1"/>
  <c r="G668" i="2"/>
  <c r="K668" i="2" s="1"/>
  <c r="L668" i="2" s="1"/>
  <c r="I668" i="2"/>
  <c r="J668" i="2" s="1"/>
  <c r="G11" i="23"/>
  <c r="K11" i="23" s="1"/>
  <c r="L11" i="23" s="1"/>
  <c r="I11" i="23"/>
  <c r="J11" i="23" s="1"/>
  <c r="G12" i="23"/>
  <c r="K12" i="23" s="1"/>
  <c r="L12" i="23" s="1"/>
  <c r="I12" i="23"/>
  <c r="J12" i="23" s="1"/>
  <c r="G56" i="23"/>
  <c r="K56" i="23" s="1"/>
  <c r="L56" i="23" s="1"/>
  <c r="I56" i="23"/>
  <c r="J56" i="23" s="1"/>
  <c r="G57" i="23"/>
  <c r="K57" i="23" s="1"/>
  <c r="L57" i="23" s="1"/>
  <c r="I57" i="23"/>
  <c r="J57" i="23" s="1"/>
  <c r="G58" i="23"/>
  <c r="K58" i="23" s="1"/>
  <c r="L58" i="23" s="1"/>
  <c r="I58" i="23"/>
  <c r="J58" i="23" s="1"/>
  <c r="G9" i="23"/>
  <c r="K9" i="23" s="1"/>
  <c r="L9" i="23" s="1"/>
  <c r="I9" i="23"/>
  <c r="J9" i="23" s="1"/>
  <c r="G10" i="23"/>
  <c r="K10" i="23" s="1"/>
  <c r="L10" i="23" s="1"/>
  <c r="I10" i="23"/>
  <c r="J10" i="23" s="1"/>
  <c r="G62" i="2"/>
  <c r="K62" i="2" s="1"/>
  <c r="L62" i="2" s="1"/>
  <c r="G25" i="2"/>
  <c r="K25" i="2" s="1"/>
  <c r="L25" i="2" s="1"/>
  <c r="I25" i="2"/>
  <c r="J25" i="2" s="1"/>
  <c r="G26" i="2"/>
  <c r="K26" i="2" s="1"/>
  <c r="L26" i="2" s="1"/>
  <c r="I26" i="2"/>
  <c r="J26" i="2" s="1"/>
  <c r="G13" i="2"/>
  <c r="K13" i="2" s="1"/>
  <c r="L13" i="2" s="1"/>
  <c r="I13" i="2"/>
  <c r="J13" i="2" s="1"/>
  <c r="G14" i="2"/>
  <c r="K14" i="2" s="1"/>
  <c r="L14" i="2" s="1"/>
  <c r="I14" i="2"/>
  <c r="J14" i="2" s="1"/>
  <c r="G11" i="10"/>
  <c r="K11" i="10" s="1"/>
  <c r="L11" i="10" s="1"/>
  <c r="I11" i="10"/>
  <c r="J11" i="10"/>
  <c r="G12" i="10"/>
  <c r="K12" i="10" s="1"/>
  <c r="L12" i="10" s="1"/>
  <c r="I12" i="10"/>
  <c r="J12" i="10" s="1"/>
  <c r="G13" i="10"/>
  <c r="K13" i="10" s="1"/>
  <c r="L13" i="10" s="1"/>
  <c r="I13" i="10"/>
  <c r="J13" i="10"/>
  <c r="G29" i="23"/>
  <c r="K29" i="23" s="1"/>
  <c r="L29" i="23" s="1"/>
  <c r="I29" i="23"/>
  <c r="J29" i="23" s="1"/>
  <c r="G184" i="2"/>
  <c r="K184" i="2" s="1"/>
  <c r="L184" i="2" s="1"/>
  <c r="I184" i="2"/>
  <c r="J184" i="2" s="1"/>
  <c r="G163" i="2"/>
  <c r="K163" i="2" s="1"/>
  <c r="L163" i="2" s="1"/>
  <c r="I163" i="2"/>
  <c r="J163" i="2" s="1"/>
  <c r="G174" i="2"/>
  <c r="K174" i="2" s="1"/>
  <c r="L174" i="2" s="1"/>
  <c r="I174" i="2"/>
  <c r="J174" i="2" s="1"/>
  <c r="G176" i="2"/>
  <c r="K176" i="2" s="1"/>
  <c r="L176" i="2" s="1"/>
  <c r="I176" i="2"/>
  <c r="J176" i="2" s="1"/>
  <c r="G177" i="2"/>
  <c r="K177" i="2" s="1"/>
  <c r="L177" i="2" s="1"/>
  <c r="I177" i="2"/>
  <c r="J177" i="2" s="1"/>
  <c r="G178" i="2"/>
  <c r="K178" i="2" s="1"/>
  <c r="L178" i="2" s="1"/>
  <c r="I178" i="2"/>
  <c r="J178" i="2" s="1"/>
  <c r="L57" i="21"/>
  <c r="P57" i="21" s="1"/>
  <c r="Q57" i="21" s="1"/>
  <c r="N57" i="21"/>
  <c r="O57" i="21" s="1"/>
  <c r="L58" i="21"/>
  <c r="P58" i="21" s="1"/>
  <c r="Q58" i="21" s="1"/>
  <c r="N58" i="21"/>
  <c r="O58" i="21" s="1"/>
  <c r="L49" i="21"/>
  <c r="P49" i="21" s="1"/>
  <c r="Q49" i="21" s="1"/>
  <c r="N49" i="21"/>
  <c r="O49" i="21" s="1"/>
  <c r="L41" i="21"/>
  <c r="P41" i="21" s="1"/>
  <c r="Q41" i="21" s="1"/>
  <c r="N41" i="21"/>
  <c r="O41" i="21" s="1"/>
  <c r="L36" i="21"/>
  <c r="P36" i="21" s="1"/>
  <c r="Q36" i="21" s="1"/>
  <c r="N36" i="21"/>
  <c r="O36" i="21" s="1"/>
  <c r="L26" i="21"/>
  <c r="P26" i="21" s="1"/>
  <c r="Q26" i="21" s="1"/>
  <c r="N26" i="21"/>
  <c r="O26" i="21" s="1"/>
  <c r="L27" i="21"/>
  <c r="P27" i="21" s="1"/>
  <c r="Q27" i="21" s="1"/>
  <c r="N27" i="21"/>
  <c r="O27" i="21" s="1"/>
  <c r="L9" i="21"/>
  <c r="P9" i="21" s="1"/>
  <c r="Q9" i="21" s="1"/>
  <c r="N9" i="21"/>
  <c r="O9" i="21" s="1"/>
  <c r="G49" i="23"/>
  <c r="K49" i="23" s="1"/>
  <c r="L49" i="23" s="1"/>
  <c r="I49" i="23"/>
  <c r="J49" i="23" s="1"/>
  <c r="G50" i="23"/>
  <c r="K50" i="23" s="1"/>
  <c r="L50" i="23" s="1"/>
  <c r="I50" i="23"/>
  <c r="J50" i="23" s="1"/>
  <c r="G51" i="23"/>
  <c r="K51" i="23" s="1"/>
  <c r="L51" i="23" s="1"/>
  <c r="I51" i="23"/>
  <c r="J51" i="23"/>
  <c r="G52" i="23"/>
  <c r="K52" i="23" s="1"/>
  <c r="L52" i="23" s="1"/>
  <c r="I52" i="23"/>
  <c r="J52" i="23" s="1"/>
  <c r="G53" i="23"/>
  <c r="K53" i="23" s="1"/>
  <c r="L53" i="23" s="1"/>
  <c r="I53" i="23"/>
  <c r="J53" i="23" s="1"/>
  <c r="G54" i="23"/>
  <c r="K54" i="23" s="1"/>
  <c r="L54" i="23" s="1"/>
  <c r="I54" i="23"/>
  <c r="J54" i="23" s="1"/>
  <c r="G55" i="23"/>
  <c r="K55" i="23" s="1"/>
  <c r="L55" i="23" s="1"/>
  <c r="I55" i="23"/>
  <c r="J55" i="23" s="1"/>
  <c r="G59" i="23"/>
  <c r="K59" i="23" s="1"/>
  <c r="L59" i="23" s="1"/>
  <c r="I59" i="23"/>
  <c r="J59" i="23"/>
  <c r="I40" i="23"/>
  <c r="J40" i="23" s="1"/>
  <c r="G40" i="23"/>
  <c r="K40" i="23" s="1"/>
  <c r="L40" i="23" s="1"/>
  <c r="I39" i="23"/>
  <c r="J39" i="23" s="1"/>
  <c r="G39" i="23"/>
  <c r="K39" i="23" s="1"/>
  <c r="L39" i="23" s="1"/>
  <c r="I38" i="23"/>
  <c r="J38" i="23" s="1"/>
  <c r="G38" i="23"/>
  <c r="K38" i="23" s="1"/>
  <c r="L38" i="23" s="1"/>
  <c r="I37" i="23"/>
  <c r="J37" i="23" s="1"/>
  <c r="G37" i="23"/>
  <c r="K37" i="23" s="1"/>
  <c r="L37" i="23" s="1"/>
  <c r="I36" i="23"/>
  <c r="J36" i="23" s="1"/>
  <c r="G36" i="23"/>
  <c r="K36" i="23" s="1"/>
  <c r="L36" i="23" s="1"/>
  <c r="I35" i="23"/>
  <c r="J35" i="23" s="1"/>
  <c r="G35" i="23"/>
  <c r="K35" i="23" s="1"/>
  <c r="L35" i="23" s="1"/>
  <c r="I34" i="23"/>
  <c r="J34" i="23" s="1"/>
  <c r="G34" i="23"/>
  <c r="K34" i="23" s="1"/>
  <c r="L34" i="23" s="1"/>
  <c r="I33" i="23"/>
  <c r="J33" i="23" s="1"/>
  <c r="G33" i="23"/>
  <c r="K33" i="23" s="1"/>
  <c r="L33" i="23" s="1"/>
  <c r="G69" i="2"/>
  <c r="K69" i="2" s="1"/>
  <c r="L69" i="2" s="1"/>
  <c r="I69" i="2"/>
  <c r="J69" i="2" s="1"/>
  <c r="G70" i="2"/>
  <c r="K70" i="2" s="1"/>
  <c r="L70" i="2" s="1"/>
  <c r="I70" i="2"/>
  <c r="J70" i="2" s="1"/>
  <c r="G71" i="2"/>
  <c r="K71" i="2" s="1"/>
  <c r="L71" i="2" s="1"/>
  <c r="I71" i="2"/>
  <c r="J71" i="2" s="1"/>
  <c r="G72" i="2"/>
  <c r="K72" i="2" s="1"/>
  <c r="L72" i="2" s="1"/>
  <c r="I72" i="2"/>
  <c r="J72" i="2" s="1"/>
  <c r="G73" i="2"/>
  <c r="K73" i="2" s="1"/>
  <c r="L73" i="2" s="1"/>
  <c r="I73" i="2"/>
  <c r="J73" i="2" s="1"/>
  <c r="G74" i="2"/>
  <c r="K74" i="2"/>
  <c r="L74" i="2" s="1"/>
  <c r="I74" i="2"/>
  <c r="J74" i="2" s="1"/>
  <c r="G75" i="2"/>
  <c r="K75" i="2" s="1"/>
  <c r="L75" i="2" s="1"/>
  <c r="I75" i="2"/>
  <c r="J75" i="2" s="1"/>
  <c r="G76" i="2"/>
  <c r="K76" i="2" s="1"/>
  <c r="L76" i="2" s="1"/>
  <c r="I76" i="2"/>
  <c r="J76" i="2" s="1"/>
  <c r="G77" i="2"/>
  <c r="K77" i="2" s="1"/>
  <c r="L77" i="2" s="1"/>
  <c r="I77" i="2"/>
  <c r="J77" i="2" s="1"/>
  <c r="G78" i="2"/>
  <c r="K78" i="2" s="1"/>
  <c r="L78" i="2" s="1"/>
  <c r="I78" i="2"/>
  <c r="J78" i="2" s="1"/>
  <c r="G79" i="2"/>
  <c r="K79" i="2" s="1"/>
  <c r="L79" i="2" s="1"/>
  <c r="I79" i="2"/>
  <c r="J79" i="2" s="1"/>
  <c r="G80" i="2"/>
  <c r="K80" i="2" s="1"/>
  <c r="L80" i="2" s="1"/>
  <c r="I80" i="2"/>
  <c r="J80" i="2" s="1"/>
  <c r="G82" i="2"/>
  <c r="K82" i="2" s="1"/>
  <c r="L82" i="2" s="1"/>
  <c r="I82" i="2"/>
  <c r="J82" i="2"/>
  <c r="G83" i="2"/>
  <c r="K83" i="2" s="1"/>
  <c r="L83" i="2" s="1"/>
  <c r="I83" i="2"/>
  <c r="J83" i="2" s="1"/>
  <c r="G84" i="2"/>
  <c r="K84" i="2" s="1"/>
  <c r="L84" i="2" s="1"/>
  <c r="I84" i="2"/>
  <c r="J84" i="2" s="1"/>
  <c r="G85" i="2"/>
  <c r="K85" i="2" s="1"/>
  <c r="L85" i="2" s="1"/>
  <c r="I85" i="2"/>
  <c r="J85" i="2" s="1"/>
  <c r="G86" i="2"/>
  <c r="K86" i="2" s="1"/>
  <c r="L86" i="2" s="1"/>
  <c r="I86" i="2"/>
  <c r="J86" i="2" s="1"/>
  <c r="G87" i="2"/>
  <c r="K87" i="2" s="1"/>
  <c r="L87" i="2" s="1"/>
  <c r="I87" i="2"/>
  <c r="J87" i="2" s="1"/>
  <c r="G88" i="2"/>
  <c r="K88" i="2" s="1"/>
  <c r="L88" i="2" s="1"/>
  <c r="I88" i="2"/>
  <c r="J88" i="2" s="1"/>
  <c r="G89" i="2"/>
  <c r="K89" i="2" s="1"/>
  <c r="L89" i="2" s="1"/>
  <c r="I89" i="2"/>
  <c r="J89" i="2" s="1"/>
  <c r="G90" i="2"/>
  <c r="K90" i="2" s="1"/>
  <c r="L90" i="2" s="1"/>
  <c r="I90" i="2"/>
  <c r="J90" i="2" s="1"/>
  <c r="G91" i="2"/>
  <c r="K91" i="2" s="1"/>
  <c r="L91" i="2" s="1"/>
  <c r="I91" i="2"/>
  <c r="J91" i="2" s="1"/>
  <c r="G92" i="2"/>
  <c r="K92" i="2" s="1"/>
  <c r="L92" i="2" s="1"/>
  <c r="I92" i="2"/>
  <c r="J92" i="2" s="1"/>
  <c r="G93" i="2"/>
  <c r="K93" i="2" s="1"/>
  <c r="L93" i="2" s="1"/>
  <c r="I93" i="2"/>
  <c r="J93" i="2" s="1"/>
  <c r="G95" i="2"/>
  <c r="K95" i="2" s="1"/>
  <c r="L95" i="2" s="1"/>
  <c r="I95" i="2"/>
  <c r="J95" i="2" s="1"/>
  <c r="G96" i="2"/>
  <c r="K96" i="2" s="1"/>
  <c r="L96" i="2" s="1"/>
  <c r="I96" i="2"/>
  <c r="J96" i="2" s="1"/>
  <c r="G97" i="2"/>
  <c r="K97" i="2" s="1"/>
  <c r="L97" i="2" s="1"/>
  <c r="I97" i="2"/>
  <c r="J97" i="2" s="1"/>
  <c r="G98" i="2"/>
  <c r="K98" i="2" s="1"/>
  <c r="L98" i="2" s="1"/>
  <c r="I98" i="2"/>
  <c r="J98" i="2" s="1"/>
  <c r="G99" i="2"/>
  <c r="K99" i="2" s="1"/>
  <c r="L99" i="2" s="1"/>
  <c r="I99" i="2"/>
  <c r="J99" i="2" s="1"/>
  <c r="G100" i="2"/>
  <c r="K100" i="2" s="1"/>
  <c r="L100" i="2" s="1"/>
  <c r="I100" i="2"/>
  <c r="J100" i="2" s="1"/>
  <c r="G101" i="2"/>
  <c r="K101" i="2" s="1"/>
  <c r="L101" i="2" s="1"/>
  <c r="I101" i="2"/>
  <c r="J101" i="2" s="1"/>
  <c r="G102" i="2"/>
  <c r="K102" i="2" s="1"/>
  <c r="L102" i="2" s="1"/>
  <c r="I102" i="2"/>
  <c r="J102" i="2" s="1"/>
  <c r="G9" i="2"/>
  <c r="K9" i="2" s="1"/>
  <c r="L9" i="2" s="1"/>
  <c r="G69" i="23"/>
  <c r="K69" i="23" s="1"/>
  <c r="L69" i="23" s="1"/>
  <c r="G68" i="23"/>
  <c r="K68" i="23" s="1"/>
  <c r="L68" i="23" s="1"/>
  <c r="G67" i="23"/>
  <c r="K67" i="23" s="1"/>
  <c r="L67" i="23" s="1"/>
  <c r="J66" i="23"/>
  <c r="G66" i="23"/>
  <c r="K66" i="23" s="1"/>
  <c r="L66" i="23" s="1"/>
  <c r="J65" i="23"/>
  <c r="G65" i="23"/>
  <c r="K65" i="23" s="1"/>
  <c r="L65" i="23" s="1"/>
  <c r="J64" i="23"/>
  <c r="G64" i="23"/>
  <c r="K64" i="23" s="1"/>
  <c r="L64" i="23" s="1"/>
  <c r="J63" i="23"/>
  <c r="G63" i="23"/>
  <c r="K63" i="23" s="1"/>
  <c r="L63" i="23" s="1"/>
  <c r="G62" i="23"/>
  <c r="K62" i="23" s="1"/>
  <c r="L62" i="23" s="1"/>
  <c r="G694" i="2"/>
  <c r="K694" i="2" s="1"/>
  <c r="L694" i="2" s="1"/>
  <c r="I694" i="2"/>
  <c r="J694" i="2" s="1"/>
  <c r="G695" i="2"/>
  <c r="K695" i="2" s="1"/>
  <c r="L695" i="2" s="1"/>
  <c r="I695" i="2"/>
  <c r="J695" i="2"/>
  <c r="G696" i="2"/>
  <c r="K696" i="2" s="1"/>
  <c r="L696" i="2" s="1"/>
  <c r="I696" i="2"/>
  <c r="J696" i="2" s="1"/>
  <c r="G710" i="2"/>
  <c r="K710" i="2" s="1"/>
  <c r="L710" i="2" s="1"/>
  <c r="I710" i="2"/>
  <c r="J710" i="2" s="1"/>
  <c r="G711" i="2"/>
  <c r="K711" i="2" s="1"/>
  <c r="L711" i="2" s="1"/>
  <c r="I711" i="2"/>
  <c r="J711" i="2" s="1"/>
  <c r="G712" i="2"/>
  <c r="K712" i="2" s="1"/>
  <c r="L712" i="2" s="1"/>
  <c r="I712" i="2"/>
  <c r="J712" i="2" s="1"/>
  <c r="G180" i="2"/>
  <c r="K180" i="2" s="1"/>
  <c r="L180" i="2" s="1"/>
  <c r="I180" i="2"/>
  <c r="J180" i="2" s="1"/>
  <c r="G181" i="2"/>
  <c r="K181" i="2" s="1"/>
  <c r="L181" i="2" s="1"/>
  <c r="I181" i="2"/>
  <c r="J181" i="2" s="1"/>
  <c r="G182" i="2"/>
  <c r="K182" i="2" s="1"/>
  <c r="L182" i="2" s="1"/>
  <c r="I182" i="2"/>
  <c r="J182" i="2" s="1"/>
  <c r="G183" i="2"/>
  <c r="K183" i="2" s="1"/>
  <c r="L183" i="2" s="1"/>
  <c r="I183" i="2"/>
  <c r="J183" i="2" s="1"/>
  <c r="G104" i="2"/>
  <c r="K104" i="2" s="1"/>
  <c r="L104" i="2" s="1"/>
  <c r="I104" i="2"/>
  <c r="J104" i="2" s="1"/>
  <c r="L95" i="21"/>
  <c r="P95" i="21" s="1"/>
  <c r="Q95" i="21" s="1"/>
  <c r="L61" i="21"/>
  <c r="P61" i="21" s="1"/>
  <c r="Q61" i="21" s="1"/>
  <c r="L39" i="21"/>
  <c r="P39" i="21" s="1"/>
  <c r="Q39" i="21" s="1"/>
  <c r="L114" i="21"/>
  <c r="P114" i="21" s="1"/>
  <c r="Q114" i="21" s="1"/>
  <c r="L113" i="21"/>
  <c r="P113" i="21" s="1"/>
  <c r="Q113" i="21" s="1"/>
  <c r="L112" i="21"/>
  <c r="P112" i="21" s="1"/>
  <c r="Q112" i="21" s="1"/>
  <c r="L107" i="21"/>
  <c r="P107" i="21" s="1"/>
  <c r="Q107" i="21" s="1"/>
  <c r="L106" i="21"/>
  <c r="P106" i="21" s="1"/>
  <c r="Q106" i="21" s="1"/>
  <c r="L105" i="21"/>
  <c r="P105" i="21" s="1"/>
  <c r="Q105" i="21" s="1"/>
  <c r="L99" i="21"/>
  <c r="P99" i="21" s="1"/>
  <c r="Q99" i="21" s="1"/>
  <c r="L98" i="21"/>
  <c r="P98" i="21" s="1"/>
  <c r="Q98" i="21" s="1"/>
  <c r="L96" i="21"/>
  <c r="P96" i="21" s="1"/>
  <c r="Q96" i="21" s="1"/>
  <c r="L94" i="21"/>
  <c r="P94" i="21" s="1"/>
  <c r="Q94" i="21" s="1"/>
  <c r="L93" i="21"/>
  <c r="P93" i="21" s="1"/>
  <c r="Q93" i="21" s="1"/>
  <c r="L86" i="21"/>
  <c r="P86" i="21" s="1"/>
  <c r="Q86" i="21" s="1"/>
  <c r="L85" i="21"/>
  <c r="P85" i="21" s="1"/>
  <c r="Q85" i="21" s="1"/>
  <c r="L79" i="21"/>
  <c r="P79" i="21" s="1"/>
  <c r="Q79" i="21" s="1"/>
  <c r="L78" i="21"/>
  <c r="P78" i="21" s="1"/>
  <c r="Q78" i="21" s="1"/>
  <c r="L77" i="21"/>
  <c r="P77" i="21" s="1"/>
  <c r="Q77" i="21" s="1"/>
  <c r="L75" i="21"/>
  <c r="P75" i="21" s="1"/>
  <c r="Q75" i="21" s="1"/>
  <c r="L74" i="21"/>
  <c r="P74" i="21" s="1"/>
  <c r="Q74" i="21" s="1"/>
  <c r="L73" i="21"/>
  <c r="P73" i="21" s="1"/>
  <c r="Q73" i="21" s="1"/>
  <c r="L72" i="21"/>
  <c r="P72" i="21" s="1"/>
  <c r="Q72" i="21" s="1"/>
  <c r="L71" i="21"/>
  <c r="P71" i="21" s="1"/>
  <c r="Q71" i="21" s="1"/>
  <c r="L70" i="21"/>
  <c r="P70" i="21" s="1"/>
  <c r="Q70" i="21" s="1"/>
  <c r="L65" i="21"/>
  <c r="P65" i="21" s="1"/>
  <c r="Q65" i="21" s="1"/>
  <c r="L64" i="21"/>
  <c r="P64" i="21" s="1"/>
  <c r="Q64" i="21" s="1"/>
  <c r="L63" i="21"/>
  <c r="P63" i="21" s="1"/>
  <c r="Q63" i="21" s="1"/>
  <c r="L62" i="21"/>
  <c r="P62" i="21" s="1"/>
  <c r="Q62" i="21" s="1"/>
  <c r="L60" i="21"/>
  <c r="P60" i="21" s="1"/>
  <c r="Q60" i="21" s="1"/>
  <c r="L59" i="21"/>
  <c r="P59" i="21" s="1"/>
  <c r="Q59" i="21" s="1"/>
  <c r="L52" i="21"/>
  <c r="P52" i="21" s="1"/>
  <c r="Q52" i="21" s="1"/>
  <c r="L51" i="21"/>
  <c r="P51" i="21" s="1"/>
  <c r="Q51" i="21" s="1"/>
  <c r="L50" i="21"/>
  <c r="P50" i="21" s="1"/>
  <c r="Q50" i="21" s="1"/>
  <c r="L43" i="21"/>
  <c r="P43" i="21" s="1"/>
  <c r="Q43" i="21" s="1"/>
  <c r="L42" i="21"/>
  <c r="P42" i="21" s="1"/>
  <c r="Q42" i="21" s="1"/>
  <c r="L40" i="21"/>
  <c r="P40" i="21" s="1"/>
  <c r="Q40" i="21" s="1"/>
  <c r="L38" i="21"/>
  <c r="P38" i="21" s="1"/>
  <c r="Q38" i="21" s="1"/>
  <c r="L37" i="21"/>
  <c r="P37" i="21" s="1"/>
  <c r="Q37" i="21" s="1"/>
  <c r="L34" i="21"/>
  <c r="P34" i="21" s="1"/>
  <c r="Q34" i="21" s="1"/>
  <c r="L33" i="21"/>
  <c r="P33" i="21" s="1"/>
  <c r="Q33" i="21" s="1"/>
  <c r="L32" i="21"/>
  <c r="P32" i="21" s="1"/>
  <c r="Q32" i="21" s="1"/>
  <c r="L31" i="21"/>
  <c r="P31" i="21" s="1"/>
  <c r="Q31" i="21" s="1"/>
  <c r="L30" i="21"/>
  <c r="P30" i="21" s="1"/>
  <c r="Q30" i="21" s="1"/>
  <c r="L29" i="21"/>
  <c r="P29" i="21" s="1"/>
  <c r="Q29" i="21" s="1"/>
  <c r="L28" i="21"/>
  <c r="P28" i="21" s="1"/>
  <c r="Q28" i="21" s="1"/>
  <c r="L23" i="21"/>
  <c r="P23" i="21" s="1"/>
  <c r="Q23" i="21" s="1"/>
  <c r="L22" i="21"/>
  <c r="P22" i="21" s="1"/>
  <c r="Q22" i="21" s="1"/>
  <c r="L21" i="21"/>
  <c r="P21" i="21" s="1"/>
  <c r="Q21" i="21" s="1"/>
  <c r="L19" i="21"/>
  <c r="P19" i="21" s="1"/>
  <c r="Q19" i="21" s="1"/>
  <c r="L14" i="21"/>
  <c r="P14" i="21" s="1"/>
  <c r="Q14" i="21" s="1"/>
  <c r="L13" i="21"/>
  <c r="P13" i="21" s="1"/>
  <c r="Q13" i="21" s="1"/>
  <c r="L12" i="21"/>
  <c r="P12" i="21" s="1"/>
  <c r="Q12" i="21" s="1"/>
  <c r="G14" i="10"/>
  <c r="K14" i="10" s="1"/>
  <c r="L14" i="10" s="1"/>
  <c r="G10" i="10"/>
  <c r="K10" i="10" s="1"/>
  <c r="L10" i="10" s="1"/>
  <c r="G8" i="10"/>
  <c r="K8" i="10" s="1"/>
  <c r="L8" i="10" s="1"/>
  <c r="F15" i="11"/>
  <c r="J15" i="11" s="1"/>
  <c r="K15" i="11" s="1"/>
  <c r="F14" i="11"/>
  <c r="J14" i="11" s="1"/>
  <c r="K14" i="11" s="1"/>
  <c r="F12" i="11"/>
  <c r="J12" i="11" s="1"/>
  <c r="K12" i="11" s="1"/>
  <c r="F11" i="11"/>
  <c r="J11" i="11" s="1"/>
  <c r="K11" i="11" s="1"/>
  <c r="F10" i="11"/>
  <c r="J10" i="11" s="1"/>
  <c r="K10" i="11" s="1"/>
  <c r="F9" i="11"/>
  <c r="J9" i="11" s="1"/>
  <c r="K9" i="11" s="1"/>
  <c r="F8" i="11"/>
  <c r="J8" i="11" s="1"/>
  <c r="K8" i="11" s="1"/>
  <c r="H55" i="17"/>
  <c r="L55" i="17" s="1"/>
  <c r="M55" i="17" s="1"/>
  <c r="H54" i="17"/>
  <c r="L54" i="17" s="1"/>
  <c r="M54" i="17" s="1"/>
  <c r="H52" i="17"/>
  <c r="L52" i="17" s="1"/>
  <c r="M52" i="17" s="1"/>
  <c r="H50" i="17"/>
  <c r="L50" i="17" s="1"/>
  <c r="M50" i="17" s="1"/>
  <c r="H49" i="17"/>
  <c r="L49" i="17" s="1"/>
  <c r="M49" i="17" s="1"/>
  <c r="H47" i="17"/>
  <c r="L47" i="17" s="1"/>
  <c r="M47" i="17" s="1"/>
  <c r="H46" i="17"/>
  <c r="L46" i="17" s="1"/>
  <c r="M46" i="17" s="1"/>
  <c r="H45" i="17"/>
  <c r="L45" i="17" s="1"/>
  <c r="M45" i="17" s="1"/>
  <c r="H44" i="17"/>
  <c r="L44" i="17" s="1"/>
  <c r="M44" i="17" s="1"/>
  <c r="H43" i="17"/>
  <c r="L43" i="17" s="1"/>
  <c r="M43" i="17" s="1"/>
  <c r="H42" i="17"/>
  <c r="L42" i="17" s="1"/>
  <c r="M42" i="17" s="1"/>
  <c r="H41" i="17"/>
  <c r="L41" i="17" s="1"/>
  <c r="M41" i="17" s="1"/>
  <c r="H40" i="17"/>
  <c r="L40" i="17" s="1"/>
  <c r="M40" i="17" s="1"/>
  <c r="H38" i="17"/>
  <c r="L38" i="17" s="1"/>
  <c r="M38" i="17" s="1"/>
  <c r="H37" i="17"/>
  <c r="L37" i="17" s="1"/>
  <c r="M37" i="17" s="1"/>
  <c r="H36" i="17"/>
  <c r="L36" i="17" s="1"/>
  <c r="M36" i="17" s="1"/>
  <c r="H35" i="17"/>
  <c r="L35" i="17" s="1"/>
  <c r="M35" i="17" s="1"/>
  <c r="H34" i="17"/>
  <c r="L34" i="17" s="1"/>
  <c r="M34" i="17" s="1"/>
  <c r="H32" i="17"/>
  <c r="L32" i="17" s="1"/>
  <c r="M32" i="17" s="1"/>
  <c r="H31" i="17"/>
  <c r="L31" i="17" s="1"/>
  <c r="M31" i="17" s="1"/>
  <c r="H30" i="17"/>
  <c r="L30" i="17" s="1"/>
  <c r="M30" i="17" s="1"/>
  <c r="H29" i="17"/>
  <c r="L29" i="17" s="1"/>
  <c r="M29" i="17" s="1"/>
  <c r="H28" i="17"/>
  <c r="L28" i="17" s="1"/>
  <c r="M28" i="17" s="1"/>
  <c r="H27" i="17"/>
  <c r="L27" i="17" s="1"/>
  <c r="M27" i="17" s="1"/>
  <c r="H26" i="17"/>
  <c r="L26" i="17" s="1"/>
  <c r="M26" i="17" s="1"/>
  <c r="H25" i="17"/>
  <c r="L25" i="17" s="1"/>
  <c r="M25" i="17" s="1"/>
  <c r="H23" i="17"/>
  <c r="L23" i="17" s="1"/>
  <c r="M23" i="17" s="1"/>
  <c r="H22" i="17"/>
  <c r="L22" i="17" s="1"/>
  <c r="M22" i="17" s="1"/>
  <c r="H21" i="17"/>
  <c r="L21" i="17" s="1"/>
  <c r="M21" i="17" s="1"/>
  <c r="H19" i="17"/>
  <c r="L19" i="17" s="1"/>
  <c r="M19" i="17" s="1"/>
  <c r="H18" i="17"/>
  <c r="L18" i="17" s="1"/>
  <c r="M18" i="17" s="1"/>
  <c r="H17" i="17"/>
  <c r="L17" i="17" s="1"/>
  <c r="M17" i="17" s="1"/>
  <c r="H16" i="17"/>
  <c r="L16" i="17" s="1"/>
  <c r="M16" i="17" s="1"/>
  <c r="H15" i="17"/>
  <c r="L15" i="17" s="1"/>
  <c r="M15" i="17" s="1"/>
  <c r="H14" i="17"/>
  <c r="L14" i="17" s="1"/>
  <c r="M14" i="17" s="1"/>
  <c r="H13" i="17"/>
  <c r="L13" i="17" s="1"/>
  <c r="M13" i="17" s="1"/>
  <c r="H12" i="17"/>
  <c r="L12" i="17" s="1"/>
  <c r="M12" i="17" s="1"/>
  <c r="H11" i="17"/>
  <c r="L11" i="17" s="1"/>
  <c r="M11" i="17" s="1"/>
  <c r="H10" i="17"/>
  <c r="L10" i="17" s="1"/>
  <c r="M10" i="17" s="1"/>
  <c r="H9" i="17"/>
  <c r="L9" i="17" s="1"/>
  <c r="M9" i="17" s="1"/>
  <c r="H8" i="17"/>
  <c r="L8" i="17" s="1"/>
  <c r="M8" i="17" s="1"/>
  <c r="G45" i="23"/>
  <c r="K45" i="23" s="1"/>
  <c r="L45" i="23" s="1"/>
  <c r="G44" i="23"/>
  <c r="K44" i="23" s="1"/>
  <c r="L44" i="23" s="1"/>
  <c r="G20" i="23"/>
  <c r="K20" i="23" s="1"/>
  <c r="L20" i="23" s="1"/>
  <c r="G21" i="23"/>
  <c r="K21" i="23" s="1"/>
  <c r="L21" i="23" s="1"/>
  <c r="G22" i="23"/>
  <c r="K22" i="23" s="1"/>
  <c r="L22" i="23" s="1"/>
  <c r="G23" i="23"/>
  <c r="K23" i="23" s="1"/>
  <c r="L23" i="23" s="1"/>
  <c r="G24" i="23"/>
  <c r="K24" i="23" s="1"/>
  <c r="L24" i="23" s="1"/>
  <c r="G25" i="23"/>
  <c r="K25" i="23" s="1"/>
  <c r="L25" i="23" s="1"/>
  <c r="G26" i="23"/>
  <c r="K26" i="23" s="1"/>
  <c r="L26" i="23" s="1"/>
  <c r="G27" i="23"/>
  <c r="K27" i="23" s="1"/>
  <c r="L27" i="23" s="1"/>
  <c r="G28" i="23"/>
  <c r="K28" i="23" s="1"/>
  <c r="L28" i="23" s="1"/>
  <c r="G19" i="23"/>
  <c r="K19" i="23" s="1"/>
  <c r="L19" i="23" s="1"/>
  <c r="G882" i="2"/>
  <c r="K882" i="2" s="1"/>
  <c r="L882" i="2" s="1"/>
  <c r="K868" i="2"/>
  <c r="L868" i="2" s="1"/>
  <c r="G860" i="2"/>
  <c r="K860" i="2" s="1"/>
  <c r="L860" i="2" s="1"/>
  <c r="G859" i="2"/>
  <c r="K859" i="2" s="1"/>
  <c r="L859" i="2" s="1"/>
  <c r="G858" i="2"/>
  <c r="K858" i="2" s="1"/>
  <c r="L858" i="2" s="1"/>
  <c r="G857" i="2"/>
  <c r="K857" i="2" s="1"/>
  <c r="L857" i="2" s="1"/>
  <c r="G856" i="2"/>
  <c r="K856" i="2" s="1"/>
  <c r="L856" i="2" s="1"/>
  <c r="G855" i="2"/>
  <c r="K855" i="2" s="1"/>
  <c r="L855" i="2" s="1"/>
  <c r="G854" i="2"/>
  <c r="K854" i="2" s="1"/>
  <c r="L854" i="2" s="1"/>
  <c r="G853" i="2"/>
  <c r="K853" i="2" s="1"/>
  <c r="L853" i="2" s="1"/>
  <c r="G851" i="2"/>
  <c r="K851" i="2" s="1"/>
  <c r="L851" i="2" s="1"/>
  <c r="G850" i="2"/>
  <c r="K850" i="2" s="1"/>
  <c r="L850" i="2" s="1"/>
  <c r="G849" i="2"/>
  <c r="K849" i="2" s="1"/>
  <c r="L849" i="2" s="1"/>
  <c r="G848" i="2"/>
  <c r="K848" i="2" s="1"/>
  <c r="L848" i="2" s="1"/>
  <c r="G847" i="2"/>
  <c r="K847" i="2" s="1"/>
  <c r="L847" i="2" s="1"/>
  <c r="G846" i="2"/>
  <c r="K846" i="2" s="1"/>
  <c r="L846" i="2" s="1"/>
  <c r="G845" i="2"/>
  <c r="K845" i="2" s="1"/>
  <c r="L845" i="2" s="1"/>
  <c r="G844" i="2"/>
  <c r="K844" i="2" s="1"/>
  <c r="L844" i="2" s="1"/>
  <c r="G842" i="2"/>
  <c r="K842" i="2" s="1"/>
  <c r="L842" i="2" s="1"/>
  <c r="G841" i="2"/>
  <c r="K841" i="2" s="1"/>
  <c r="L841" i="2" s="1"/>
  <c r="G840" i="2"/>
  <c r="K840" i="2" s="1"/>
  <c r="L840" i="2" s="1"/>
  <c r="G839" i="2"/>
  <c r="K839" i="2" s="1"/>
  <c r="L839" i="2" s="1"/>
  <c r="G838" i="2"/>
  <c r="K838" i="2" s="1"/>
  <c r="L838" i="2" s="1"/>
  <c r="G837" i="2"/>
  <c r="K837" i="2" s="1"/>
  <c r="L837" i="2" s="1"/>
  <c r="G836" i="2"/>
  <c r="K836" i="2" s="1"/>
  <c r="L836" i="2" s="1"/>
  <c r="G835" i="2"/>
  <c r="K835" i="2" s="1"/>
  <c r="L835" i="2" s="1"/>
  <c r="G831" i="2"/>
  <c r="K831" i="2" s="1"/>
  <c r="L831" i="2" s="1"/>
  <c r="G830" i="2"/>
  <c r="K830" i="2" s="1"/>
  <c r="L830" i="2" s="1"/>
  <c r="G829" i="2"/>
  <c r="K829" i="2" s="1"/>
  <c r="L829" i="2" s="1"/>
  <c r="G828" i="2"/>
  <c r="K828" i="2" s="1"/>
  <c r="L828" i="2" s="1"/>
  <c r="G827" i="2"/>
  <c r="K827" i="2" s="1"/>
  <c r="L827" i="2" s="1"/>
  <c r="G826" i="2"/>
  <c r="K826" i="2" s="1"/>
  <c r="L826" i="2" s="1"/>
  <c r="G825" i="2"/>
  <c r="K825" i="2" s="1"/>
  <c r="L825" i="2" s="1"/>
  <c r="G824" i="2"/>
  <c r="K824" i="2" s="1"/>
  <c r="L824" i="2" s="1"/>
  <c r="G822" i="2"/>
  <c r="K822" i="2" s="1"/>
  <c r="L822" i="2" s="1"/>
  <c r="G821" i="2"/>
  <c r="K821" i="2" s="1"/>
  <c r="L821" i="2" s="1"/>
  <c r="G820" i="2"/>
  <c r="K820" i="2" s="1"/>
  <c r="L820" i="2" s="1"/>
  <c r="G819" i="2"/>
  <c r="K819" i="2" s="1"/>
  <c r="L819" i="2" s="1"/>
  <c r="G818" i="2"/>
  <c r="K818" i="2" s="1"/>
  <c r="L818" i="2" s="1"/>
  <c r="G817" i="2"/>
  <c r="K817" i="2" s="1"/>
  <c r="L817" i="2" s="1"/>
  <c r="G816" i="2"/>
  <c r="K816" i="2" s="1"/>
  <c r="L816" i="2" s="1"/>
  <c r="G815" i="2"/>
  <c r="K815" i="2" s="1"/>
  <c r="L815" i="2" s="1"/>
  <c r="G813" i="2"/>
  <c r="K813" i="2" s="1"/>
  <c r="L813" i="2" s="1"/>
  <c r="G812" i="2"/>
  <c r="K812" i="2" s="1"/>
  <c r="L812" i="2" s="1"/>
  <c r="G811" i="2"/>
  <c r="K811" i="2" s="1"/>
  <c r="L811" i="2" s="1"/>
  <c r="G810" i="2"/>
  <c r="K810" i="2" s="1"/>
  <c r="L810" i="2" s="1"/>
  <c r="G809" i="2"/>
  <c r="K809" i="2" s="1"/>
  <c r="L809" i="2" s="1"/>
  <c r="G808" i="2"/>
  <c r="K808" i="2" s="1"/>
  <c r="L808" i="2" s="1"/>
  <c r="G807" i="2"/>
  <c r="K807" i="2" s="1"/>
  <c r="L807" i="2" s="1"/>
  <c r="G806" i="2"/>
  <c r="K806" i="2" s="1"/>
  <c r="L806" i="2" s="1"/>
  <c r="G802" i="2"/>
  <c r="K802" i="2" s="1"/>
  <c r="L802" i="2" s="1"/>
  <c r="G801" i="2"/>
  <c r="K801" i="2" s="1"/>
  <c r="L801" i="2" s="1"/>
  <c r="G800" i="2"/>
  <c r="K800" i="2" s="1"/>
  <c r="L800" i="2" s="1"/>
  <c r="G799" i="2"/>
  <c r="K799" i="2" s="1"/>
  <c r="L799" i="2" s="1"/>
  <c r="G798" i="2"/>
  <c r="K798" i="2" s="1"/>
  <c r="L798" i="2" s="1"/>
  <c r="G797" i="2"/>
  <c r="K797" i="2" s="1"/>
  <c r="L797" i="2" s="1"/>
  <c r="G796" i="2"/>
  <c r="K796" i="2" s="1"/>
  <c r="L796" i="2" s="1"/>
  <c r="G795" i="2"/>
  <c r="K795" i="2" s="1"/>
  <c r="L795" i="2" s="1"/>
  <c r="G794" i="2"/>
  <c r="K794" i="2" s="1"/>
  <c r="L794" i="2" s="1"/>
  <c r="G792" i="2"/>
  <c r="K792" i="2" s="1"/>
  <c r="L792" i="2" s="1"/>
  <c r="G791" i="2"/>
  <c r="K791" i="2" s="1"/>
  <c r="L791" i="2" s="1"/>
  <c r="G790" i="2"/>
  <c r="K790" i="2" s="1"/>
  <c r="L790" i="2" s="1"/>
  <c r="G789" i="2"/>
  <c r="K789" i="2" s="1"/>
  <c r="L789" i="2" s="1"/>
  <c r="G788" i="2"/>
  <c r="K788" i="2" s="1"/>
  <c r="L788" i="2" s="1"/>
  <c r="G787" i="2"/>
  <c r="K787" i="2" s="1"/>
  <c r="L787" i="2" s="1"/>
  <c r="G786" i="2"/>
  <c r="K786" i="2" s="1"/>
  <c r="L786" i="2" s="1"/>
  <c r="G785" i="2"/>
  <c r="K785" i="2" s="1"/>
  <c r="L785" i="2" s="1"/>
  <c r="G784" i="2"/>
  <c r="K784" i="2" s="1"/>
  <c r="L784" i="2" s="1"/>
  <c r="G780" i="2"/>
  <c r="K780" i="2" s="1"/>
  <c r="L780" i="2" s="1"/>
  <c r="G779" i="2"/>
  <c r="K779" i="2" s="1"/>
  <c r="L779" i="2" s="1"/>
  <c r="G778" i="2"/>
  <c r="K778" i="2" s="1"/>
  <c r="L778" i="2" s="1"/>
  <c r="G777" i="2"/>
  <c r="K777" i="2" s="1"/>
  <c r="L777" i="2" s="1"/>
  <c r="G775" i="2"/>
  <c r="K775" i="2" s="1"/>
  <c r="L775" i="2" s="1"/>
  <c r="G774" i="2"/>
  <c r="K774" i="2" s="1"/>
  <c r="L774" i="2" s="1"/>
  <c r="G773" i="2"/>
  <c r="K773" i="2" s="1"/>
  <c r="L773" i="2" s="1"/>
  <c r="G772" i="2"/>
  <c r="K772" i="2" s="1"/>
  <c r="L772" i="2" s="1"/>
  <c r="G768" i="2"/>
  <c r="K768" i="2" s="1"/>
  <c r="L768" i="2" s="1"/>
  <c r="G767" i="2"/>
  <c r="K767" i="2" s="1"/>
  <c r="L767" i="2" s="1"/>
  <c r="G766" i="2"/>
  <c r="K766" i="2" s="1"/>
  <c r="L766" i="2" s="1"/>
  <c r="G765" i="2"/>
  <c r="K765" i="2" s="1"/>
  <c r="L765" i="2" s="1"/>
  <c r="G764" i="2"/>
  <c r="K764" i="2" s="1"/>
  <c r="L764" i="2" s="1"/>
  <c r="G763" i="2"/>
  <c r="K763" i="2" s="1"/>
  <c r="L763" i="2" s="1"/>
  <c r="G762" i="2"/>
  <c r="K762" i="2" s="1"/>
  <c r="L762" i="2" s="1"/>
  <c r="G760" i="2"/>
  <c r="K760" i="2" s="1"/>
  <c r="L760" i="2" s="1"/>
  <c r="G759" i="2"/>
  <c r="K759" i="2" s="1"/>
  <c r="L759" i="2" s="1"/>
  <c r="G758" i="2"/>
  <c r="K758" i="2" s="1"/>
  <c r="L758" i="2" s="1"/>
  <c r="G757" i="2"/>
  <c r="K757" i="2" s="1"/>
  <c r="L757" i="2" s="1"/>
  <c r="G756" i="2"/>
  <c r="K756" i="2" s="1"/>
  <c r="L756" i="2" s="1"/>
  <c r="G755" i="2"/>
  <c r="K755" i="2" s="1"/>
  <c r="L755" i="2" s="1"/>
  <c r="G754" i="2"/>
  <c r="K754" i="2" s="1"/>
  <c r="L754" i="2" s="1"/>
  <c r="G750" i="2"/>
  <c r="K750" i="2" s="1"/>
  <c r="L750" i="2" s="1"/>
  <c r="G749" i="2"/>
  <c r="K749" i="2" s="1"/>
  <c r="L749" i="2" s="1"/>
  <c r="G748" i="2"/>
  <c r="K748" i="2" s="1"/>
  <c r="L748" i="2" s="1"/>
  <c r="G747" i="2"/>
  <c r="K747" i="2" s="1"/>
  <c r="L747" i="2" s="1"/>
  <c r="G745" i="2"/>
  <c r="K745" i="2" s="1"/>
  <c r="L745" i="2" s="1"/>
  <c r="G744" i="2"/>
  <c r="K744" i="2" s="1"/>
  <c r="L744" i="2" s="1"/>
  <c r="G743" i="2"/>
  <c r="K743" i="2" s="1"/>
  <c r="L743" i="2" s="1"/>
  <c r="G742" i="2"/>
  <c r="K742" i="2" s="1"/>
  <c r="L742" i="2" s="1"/>
  <c r="G741" i="2"/>
  <c r="K741" i="2" s="1"/>
  <c r="L741" i="2" s="1"/>
  <c r="G740" i="2"/>
  <c r="K740" i="2" s="1"/>
  <c r="L740" i="2" s="1"/>
  <c r="G739" i="2"/>
  <c r="K739" i="2" s="1"/>
  <c r="L739" i="2" s="1"/>
  <c r="G738" i="2"/>
  <c r="K738" i="2" s="1"/>
  <c r="L738" i="2" s="1"/>
  <c r="G737" i="2"/>
  <c r="K737" i="2" s="1"/>
  <c r="L737" i="2" s="1"/>
  <c r="G736" i="2"/>
  <c r="K736" i="2" s="1"/>
  <c r="L736" i="2" s="1"/>
  <c r="G735" i="2"/>
  <c r="K735" i="2" s="1"/>
  <c r="L735" i="2" s="1"/>
  <c r="G734" i="2"/>
  <c r="K734" i="2" s="1"/>
  <c r="L734" i="2" s="1"/>
  <c r="G733" i="2"/>
  <c r="K733" i="2" s="1"/>
  <c r="L733" i="2" s="1"/>
  <c r="G732" i="2"/>
  <c r="K732" i="2" s="1"/>
  <c r="L732" i="2" s="1"/>
  <c r="G731" i="2"/>
  <c r="K731" i="2" s="1"/>
  <c r="L731" i="2" s="1"/>
  <c r="G730" i="2"/>
  <c r="K730" i="2" s="1"/>
  <c r="L730" i="2" s="1"/>
  <c r="G729" i="2"/>
  <c r="K729" i="2" s="1"/>
  <c r="L729" i="2" s="1"/>
  <c r="G728" i="2"/>
  <c r="K728" i="2" s="1"/>
  <c r="L728" i="2" s="1"/>
  <c r="G727" i="2"/>
  <c r="K727" i="2" s="1"/>
  <c r="L727" i="2" s="1"/>
  <c r="G726" i="2"/>
  <c r="K726" i="2" s="1"/>
  <c r="L726" i="2" s="1"/>
  <c r="G725" i="2"/>
  <c r="K725" i="2" s="1"/>
  <c r="L725" i="2" s="1"/>
  <c r="G709" i="2"/>
  <c r="K709" i="2" s="1"/>
  <c r="L709" i="2" s="1"/>
  <c r="G707" i="2"/>
  <c r="K707" i="2" s="1"/>
  <c r="L707" i="2" s="1"/>
  <c r="G706" i="2"/>
  <c r="K706" i="2" s="1"/>
  <c r="L706" i="2" s="1"/>
  <c r="G705" i="2"/>
  <c r="K705" i="2" s="1"/>
  <c r="L705" i="2" s="1"/>
  <c r="G704" i="2"/>
  <c r="K704" i="2" s="1"/>
  <c r="L704" i="2" s="1"/>
  <c r="G703" i="2"/>
  <c r="K703" i="2" s="1"/>
  <c r="L703" i="2" s="1"/>
  <c r="G702" i="2"/>
  <c r="K702" i="2" s="1"/>
  <c r="L702" i="2" s="1"/>
  <c r="G701" i="2"/>
  <c r="K701" i="2" s="1"/>
  <c r="L701" i="2" s="1"/>
  <c r="G700" i="2"/>
  <c r="K700" i="2" s="1"/>
  <c r="L700" i="2" s="1"/>
  <c r="G698" i="2"/>
  <c r="K698" i="2" s="1"/>
  <c r="L698" i="2" s="1"/>
  <c r="G697" i="2"/>
  <c r="K697" i="2" s="1"/>
  <c r="L697" i="2" s="1"/>
  <c r="G693" i="2"/>
  <c r="K693" i="2" s="1"/>
  <c r="L693" i="2" s="1"/>
  <c r="G692" i="2"/>
  <c r="K692" i="2" s="1"/>
  <c r="L692" i="2" s="1"/>
  <c r="G691" i="2"/>
  <c r="K691" i="2" s="1"/>
  <c r="L691" i="2" s="1"/>
  <c r="G690" i="2"/>
  <c r="K690" i="2" s="1"/>
  <c r="L690" i="2" s="1"/>
  <c r="G689" i="2"/>
  <c r="K689" i="2"/>
  <c r="L689" i="2" s="1"/>
  <c r="G685" i="2"/>
  <c r="K685" i="2" s="1"/>
  <c r="L685" i="2" s="1"/>
  <c r="G684" i="2"/>
  <c r="K684" i="2" s="1"/>
  <c r="L684" i="2" s="1"/>
  <c r="G683" i="2"/>
  <c r="K683" i="2" s="1"/>
  <c r="L683" i="2" s="1"/>
  <c r="G681" i="2"/>
  <c r="K681" i="2" s="1"/>
  <c r="L681" i="2" s="1"/>
  <c r="G680" i="2"/>
  <c r="K680" i="2" s="1"/>
  <c r="L680" i="2" s="1"/>
  <c r="G679" i="2"/>
  <c r="K679" i="2" s="1"/>
  <c r="L679" i="2" s="1"/>
  <c r="G675" i="2"/>
  <c r="K675" i="2" s="1"/>
  <c r="L675" i="2" s="1"/>
  <c r="G674" i="2"/>
  <c r="K674" i="2" s="1"/>
  <c r="L674" i="2" s="1"/>
  <c r="G673" i="2"/>
  <c r="K673" i="2" s="1"/>
  <c r="L673" i="2" s="1"/>
  <c r="G672" i="2"/>
  <c r="K672" i="2" s="1"/>
  <c r="L672" i="2" s="1"/>
  <c r="G671" i="2"/>
  <c r="K671" i="2" s="1"/>
  <c r="L671" i="2" s="1"/>
  <c r="G670" i="2"/>
  <c r="K670" i="2" s="1"/>
  <c r="L670" i="2" s="1"/>
  <c r="G669" i="2"/>
  <c r="K669" i="2" s="1"/>
  <c r="L669" i="2" s="1"/>
  <c r="G663" i="2"/>
  <c r="K663" i="2" s="1"/>
  <c r="L663" i="2" s="1"/>
  <c r="G662" i="2"/>
  <c r="K662" i="2" s="1"/>
  <c r="L662" i="2" s="1"/>
  <c r="G661" i="2"/>
  <c r="K661" i="2" s="1"/>
  <c r="L661" i="2" s="1"/>
  <c r="G660" i="2"/>
  <c r="K660" i="2" s="1"/>
  <c r="L660" i="2" s="1"/>
  <c r="G659" i="2"/>
  <c r="K659" i="2" s="1"/>
  <c r="L659" i="2" s="1"/>
  <c r="G658" i="2"/>
  <c r="K658" i="2" s="1"/>
  <c r="L658" i="2" s="1"/>
  <c r="G654" i="2"/>
  <c r="K654" i="2" s="1"/>
  <c r="L654" i="2" s="1"/>
  <c r="G653" i="2"/>
  <c r="K653" i="2" s="1"/>
  <c r="L653" i="2" s="1"/>
  <c r="G652" i="2"/>
  <c r="K652" i="2" s="1"/>
  <c r="L652" i="2" s="1"/>
  <c r="G651" i="2"/>
  <c r="K651" i="2" s="1"/>
  <c r="L651" i="2" s="1"/>
  <c r="G649" i="2"/>
  <c r="K649" i="2" s="1"/>
  <c r="L649" i="2" s="1"/>
  <c r="G648" i="2"/>
  <c r="K648" i="2" s="1"/>
  <c r="L648" i="2" s="1"/>
  <c r="G647" i="2"/>
  <c r="K647" i="2" s="1"/>
  <c r="L647" i="2" s="1"/>
  <c r="G646" i="2"/>
  <c r="K646" i="2" s="1"/>
  <c r="L646" i="2" s="1"/>
  <c r="G645" i="2"/>
  <c r="K645" i="2" s="1"/>
  <c r="L645" i="2" s="1"/>
  <c r="G644" i="2"/>
  <c r="K644" i="2" s="1"/>
  <c r="L644" i="2" s="1"/>
  <c r="G634" i="2"/>
  <c r="K634" i="2" s="1"/>
  <c r="L634" i="2" s="1"/>
  <c r="G633" i="2"/>
  <c r="K633" i="2" s="1"/>
  <c r="L633" i="2" s="1"/>
  <c r="G632" i="2"/>
  <c r="K632" i="2" s="1"/>
  <c r="L632" i="2" s="1"/>
  <c r="G631" i="2"/>
  <c r="K631" i="2" s="1"/>
  <c r="L631" i="2" s="1"/>
  <c r="G630" i="2"/>
  <c r="K630" i="2" s="1"/>
  <c r="L630" i="2" s="1"/>
  <c r="G629" i="2"/>
  <c r="K629" i="2" s="1"/>
  <c r="L629" i="2" s="1"/>
  <c r="G628" i="2"/>
  <c r="K628" i="2" s="1"/>
  <c r="L628" i="2" s="1"/>
  <c r="G627" i="2"/>
  <c r="K627" i="2" s="1"/>
  <c r="L627" i="2" s="1"/>
  <c r="G625" i="2"/>
  <c r="K625" i="2" s="1"/>
  <c r="L625" i="2" s="1"/>
  <c r="G624" i="2"/>
  <c r="K624" i="2" s="1"/>
  <c r="L624" i="2" s="1"/>
  <c r="G623" i="2"/>
  <c r="K623" i="2" s="1"/>
  <c r="L623" i="2" s="1"/>
  <c r="G622" i="2"/>
  <c r="K622" i="2" s="1"/>
  <c r="L622" i="2" s="1"/>
  <c r="G621" i="2"/>
  <c r="K621" i="2" s="1"/>
  <c r="L621" i="2" s="1"/>
  <c r="G620" i="2"/>
  <c r="K620" i="2" s="1"/>
  <c r="L620" i="2" s="1"/>
  <c r="G618" i="2"/>
  <c r="K618" i="2" s="1"/>
  <c r="L618" i="2" s="1"/>
  <c r="G617" i="2"/>
  <c r="K617" i="2" s="1"/>
  <c r="L617" i="2" s="1"/>
  <c r="G616" i="2"/>
  <c r="K616" i="2" s="1"/>
  <c r="L616" i="2" s="1"/>
  <c r="G615" i="2"/>
  <c r="K615" i="2" s="1"/>
  <c r="L615" i="2" s="1"/>
  <c r="G614" i="2"/>
  <c r="K614" i="2" s="1"/>
  <c r="L614" i="2" s="1"/>
  <c r="G613" i="2"/>
  <c r="K613" i="2" s="1"/>
  <c r="L613" i="2" s="1"/>
  <c r="G612" i="2"/>
  <c r="K612" i="2" s="1"/>
  <c r="L612" i="2" s="1"/>
  <c r="G611" i="2"/>
  <c r="K611" i="2" s="1"/>
  <c r="L611" i="2" s="1"/>
  <c r="G610" i="2"/>
  <c r="K610" i="2" s="1"/>
  <c r="L610" i="2" s="1"/>
  <c r="G608" i="2"/>
  <c r="K608" i="2" s="1"/>
  <c r="L608" i="2" s="1"/>
  <c r="G607" i="2"/>
  <c r="K607" i="2" s="1"/>
  <c r="L607" i="2" s="1"/>
  <c r="G606" i="2"/>
  <c r="K606" i="2" s="1"/>
  <c r="L606" i="2" s="1"/>
  <c r="G605" i="2"/>
  <c r="K605" i="2" s="1"/>
  <c r="L605" i="2" s="1"/>
  <c r="G604" i="2"/>
  <c r="K604" i="2" s="1"/>
  <c r="L604" i="2" s="1"/>
  <c r="G603" i="2"/>
  <c r="K603" i="2" s="1"/>
  <c r="L603" i="2" s="1"/>
  <c r="G602" i="2"/>
  <c r="K602" i="2" s="1"/>
  <c r="L602" i="2" s="1"/>
  <c r="G601" i="2"/>
  <c r="K601" i="2" s="1"/>
  <c r="L601" i="2" s="1"/>
  <c r="G600" i="2"/>
  <c r="K600" i="2" s="1"/>
  <c r="L600" i="2" s="1"/>
  <c r="G599" i="2"/>
  <c r="K599" i="2" s="1"/>
  <c r="L599" i="2" s="1"/>
  <c r="G598" i="2"/>
  <c r="K598" i="2" s="1"/>
  <c r="L598" i="2" s="1"/>
  <c r="G597" i="2"/>
  <c r="K597" i="2" s="1"/>
  <c r="L597" i="2" s="1"/>
  <c r="G596" i="2"/>
  <c r="K596" i="2" s="1"/>
  <c r="L596" i="2" s="1"/>
  <c r="G594" i="2"/>
  <c r="K594" i="2" s="1"/>
  <c r="L594" i="2" s="1"/>
  <c r="G593" i="2"/>
  <c r="K593" i="2" s="1"/>
  <c r="L593" i="2" s="1"/>
  <c r="G592" i="2"/>
  <c r="K592" i="2" s="1"/>
  <c r="L592" i="2" s="1"/>
  <c r="G591" i="2"/>
  <c r="K591" i="2" s="1"/>
  <c r="L591" i="2" s="1"/>
  <c r="G590" i="2"/>
  <c r="K590" i="2" s="1"/>
  <c r="L590" i="2" s="1"/>
  <c r="G589" i="2"/>
  <c r="K589" i="2" s="1"/>
  <c r="L589" i="2" s="1"/>
  <c r="G588" i="2"/>
  <c r="K588" i="2" s="1"/>
  <c r="L588" i="2" s="1"/>
  <c r="G587" i="2"/>
  <c r="K587" i="2" s="1"/>
  <c r="L587" i="2" s="1"/>
  <c r="G586" i="2"/>
  <c r="K586" i="2" s="1"/>
  <c r="L586" i="2" s="1"/>
  <c r="G585" i="2"/>
  <c r="K585" i="2" s="1"/>
  <c r="L585" i="2" s="1"/>
  <c r="G584" i="2"/>
  <c r="K584" i="2" s="1"/>
  <c r="L584" i="2" s="1"/>
  <c r="G583" i="2"/>
  <c r="K583" i="2" s="1"/>
  <c r="L583" i="2" s="1"/>
  <c r="G582" i="2"/>
  <c r="K582" i="2" s="1"/>
  <c r="L582" i="2" s="1"/>
  <c r="G580" i="2"/>
  <c r="K580" i="2" s="1"/>
  <c r="L580" i="2" s="1"/>
  <c r="G579" i="2"/>
  <c r="K579" i="2" s="1"/>
  <c r="L579" i="2" s="1"/>
  <c r="G578" i="2"/>
  <c r="K578" i="2" s="1"/>
  <c r="L578" i="2" s="1"/>
  <c r="G577" i="2"/>
  <c r="K577" i="2" s="1"/>
  <c r="L577" i="2" s="1"/>
  <c r="G576" i="2"/>
  <c r="K576" i="2" s="1"/>
  <c r="L576" i="2" s="1"/>
  <c r="G575" i="2"/>
  <c r="K575" i="2" s="1"/>
  <c r="L575" i="2" s="1"/>
  <c r="G574" i="2"/>
  <c r="K574" i="2" s="1"/>
  <c r="L574" i="2" s="1"/>
  <c r="G573" i="2"/>
  <c r="K573" i="2" s="1"/>
  <c r="L573" i="2" s="1"/>
  <c r="G572" i="2"/>
  <c r="K572" i="2" s="1"/>
  <c r="L572" i="2" s="1"/>
  <c r="G571" i="2"/>
  <c r="K571" i="2" s="1"/>
  <c r="L571" i="2" s="1"/>
  <c r="G569" i="2"/>
  <c r="K569" i="2" s="1"/>
  <c r="L569" i="2" s="1"/>
  <c r="G568" i="2"/>
  <c r="K568" i="2" s="1"/>
  <c r="L568" i="2" s="1"/>
  <c r="G567" i="2"/>
  <c r="K567" i="2" s="1"/>
  <c r="L567" i="2" s="1"/>
  <c r="G566" i="2"/>
  <c r="K566" i="2" s="1"/>
  <c r="L566" i="2" s="1"/>
  <c r="G565" i="2"/>
  <c r="K565" i="2" s="1"/>
  <c r="L565" i="2" s="1"/>
  <c r="G564" i="2"/>
  <c r="K564" i="2" s="1"/>
  <c r="L564" i="2" s="1"/>
  <c r="G563" i="2"/>
  <c r="K563" i="2" s="1"/>
  <c r="L563" i="2" s="1"/>
  <c r="G562" i="2"/>
  <c r="K562" i="2" s="1"/>
  <c r="L562" i="2" s="1"/>
  <c r="G561" i="2"/>
  <c r="K561" i="2" s="1"/>
  <c r="L561" i="2" s="1"/>
  <c r="G560" i="2"/>
  <c r="K560" i="2" s="1"/>
  <c r="L560" i="2" s="1"/>
  <c r="G559" i="2"/>
  <c r="K559" i="2" s="1"/>
  <c r="L559" i="2" s="1"/>
  <c r="G557" i="2"/>
  <c r="K557" i="2" s="1"/>
  <c r="L557" i="2" s="1"/>
  <c r="G556" i="2"/>
  <c r="K556" i="2" s="1"/>
  <c r="L556" i="2" s="1"/>
  <c r="G555" i="2"/>
  <c r="K555" i="2" s="1"/>
  <c r="L555" i="2" s="1"/>
  <c r="G554" i="2"/>
  <c r="K554" i="2" s="1"/>
  <c r="L554" i="2" s="1"/>
  <c r="G553" i="2"/>
  <c r="K553" i="2" s="1"/>
  <c r="L553" i="2" s="1"/>
  <c r="G552" i="2"/>
  <c r="K552" i="2" s="1"/>
  <c r="L552" i="2" s="1"/>
  <c r="G551" i="2"/>
  <c r="K551" i="2" s="1"/>
  <c r="L551" i="2" s="1"/>
  <c r="G550" i="2"/>
  <c r="K550" i="2" s="1"/>
  <c r="L550" i="2" s="1"/>
  <c r="G549" i="2"/>
  <c r="K549" i="2" s="1"/>
  <c r="L549" i="2" s="1"/>
  <c r="G548" i="2"/>
  <c r="K548" i="2" s="1"/>
  <c r="L548" i="2" s="1"/>
  <c r="G547" i="2"/>
  <c r="K547" i="2" s="1"/>
  <c r="L547" i="2" s="1"/>
  <c r="G545" i="2"/>
  <c r="K545" i="2" s="1"/>
  <c r="L545" i="2" s="1"/>
  <c r="G544" i="2"/>
  <c r="K544" i="2" s="1"/>
  <c r="L544" i="2" s="1"/>
  <c r="G543" i="2"/>
  <c r="K543" i="2" s="1"/>
  <c r="L543" i="2" s="1"/>
  <c r="G542" i="2"/>
  <c r="K542" i="2" s="1"/>
  <c r="L542" i="2" s="1"/>
  <c r="G541" i="2"/>
  <c r="K541" i="2" s="1"/>
  <c r="L541" i="2" s="1"/>
  <c r="G540" i="2"/>
  <c r="K540" i="2" s="1"/>
  <c r="L540" i="2" s="1"/>
  <c r="G539" i="2"/>
  <c r="K539" i="2" s="1"/>
  <c r="L539" i="2" s="1"/>
  <c r="G538" i="2"/>
  <c r="K538" i="2" s="1"/>
  <c r="L538" i="2" s="1"/>
  <c r="G537" i="2"/>
  <c r="K537" i="2" s="1"/>
  <c r="L537" i="2" s="1"/>
  <c r="G536" i="2"/>
  <c r="K536" i="2" s="1"/>
  <c r="L536" i="2" s="1"/>
  <c r="G535" i="2"/>
  <c r="K535" i="2" s="1"/>
  <c r="L535" i="2" s="1"/>
  <c r="G534" i="2"/>
  <c r="K534" i="2" s="1"/>
  <c r="L534" i="2" s="1"/>
  <c r="G533" i="2"/>
  <c r="K533" i="2" s="1"/>
  <c r="L533" i="2" s="1"/>
  <c r="G532" i="2"/>
  <c r="K532" i="2" s="1"/>
  <c r="L532" i="2" s="1"/>
  <c r="G531" i="2"/>
  <c r="K531" i="2" s="1"/>
  <c r="L531" i="2" s="1"/>
  <c r="G530" i="2"/>
  <c r="K530" i="2" s="1"/>
  <c r="L530" i="2" s="1"/>
  <c r="G529" i="2"/>
  <c r="K529" i="2" s="1"/>
  <c r="L529" i="2" s="1"/>
  <c r="G528" i="2"/>
  <c r="K528" i="2" s="1"/>
  <c r="L528" i="2" s="1"/>
  <c r="G526" i="2"/>
  <c r="K526" i="2" s="1"/>
  <c r="L526" i="2" s="1"/>
  <c r="G525" i="2"/>
  <c r="K525" i="2" s="1"/>
  <c r="L525" i="2" s="1"/>
  <c r="G524" i="2"/>
  <c r="K524" i="2" s="1"/>
  <c r="L524" i="2" s="1"/>
  <c r="G523" i="2"/>
  <c r="K523" i="2" s="1"/>
  <c r="L523" i="2" s="1"/>
  <c r="G522" i="2"/>
  <c r="K522" i="2" s="1"/>
  <c r="L522" i="2" s="1"/>
  <c r="G521" i="2"/>
  <c r="K521" i="2" s="1"/>
  <c r="L521" i="2" s="1"/>
  <c r="G520" i="2"/>
  <c r="K520" i="2" s="1"/>
  <c r="L520" i="2" s="1"/>
  <c r="G519" i="2"/>
  <c r="K519" i="2" s="1"/>
  <c r="L519" i="2" s="1"/>
  <c r="G518" i="2"/>
  <c r="K518" i="2" s="1"/>
  <c r="L518" i="2" s="1"/>
  <c r="G517" i="2"/>
  <c r="K517" i="2" s="1"/>
  <c r="L517" i="2" s="1"/>
  <c r="G516" i="2"/>
  <c r="K516" i="2" s="1"/>
  <c r="L516" i="2" s="1"/>
  <c r="G515" i="2"/>
  <c r="K515" i="2" s="1"/>
  <c r="L515" i="2" s="1"/>
  <c r="G514" i="2"/>
  <c r="K514" i="2" s="1"/>
  <c r="L514" i="2" s="1"/>
  <c r="G513" i="2"/>
  <c r="K513" i="2" s="1"/>
  <c r="L513" i="2" s="1"/>
  <c r="G512" i="2"/>
  <c r="K512" i="2" s="1"/>
  <c r="L512" i="2" s="1"/>
  <c r="G511" i="2"/>
  <c r="K511" i="2" s="1"/>
  <c r="L511" i="2" s="1"/>
  <c r="G510" i="2"/>
  <c r="K510" i="2" s="1"/>
  <c r="L510" i="2" s="1"/>
  <c r="G509" i="2"/>
  <c r="K509" i="2" s="1"/>
  <c r="L509" i="2" s="1"/>
  <c r="G507" i="2"/>
  <c r="K507" i="2" s="1"/>
  <c r="L507" i="2" s="1"/>
  <c r="G506" i="2"/>
  <c r="K506" i="2" s="1"/>
  <c r="L506" i="2" s="1"/>
  <c r="G505" i="2"/>
  <c r="K505" i="2" s="1"/>
  <c r="L505" i="2" s="1"/>
  <c r="G504" i="2"/>
  <c r="K504" i="2" s="1"/>
  <c r="L504" i="2" s="1"/>
  <c r="G503" i="2"/>
  <c r="K503" i="2" s="1"/>
  <c r="L503" i="2" s="1"/>
  <c r="G502" i="2"/>
  <c r="K502" i="2" s="1"/>
  <c r="L502" i="2" s="1"/>
  <c r="G501" i="2"/>
  <c r="K501" i="2" s="1"/>
  <c r="L501" i="2" s="1"/>
  <c r="G500" i="2"/>
  <c r="K500" i="2" s="1"/>
  <c r="L500" i="2" s="1"/>
  <c r="G499" i="2"/>
  <c r="K499" i="2" s="1"/>
  <c r="L499" i="2" s="1"/>
  <c r="G498" i="2"/>
  <c r="K498" i="2" s="1"/>
  <c r="L498" i="2" s="1"/>
  <c r="G497" i="2"/>
  <c r="K497" i="2" s="1"/>
  <c r="L497" i="2" s="1"/>
  <c r="G496" i="2"/>
  <c r="K496" i="2" s="1"/>
  <c r="L496" i="2" s="1"/>
  <c r="G495" i="2"/>
  <c r="K495" i="2" s="1"/>
  <c r="L495" i="2" s="1"/>
  <c r="G494" i="2"/>
  <c r="K494" i="2" s="1"/>
  <c r="L494" i="2" s="1"/>
  <c r="G493" i="2"/>
  <c r="K493" i="2" s="1"/>
  <c r="L493" i="2" s="1"/>
  <c r="G492" i="2"/>
  <c r="K492" i="2" s="1"/>
  <c r="L492" i="2" s="1"/>
  <c r="G491" i="2"/>
  <c r="K491" i="2" s="1"/>
  <c r="L491" i="2" s="1"/>
  <c r="G490" i="2"/>
  <c r="K490" i="2" s="1"/>
  <c r="L490" i="2" s="1"/>
  <c r="G488" i="2"/>
  <c r="K488" i="2" s="1"/>
  <c r="L488" i="2" s="1"/>
  <c r="G487" i="2"/>
  <c r="K487" i="2" s="1"/>
  <c r="L487" i="2" s="1"/>
  <c r="G486" i="2"/>
  <c r="K486" i="2" s="1"/>
  <c r="L486" i="2" s="1"/>
  <c r="G485" i="2"/>
  <c r="K485" i="2" s="1"/>
  <c r="L485" i="2" s="1"/>
  <c r="G484" i="2"/>
  <c r="K484" i="2" s="1"/>
  <c r="L484" i="2" s="1"/>
  <c r="G483" i="2"/>
  <c r="K483" i="2" s="1"/>
  <c r="L483" i="2" s="1"/>
  <c r="G482" i="2"/>
  <c r="K482" i="2" s="1"/>
  <c r="L482" i="2" s="1"/>
  <c r="G481" i="2"/>
  <c r="K481" i="2" s="1"/>
  <c r="L481" i="2" s="1"/>
  <c r="G480" i="2"/>
  <c r="K480" i="2" s="1"/>
  <c r="L480" i="2" s="1"/>
  <c r="G479" i="2"/>
  <c r="K479" i="2" s="1"/>
  <c r="L479" i="2" s="1"/>
  <c r="G478" i="2"/>
  <c r="K478" i="2" s="1"/>
  <c r="L478" i="2" s="1"/>
  <c r="G477" i="2"/>
  <c r="K477" i="2" s="1"/>
  <c r="L477" i="2" s="1"/>
  <c r="G476" i="2"/>
  <c r="K476" i="2" s="1"/>
  <c r="L476" i="2" s="1"/>
  <c r="G475" i="2"/>
  <c r="K475" i="2" s="1"/>
  <c r="L475" i="2" s="1"/>
  <c r="G474" i="2"/>
  <c r="K474" i="2" s="1"/>
  <c r="L474" i="2" s="1"/>
  <c r="G473" i="2"/>
  <c r="K473" i="2" s="1"/>
  <c r="L473" i="2" s="1"/>
  <c r="G426" i="2"/>
  <c r="K426" i="2" s="1"/>
  <c r="L426" i="2" s="1"/>
  <c r="G425" i="2"/>
  <c r="K425" i="2" s="1"/>
  <c r="L425" i="2" s="1"/>
  <c r="G424" i="2"/>
  <c r="K424" i="2" s="1"/>
  <c r="L424" i="2" s="1"/>
  <c r="G423" i="2"/>
  <c r="K423" i="2" s="1"/>
  <c r="L423" i="2" s="1"/>
  <c r="G422" i="2"/>
  <c r="K422" i="2" s="1"/>
  <c r="L422" i="2" s="1"/>
  <c r="G421" i="2"/>
  <c r="K421" i="2" s="1"/>
  <c r="L421" i="2" s="1"/>
  <c r="G420" i="2"/>
  <c r="K420" i="2" s="1"/>
  <c r="L420" i="2" s="1"/>
  <c r="G419" i="2"/>
  <c r="K419" i="2" s="1"/>
  <c r="L419" i="2" s="1"/>
  <c r="G418" i="2"/>
  <c r="K418" i="2" s="1"/>
  <c r="L418" i="2" s="1"/>
  <c r="G417" i="2"/>
  <c r="K417" i="2" s="1"/>
  <c r="L417" i="2" s="1"/>
  <c r="G415" i="2"/>
  <c r="K415" i="2" s="1"/>
  <c r="L415" i="2" s="1"/>
  <c r="G414" i="2"/>
  <c r="K414" i="2" s="1"/>
  <c r="L414" i="2" s="1"/>
  <c r="G413" i="2"/>
  <c r="K413" i="2" s="1"/>
  <c r="L413" i="2" s="1"/>
  <c r="G412" i="2"/>
  <c r="K412" i="2" s="1"/>
  <c r="L412" i="2" s="1"/>
  <c r="G411" i="2"/>
  <c r="K411" i="2" s="1"/>
  <c r="L411" i="2" s="1"/>
  <c r="G410" i="2"/>
  <c r="K410" i="2" s="1"/>
  <c r="L410" i="2" s="1"/>
  <c r="G408" i="2"/>
  <c r="K408" i="2" s="1"/>
  <c r="L408" i="2" s="1"/>
  <c r="G407" i="2"/>
  <c r="K407" i="2" s="1"/>
  <c r="L407" i="2" s="1"/>
  <c r="G406" i="2"/>
  <c r="K406" i="2" s="1"/>
  <c r="L406" i="2" s="1"/>
  <c r="G405" i="2"/>
  <c r="K405" i="2" s="1"/>
  <c r="L405" i="2" s="1"/>
  <c r="G404" i="2"/>
  <c r="K404" i="2" s="1"/>
  <c r="L404" i="2" s="1"/>
  <c r="G403" i="2"/>
  <c r="K403" i="2" s="1"/>
  <c r="L403" i="2" s="1"/>
  <c r="G402" i="2"/>
  <c r="K402" i="2" s="1"/>
  <c r="L402" i="2" s="1"/>
  <c r="G401" i="2"/>
  <c r="K401" i="2" s="1"/>
  <c r="L401" i="2" s="1"/>
  <c r="G400" i="2"/>
  <c r="K400" i="2" s="1"/>
  <c r="L400" i="2" s="1"/>
  <c r="G399" i="2"/>
  <c r="K399" i="2" s="1"/>
  <c r="L399" i="2" s="1"/>
  <c r="G398" i="2"/>
  <c r="K398" i="2" s="1"/>
  <c r="L398" i="2" s="1"/>
  <c r="G397" i="2"/>
  <c r="K397" i="2" s="1"/>
  <c r="L397" i="2" s="1"/>
  <c r="G396" i="2"/>
  <c r="K396" i="2" s="1"/>
  <c r="L396" i="2" s="1"/>
  <c r="G394" i="2"/>
  <c r="K394" i="2" s="1"/>
  <c r="L394" i="2" s="1"/>
  <c r="G393" i="2"/>
  <c r="K393" i="2" s="1"/>
  <c r="L393" i="2" s="1"/>
  <c r="G392" i="2"/>
  <c r="K392" i="2" s="1"/>
  <c r="L392" i="2" s="1"/>
  <c r="G391" i="2"/>
  <c r="K391" i="2" s="1"/>
  <c r="L391" i="2" s="1"/>
  <c r="G390" i="2"/>
  <c r="K390" i="2" s="1"/>
  <c r="L390" i="2" s="1"/>
  <c r="G389" i="2"/>
  <c r="K389" i="2" s="1"/>
  <c r="L389" i="2" s="1"/>
  <c r="G388" i="2"/>
  <c r="K388" i="2" s="1"/>
  <c r="L388" i="2" s="1"/>
  <c r="G387" i="2"/>
  <c r="K387" i="2" s="1"/>
  <c r="L387" i="2" s="1"/>
  <c r="G386" i="2"/>
  <c r="K386" i="2" s="1"/>
  <c r="L386" i="2" s="1"/>
  <c r="G385" i="2"/>
  <c r="K385" i="2" s="1"/>
  <c r="L385" i="2" s="1"/>
  <c r="G384" i="2"/>
  <c r="K384" i="2" s="1"/>
  <c r="L384" i="2" s="1"/>
  <c r="G383" i="2"/>
  <c r="K383" i="2" s="1"/>
  <c r="L383" i="2" s="1"/>
  <c r="G382" i="2"/>
  <c r="K382" i="2" s="1"/>
  <c r="L382" i="2" s="1"/>
  <c r="G380" i="2"/>
  <c r="K380" i="2" s="1"/>
  <c r="L380" i="2" s="1"/>
  <c r="G379" i="2"/>
  <c r="K379" i="2" s="1"/>
  <c r="L379" i="2" s="1"/>
  <c r="G378" i="2"/>
  <c r="K378" i="2" s="1"/>
  <c r="L378" i="2" s="1"/>
  <c r="G377" i="2"/>
  <c r="K377" i="2" s="1"/>
  <c r="L377" i="2" s="1"/>
  <c r="G376" i="2"/>
  <c r="K376" i="2" s="1"/>
  <c r="L376" i="2" s="1"/>
  <c r="G375" i="2"/>
  <c r="K375" i="2" s="1"/>
  <c r="L375" i="2" s="1"/>
  <c r="G374" i="2"/>
  <c r="K374" i="2" s="1"/>
  <c r="L374" i="2" s="1"/>
  <c r="G373" i="2"/>
  <c r="K373" i="2" s="1"/>
  <c r="L373" i="2" s="1"/>
  <c r="G372" i="2"/>
  <c r="K372" i="2" s="1"/>
  <c r="L372" i="2" s="1"/>
  <c r="G371" i="2"/>
  <c r="K371" i="2" s="1"/>
  <c r="L371" i="2" s="1"/>
  <c r="G370" i="2"/>
  <c r="K370" i="2" s="1"/>
  <c r="L370" i="2" s="1"/>
  <c r="G369" i="2"/>
  <c r="K369" i="2" s="1"/>
  <c r="L369" i="2" s="1"/>
  <c r="G368" i="2"/>
  <c r="K368" i="2" s="1"/>
  <c r="L368" i="2" s="1"/>
  <c r="G367" i="2"/>
  <c r="K367" i="2" s="1"/>
  <c r="L367" i="2" s="1"/>
  <c r="G365" i="2"/>
  <c r="K365" i="2" s="1"/>
  <c r="L365" i="2" s="1"/>
  <c r="G364" i="2"/>
  <c r="K364" i="2" s="1"/>
  <c r="L364" i="2" s="1"/>
  <c r="G363" i="2"/>
  <c r="K363" i="2" s="1"/>
  <c r="L363" i="2" s="1"/>
  <c r="G362" i="2"/>
  <c r="K362" i="2" s="1"/>
  <c r="L362" i="2" s="1"/>
  <c r="G361" i="2"/>
  <c r="K361" i="2" s="1"/>
  <c r="L361" i="2" s="1"/>
  <c r="G360" i="2"/>
  <c r="K360" i="2" s="1"/>
  <c r="L360" i="2" s="1"/>
  <c r="G359" i="2"/>
  <c r="K359" i="2" s="1"/>
  <c r="L359" i="2" s="1"/>
  <c r="G358" i="2"/>
  <c r="K358" i="2" s="1"/>
  <c r="L358" i="2" s="1"/>
  <c r="G357" i="2"/>
  <c r="K357" i="2" s="1"/>
  <c r="L357" i="2" s="1"/>
  <c r="G356" i="2"/>
  <c r="K356" i="2" s="1"/>
  <c r="L356" i="2" s="1"/>
  <c r="G355" i="2"/>
  <c r="K355" i="2" s="1"/>
  <c r="L355" i="2" s="1"/>
  <c r="G354" i="2"/>
  <c r="K354" i="2" s="1"/>
  <c r="L354" i="2" s="1"/>
  <c r="G353" i="2"/>
  <c r="K353" i="2" s="1"/>
  <c r="L353" i="2" s="1"/>
  <c r="G352" i="2"/>
  <c r="K352" i="2" s="1"/>
  <c r="L352" i="2" s="1"/>
  <c r="G350" i="2"/>
  <c r="K350" i="2" s="1"/>
  <c r="L350" i="2" s="1"/>
  <c r="G349" i="2"/>
  <c r="K349" i="2" s="1"/>
  <c r="L349" i="2" s="1"/>
  <c r="G348" i="2"/>
  <c r="K348" i="2" s="1"/>
  <c r="L348" i="2" s="1"/>
  <c r="G347" i="2"/>
  <c r="K347" i="2" s="1"/>
  <c r="L347" i="2" s="1"/>
  <c r="G346" i="2"/>
  <c r="K346" i="2" s="1"/>
  <c r="L346" i="2" s="1"/>
  <c r="G345" i="2"/>
  <c r="K345" i="2" s="1"/>
  <c r="L345" i="2" s="1"/>
  <c r="G344" i="2"/>
  <c r="K344" i="2" s="1"/>
  <c r="L344" i="2" s="1"/>
  <c r="G343" i="2"/>
  <c r="K343" i="2" s="1"/>
  <c r="L343" i="2" s="1"/>
  <c r="G342" i="2"/>
  <c r="K342" i="2" s="1"/>
  <c r="L342" i="2" s="1"/>
  <c r="G341" i="2"/>
  <c r="K341" i="2" s="1"/>
  <c r="L341" i="2" s="1"/>
  <c r="G340" i="2"/>
  <c r="K340" i="2" s="1"/>
  <c r="L340" i="2" s="1"/>
  <c r="G339" i="2"/>
  <c r="K339" i="2" s="1"/>
  <c r="L339" i="2" s="1"/>
  <c r="G337" i="2"/>
  <c r="K337" i="2" s="1"/>
  <c r="L337" i="2" s="1"/>
  <c r="G336" i="2"/>
  <c r="K336" i="2" s="1"/>
  <c r="L336" i="2" s="1"/>
  <c r="G335" i="2"/>
  <c r="K335" i="2" s="1"/>
  <c r="L335" i="2" s="1"/>
  <c r="G334" i="2"/>
  <c r="K334" i="2" s="1"/>
  <c r="L334" i="2" s="1"/>
  <c r="G333" i="2"/>
  <c r="K333" i="2" s="1"/>
  <c r="L333" i="2" s="1"/>
  <c r="G332" i="2"/>
  <c r="K332" i="2" s="1"/>
  <c r="L332" i="2" s="1"/>
  <c r="G331" i="2"/>
  <c r="K331" i="2" s="1"/>
  <c r="L331" i="2" s="1"/>
  <c r="G330" i="2"/>
  <c r="K330" i="2" s="1"/>
  <c r="L330" i="2" s="1"/>
  <c r="G329" i="2"/>
  <c r="K329" i="2" s="1"/>
  <c r="L329" i="2" s="1"/>
  <c r="G328" i="2"/>
  <c r="K328" i="2" s="1"/>
  <c r="L328" i="2" s="1"/>
  <c r="G327" i="2"/>
  <c r="K327" i="2" s="1"/>
  <c r="L327" i="2" s="1"/>
  <c r="G325" i="2"/>
  <c r="K325" i="2" s="1"/>
  <c r="L325" i="2" s="1"/>
  <c r="G324" i="2"/>
  <c r="K324" i="2" s="1"/>
  <c r="L324" i="2" s="1"/>
  <c r="G323" i="2"/>
  <c r="K323" i="2" s="1"/>
  <c r="L323" i="2" s="1"/>
  <c r="G322" i="2"/>
  <c r="K322" i="2" s="1"/>
  <c r="L322" i="2" s="1"/>
  <c r="G321" i="2"/>
  <c r="K321" i="2" s="1"/>
  <c r="L321" i="2" s="1"/>
  <c r="G320" i="2"/>
  <c r="K320" i="2" s="1"/>
  <c r="L320" i="2" s="1"/>
  <c r="G319" i="2"/>
  <c r="K319" i="2" s="1"/>
  <c r="L319" i="2" s="1"/>
  <c r="G318" i="2"/>
  <c r="K318" i="2" s="1"/>
  <c r="L318" i="2" s="1"/>
  <c r="G316" i="2"/>
  <c r="K316" i="2" s="1"/>
  <c r="L316" i="2" s="1"/>
  <c r="G315" i="2"/>
  <c r="K315" i="2" s="1"/>
  <c r="L315" i="2" s="1"/>
  <c r="G314" i="2"/>
  <c r="K314" i="2" s="1"/>
  <c r="L314" i="2" s="1"/>
  <c r="G313" i="2"/>
  <c r="K313" i="2" s="1"/>
  <c r="L313" i="2" s="1"/>
  <c r="G312" i="2"/>
  <c r="K312" i="2" s="1"/>
  <c r="L312" i="2" s="1"/>
  <c r="G311" i="2"/>
  <c r="K311" i="2" s="1"/>
  <c r="L311" i="2" s="1"/>
  <c r="G310" i="2"/>
  <c r="K310" i="2" s="1"/>
  <c r="L310" i="2" s="1"/>
  <c r="G309" i="2"/>
  <c r="K309" i="2" s="1"/>
  <c r="L309" i="2" s="1"/>
  <c r="G308" i="2"/>
  <c r="K308" i="2" s="1"/>
  <c r="L308" i="2" s="1"/>
  <c r="G307" i="2"/>
  <c r="K307" i="2" s="1"/>
  <c r="L307" i="2" s="1"/>
  <c r="G306" i="2"/>
  <c r="K306" i="2" s="1"/>
  <c r="L306" i="2" s="1"/>
  <c r="G304" i="2"/>
  <c r="K304" i="2" s="1"/>
  <c r="L304" i="2" s="1"/>
  <c r="G303" i="2"/>
  <c r="K303" i="2" s="1"/>
  <c r="L303" i="2" s="1"/>
  <c r="G302" i="2"/>
  <c r="K302" i="2" s="1"/>
  <c r="L302" i="2" s="1"/>
  <c r="G301" i="2"/>
  <c r="K301" i="2" s="1"/>
  <c r="L301" i="2" s="1"/>
  <c r="G300" i="2"/>
  <c r="K300" i="2" s="1"/>
  <c r="L300" i="2" s="1"/>
  <c r="G299" i="2"/>
  <c r="K299" i="2" s="1"/>
  <c r="L299" i="2" s="1"/>
  <c r="G298" i="2"/>
  <c r="K298" i="2" s="1"/>
  <c r="L298" i="2" s="1"/>
  <c r="G297" i="2"/>
  <c r="K297" i="2" s="1"/>
  <c r="L297" i="2" s="1"/>
  <c r="G296" i="2"/>
  <c r="K296" i="2" s="1"/>
  <c r="L296" i="2" s="1"/>
  <c r="G295" i="2"/>
  <c r="K295" i="2" s="1"/>
  <c r="L295" i="2" s="1"/>
  <c r="G294" i="2"/>
  <c r="K294" i="2" s="1"/>
  <c r="L294" i="2" s="1"/>
  <c r="G292" i="2"/>
  <c r="K292" i="2" s="1"/>
  <c r="L292" i="2" s="1"/>
  <c r="G291" i="2"/>
  <c r="K291" i="2" s="1"/>
  <c r="L291" i="2" s="1"/>
  <c r="G290" i="2"/>
  <c r="K290" i="2" s="1"/>
  <c r="L290" i="2" s="1"/>
  <c r="G289" i="2"/>
  <c r="K289" i="2" s="1"/>
  <c r="L289" i="2" s="1"/>
  <c r="G288" i="2"/>
  <c r="K288" i="2" s="1"/>
  <c r="L288" i="2" s="1"/>
  <c r="G287" i="2"/>
  <c r="K287" i="2" s="1"/>
  <c r="L287" i="2" s="1"/>
  <c r="G286" i="2"/>
  <c r="K286" i="2" s="1"/>
  <c r="L286" i="2" s="1"/>
  <c r="G285" i="2"/>
  <c r="K285" i="2" s="1"/>
  <c r="L285" i="2" s="1"/>
  <c r="G284" i="2"/>
  <c r="K284" i="2" s="1"/>
  <c r="L284" i="2" s="1"/>
  <c r="G283" i="2"/>
  <c r="K283" i="2" s="1"/>
  <c r="L283" i="2" s="1"/>
  <c r="G282" i="2"/>
  <c r="K282" i="2" s="1"/>
  <c r="L282" i="2" s="1"/>
  <c r="G281" i="2"/>
  <c r="K281" i="2" s="1"/>
  <c r="L281" i="2" s="1"/>
  <c r="G280" i="2"/>
  <c r="K280" i="2" s="1"/>
  <c r="L280" i="2" s="1"/>
  <c r="G279" i="2"/>
  <c r="K279" i="2" s="1"/>
  <c r="L279" i="2" s="1"/>
  <c r="G278" i="2"/>
  <c r="K278" i="2" s="1"/>
  <c r="L278" i="2" s="1"/>
  <c r="G277" i="2"/>
  <c r="K277" i="2" s="1"/>
  <c r="L277" i="2" s="1"/>
  <c r="G276" i="2"/>
  <c r="K276" i="2" s="1"/>
  <c r="L276" i="2" s="1"/>
  <c r="G275" i="2"/>
  <c r="K275" i="2" s="1"/>
  <c r="L275" i="2" s="1"/>
  <c r="G274" i="2"/>
  <c r="K274" i="2" s="1"/>
  <c r="L274" i="2" s="1"/>
  <c r="G273" i="2"/>
  <c r="K273" i="2" s="1"/>
  <c r="L273" i="2" s="1"/>
  <c r="G272" i="2"/>
  <c r="K272" i="2" s="1"/>
  <c r="L272" i="2" s="1"/>
  <c r="G270" i="2"/>
  <c r="K270" i="2" s="1"/>
  <c r="L270" i="2" s="1"/>
  <c r="G269" i="2"/>
  <c r="K269" i="2" s="1"/>
  <c r="L269" i="2" s="1"/>
  <c r="G268" i="2"/>
  <c r="K268" i="2" s="1"/>
  <c r="L268" i="2" s="1"/>
  <c r="G267" i="2"/>
  <c r="K267" i="2" s="1"/>
  <c r="L267" i="2" s="1"/>
  <c r="G266" i="2"/>
  <c r="K266" i="2" s="1"/>
  <c r="L266" i="2" s="1"/>
  <c r="G265" i="2"/>
  <c r="K265" i="2" s="1"/>
  <c r="L265" i="2" s="1"/>
  <c r="G264" i="2"/>
  <c r="K264" i="2" s="1"/>
  <c r="L264" i="2" s="1"/>
  <c r="G263" i="2"/>
  <c r="K263" i="2" s="1"/>
  <c r="L263" i="2" s="1"/>
  <c r="G262" i="2"/>
  <c r="K262" i="2" s="1"/>
  <c r="L262" i="2" s="1"/>
  <c r="G261" i="2"/>
  <c r="K261" i="2" s="1"/>
  <c r="L261" i="2" s="1"/>
  <c r="G260" i="2"/>
  <c r="K260" i="2" s="1"/>
  <c r="L260" i="2" s="1"/>
  <c r="G259" i="2"/>
  <c r="K259" i="2" s="1"/>
  <c r="L259" i="2" s="1"/>
  <c r="G258" i="2"/>
  <c r="K258" i="2" s="1"/>
  <c r="L258" i="2" s="1"/>
  <c r="G257" i="2"/>
  <c r="K257" i="2" s="1"/>
  <c r="L257" i="2" s="1"/>
  <c r="G256" i="2"/>
  <c r="K256" i="2" s="1"/>
  <c r="L256" i="2" s="1"/>
  <c r="G255" i="2"/>
  <c r="K255" i="2" s="1"/>
  <c r="L255" i="2" s="1"/>
  <c r="G254" i="2"/>
  <c r="K254" i="2" s="1"/>
  <c r="L254" i="2" s="1"/>
  <c r="G253" i="2"/>
  <c r="K253" i="2" s="1"/>
  <c r="L253" i="2" s="1"/>
  <c r="G252" i="2"/>
  <c r="K252" i="2" s="1"/>
  <c r="L252" i="2" s="1"/>
  <c r="G251" i="2"/>
  <c r="K251" i="2" s="1"/>
  <c r="L251" i="2" s="1"/>
  <c r="G250" i="2"/>
  <c r="K250" i="2" s="1"/>
  <c r="L250" i="2" s="1"/>
  <c r="G248" i="2"/>
  <c r="K248" i="2" s="1"/>
  <c r="L248" i="2" s="1"/>
  <c r="G247" i="2"/>
  <c r="K247" i="2" s="1"/>
  <c r="L247" i="2" s="1"/>
  <c r="G246" i="2"/>
  <c r="K246" i="2" s="1"/>
  <c r="L246" i="2" s="1"/>
  <c r="G245" i="2"/>
  <c r="K245" i="2" s="1"/>
  <c r="L245" i="2" s="1"/>
  <c r="G244" i="2"/>
  <c r="K244" i="2" s="1"/>
  <c r="L244" i="2" s="1"/>
  <c r="G243" i="2"/>
  <c r="K243" i="2" s="1"/>
  <c r="L243" i="2" s="1"/>
  <c r="G242" i="2"/>
  <c r="K242" i="2" s="1"/>
  <c r="L242" i="2" s="1"/>
  <c r="G241" i="2"/>
  <c r="K241" i="2" s="1"/>
  <c r="L241" i="2" s="1"/>
  <c r="G240" i="2"/>
  <c r="K240" i="2" s="1"/>
  <c r="L240" i="2" s="1"/>
  <c r="G239" i="2"/>
  <c r="K239" i="2" s="1"/>
  <c r="L239" i="2" s="1"/>
  <c r="G238" i="2"/>
  <c r="K238" i="2" s="1"/>
  <c r="L238" i="2" s="1"/>
  <c r="G237" i="2"/>
  <c r="K237" i="2" s="1"/>
  <c r="L237" i="2" s="1"/>
  <c r="G236" i="2"/>
  <c r="K236" i="2" s="1"/>
  <c r="L236" i="2" s="1"/>
  <c r="G235" i="2"/>
  <c r="K235" i="2" s="1"/>
  <c r="L235" i="2" s="1"/>
  <c r="G234" i="2"/>
  <c r="K234" i="2" s="1"/>
  <c r="L234" i="2" s="1"/>
  <c r="G233" i="2"/>
  <c r="K233" i="2" s="1"/>
  <c r="L233" i="2" s="1"/>
  <c r="G232" i="2"/>
  <c r="K232" i="2" s="1"/>
  <c r="L232" i="2" s="1"/>
  <c r="G231" i="2"/>
  <c r="K231" i="2" s="1"/>
  <c r="L231" i="2" s="1"/>
  <c r="G230" i="2"/>
  <c r="K230" i="2" s="1"/>
  <c r="L230" i="2" s="1"/>
  <c r="G229" i="2"/>
  <c r="K229" i="2" s="1"/>
  <c r="L229" i="2" s="1"/>
  <c r="G228" i="2"/>
  <c r="K228" i="2" s="1"/>
  <c r="L228" i="2" s="1"/>
  <c r="G226" i="2"/>
  <c r="K226" i="2" s="1"/>
  <c r="L226" i="2" s="1"/>
  <c r="G225" i="2"/>
  <c r="K225" i="2" s="1"/>
  <c r="L225" i="2" s="1"/>
  <c r="G224" i="2"/>
  <c r="K224" i="2" s="1"/>
  <c r="L224" i="2" s="1"/>
  <c r="G223" i="2"/>
  <c r="K223" i="2" s="1"/>
  <c r="L223" i="2" s="1"/>
  <c r="G222" i="2"/>
  <c r="K222" i="2" s="1"/>
  <c r="L222" i="2" s="1"/>
  <c r="G221" i="2"/>
  <c r="K221" i="2" s="1"/>
  <c r="L221" i="2" s="1"/>
  <c r="G220" i="2"/>
  <c r="K220" i="2" s="1"/>
  <c r="L220" i="2" s="1"/>
  <c r="G219" i="2"/>
  <c r="K219" i="2" s="1"/>
  <c r="L219" i="2" s="1"/>
  <c r="G217" i="2"/>
  <c r="K217" i="2" s="1"/>
  <c r="L217" i="2" s="1"/>
  <c r="G216" i="2"/>
  <c r="K216" i="2" s="1"/>
  <c r="L216" i="2" s="1"/>
  <c r="G215" i="2"/>
  <c r="K215" i="2" s="1"/>
  <c r="L215" i="2" s="1"/>
  <c r="G214" i="2"/>
  <c r="K214" i="2" s="1"/>
  <c r="L214" i="2" s="1"/>
  <c r="G213" i="2"/>
  <c r="K213" i="2" s="1"/>
  <c r="L213" i="2" s="1"/>
  <c r="G212" i="2"/>
  <c r="K212" i="2" s="1"/>
  <c r="L212" i="2" s="1"/>
  <c r="G211" i="2"/>
  <c r="K211" i="2" s="1"/>
  <c r="L211" i="2" s="1"/>
  <c r="G210" i="2"/>
  <c r="K210" i="2" s="1"/>
  <c r="L210" i="2" s="1"/>
  <c r="G209" i="2"/>
  <c r="K209" i="2" s="1"/>
  <c r="L209" i="2" s="1"/>
  <c r="G208" i="2"/>
  <c r="K208" i="2" s="1"/>
  <c r="L208" i="2" s="1"/>
  <c r="G207" i="2"/>
  <c r="K207" i="2" s="1"/>
  <c r="L207" i="2" s="1"/>
  <c r="G206" i="2"/>
  <c r="K206" i="2" s="1"/>
  <c r="L206" i="2" s="1"/>
  <c r="G205" i="2"/>
  <c r="K205" i="2" s="1"/>
  <c r="L205" i="2" s="1"/>
  <c r="G204" i="2"/>
  <c r="K204" i="2" s="1"/>
  <c r="L204" i="2" s="1"/>
  <c r="G203" i="2"/>
  <c r="K203" i="2" s="1"/>
  <c r="L203" i="2" s="1"/>
  <c r="G202" i="2"/>
  <c r="K202" i="2" s="1"/>
  <c r="L202" i="2" s="1"/>
  <c r="G201" i="2"/>
  <c r="K201" i="2" s="1"/>
  <c r="L201" i="2" s="1"/>
  <c r="G200" i="2"/>
  <c r="K200" i="2" s="1"/>
  <c r="L200" i="2" s="1"/>
  <c r="G199" i="2"/>
  <c r="K199" i="2" s="1"/>
  <c r="L199" i="2" s="1"/>
  <c r="G198" i="2"/>
  <c r="K198" i="2" s="1"/>
  <c r="L198" i="2" s="1"/>
  <c r="G197" i="2"/>
  <c r="K197" i="2" s="1"/>
  <c r="L197" i="2" s="1"/>
  <c r="G195" i="2"/>
  <c r="K195" i="2" s="1"/>
  <c r="L195" i="2" s="1"/>
  <c r="G194" i="2"/>
  <c r="K194" i="2" s="1"/>
  <c r="L194" i="2" s="1"/>
  <c r="G193" i="2"/>
  <c r="K193" i="2" s="1"/>
  <c r="L193" i="2" s="1"/>
  <c r="G192" i="2"/>
  <c r="K192" i="2" s="1"/>
  <c r="L192" i="2" s="1"/>
  <c r="G191" i="2"/>
  <c r="K191" i="2" s="1"/>
  <c r="L191" i="2" s="1"/>
  <c r="G190" i="2"/>
  <c r="K190" i="2" s="1"/>
  <c r="L190" i="2" s="1"/>
  <c r="G189" i="2"/>
  <c r="K189" i="2" s="1"/>
  <c r="L189" i="2" s="1"/>
  <c r="G188" i="2"/>
  <c r="K188" i="2" s="1"/>
  <c r="L188" i="2" s="1"/>
  <c r="G172" i="2"/>
  <c r="K172" i="2" s="1"/>
  <c r="L172" i="2" s="1"/>
  <c r="G171" i="2"/>
  <c r="K171" i="2" s="1"/>
  <c r="L171" i="2" s="1"/>
  <c r="G170" i="2"/>
  <c r="K170" i="2" s="1"/>
  <c r="L170" i="2" s="1"/>
  <c r="G169" i="2"/>
  <c r="K169" i="2" s="1"/>
  <c r="L169" i="2" s="1"/>
  <c r="G168" i="2"/>
  <c r="K168" i="2" s="1"/>
  <c r="L168" i="2" s="1"/>
  <c r="G167" i="2"/>
  <c r="K167" i="2" s="1"/>
  <c r="L167" i="2" s="1"/>
  <c r="G166" i="2"/>
  <c r="K166" i="2" s="1"/>
  <c r="L166" i="2" s="1"/>
  <c r="G165" i="2"/>
  <c r="K165" i="2" s="1"/>
  <c r="L165" i="2" s="1"/>
  <c r="G162" i="2"/>
  <c r="K162" i="2" s="1"/>
  <c r="L162" i="2" s="1"/>
  <c r="G161" i="2"/>
  <c r="K161" i="2" s="1"/>
  <c r="L161" i="2" s="1"/>
  <c r="G160" i="2"/>
  <c r="K160" i="2" s="1"/>
  <c r="L160" i="2" s="1"/>
  <c r="G159" i="2"/>
  <c r="K159" i="2" s="1"/>
  <c r="L159" i="2" s="1"/>
  <c r="G158" i="2"/>
  <c r="K158" i="2" s="1"/>
  <c r="L158" i="2" s="1"/>
  <c r="G157" i="2"/>
  <c r="K157" i="2" s="1"/>
  <c r="L157" i="2" s="1"/>
  <c r="G156" i="2"/>
  <c r="K156" i="2" s="1"/>
  <c r="L156" i="2" s="1"/>
  <c r="G155" i="2"/>
  <c r="K155" i="2" s="1"/>
  <c r="L155" i="2" s="1"/>
  <c r="G154" i="2"/>
  <c r="K154" i="2" s="1"/>
  <c r="L154" i="2" s="1"/>
  <c r="G153" i="2"/>
  <c r="K153" i="2" s="1"/>
  <c r="L153" i="2" s="1"/>
  <c r="G151" i="2"/>
  <c r="K151" i="2" s="1"/>
  <c r="L151" i="2" s="1"/>
  <c r="G150" i="2"/>
  <c r="K150" i="2" s="1"/>
  <c r="L150" i="2" s="1"/>
  <c r="G149" i="2"/>
  <c r="K149" i="2" s="1"/>
  <c r="L149" i="2" s="1"/>
  <c r="G148" i="2"/>
  <c r="K148" i="2" s="1"/>
  <c r="L148" i="2" s="1"/>
  <c r="G147" i="2"/>
  <c r="K147" i="2" s="1"/>
  <c r="L147" i="2" s="1"/>
  <c r="G146" i="2"/>
  <c r="K146" i="2" s="1"/>
  <c r="L146" i="2" s="1"/>
  <c r="G145" i="2"/>
  <c r="K145" i="2" s="1"/>
  <c r="L145" i="2" s="1"/>
  <c r="G144" i="2"/>
  <c r="K144" i="2" s="1"/>
  <c r="L144" i="2" s="1"/>
  <c r="G143" i="2"/>
  <c r="K143" i="2" s="1"/>
  <c r="L143" i="2" s="1"/>
  <c r="G142" i="2"/>
  <c r="K142" i="2" s="1"/>
  <c r="L142" i="2" s="1"/>
  <c r="G56" i="2"/>
  <c r="K56" i="2" s="1"/>
  <c r="L56" i="2" s="1"/>
  <c r="G55" i="2"/>
  <c r="K55" i="2" s="1"/>
  <c r="L55" i="2" s="1"/>
  <c r="G54" i="2"/>
  <c r="K54" i="2" s="1"/>
  <c r="L54" i="2" s="1"/>
  <c r="G53" i="2"/>
  <c r="K53" i="2" s="1"/>
  <c r="L53" i="2" s="1"/>
  <c r="G52" i="2"/>
  <c r="K52" i="2" s="1"/>
  <c r="L52" i="2" s="1"/>
  <c r="G51" i="2"/>
  <c r="K51" i="2" s="1"/>
  <c r="L51" i="2" s="1"/>
  <c r="G50" i="2"/>
  <c r="K50" i="2" s="1"/>
  <c r="L50" i="2" s="1"/>
  <c r="G49" i="2"/>
  <c r="K49" i="2" s="1"/>
  <c r="L49" i="2" s="1"/>
  <c r="G48" i="2"/>
  <c r="K48" i="2" s="1"/>
  <c r="L48" i="2" s="1"/>
  <c r="G38" i="2"/>
  <c r="K38" i="2" s="1"/>
  <c r="L38" i="2" s="1"/>
  <c r="G37" i="2"/>
  <c r="K37" i="2" s="1"/>
  <c r="L37" i="2" s="1"/>
  <c r="G36" i="2"/>
  <c r="K36" i="2" s="1"/>
  <c r="L36" i="2" s="1"/>
  <c r="G35" i="2"/>
  <c r="K35" i="2" s="1"/>
  <c r="L35" i="2" s="1"/>
  <c r="G34" i="2"/>
  <c r="K34" i="2" s="1"/>
  <c r="L34" i="2" s="1"/>
  <c r="G33" i="2"/>
  <c r="K33" i="2" s="1"/>
  <c r="L33" i="2" s="1"/>
  <c r="G32" i="2"/>
  <c r="K32" i="2" s="1"/>
  <c r="L32" i="2" s="1"/>
  <c r="G31" i="2"/>
  <c r="K31" i="2" s="1"/>
  <c r="L31" i="2" s="1"/>
  <c r="G30" i="2"/>
  <c r="K30" i="2" s="1"/>
  <c r="L30" i="2" s="1"/>
  <c r="G29" i="2"/>
  <c r="K29" i="2" s="1"/>
  <c r="L29" i="2" s="1"/>
  <c r="G28" i="2"/>
  <c r="K28" i="2" s="1"/>
  <c r="L28" i="2" s="1"/>
  <c r="G27" i="2"/>
  <c r="K27" i="2" s="1"/>
  <c r="L27" i="2" s="1"/>
  <c r="G23" i="2"/>
  <c r="K23" i="2" s="1"/>
  <c r="L23" i="2" s="1"/>
  <c r="G22" i="2"/>
  <c r="K22" i="2" s="1"/>
  <c r="L22" i="2" s="1"/>
  <c r="G21" i="2"/>
  <c r="K21" i="2" s="1"/>
  <c r="L21" i="2" s="1"/>
  <c r="G20" i="2"/>
  <c r="K20" i="2" s="1"/>
  <c r="L20" i="2" s="1"/>
  <c r="G19" i="2"/>
  <c r="K19" i="2" s="1"/>
  <c r="L19" i="2" s="1"/>
  <c r="G18" i="2"/>
  <c r="K18" i="2" s="1"/>
  <c r="L18" i="2" s="1"/>
  <c r="G17" i="2"/>
  <c r="K17" i="2" s="1"/>
  <c r="L17" i="2" s="1"/>
  <c r="G16" i="2"/>
  <c r="K16" i="2" s="1"/>
  <c r="L16" i="2" s="1"/>
  <c r="G15" i="2"/>
  <c r="K15" i="2" s="1"/>
  <c r="L15" i="2" s="1"/>
  <c r="G10" i="2"/>
  <c r="K10" i="2" s="1"/>
  <c r="L10" i="2" s="1"/>
  <c r="G11" i="2"/>
  <c r="K11" i="2" s="1"/>
  <c r="L11" i="2" s="1"/>
  <c r="I45" i="23"/>
  <c r="J45" i="23" s="1"/>
  <c r="I44" i="23"/>
  <c r="J44" i="23" s="1"/>
  <c r="I20" i="23"/>
  <c r="J20" i="23" s="1"/>
  <c r="I21" i="23"/>
  <c r="J21" i="23" s="1"/>
  <c r="I22" i="23"/>
  <c r="J22" i="23" s="1"/>
  <c r="I23" i="23"/>
  <c r="J23" i="23" s="1"/>
  <c r="I24" i="23"/>
  <c r="J24" i="23" s="1"/>
  <c r="I25" i="23"/>
  <c r="J25" i="23" s="1"/>
  <c r="I26" i="23"/>
  <c r="J26" i="23" s="1"/>
  <c r="I27" i="23"/>
  <c r="J27" i="23" s="1"/>
  <c r="I28" i="23"/>
  <c r="J28" i="23" s="1"/>
  <c r="I19" i="23"/>
  <c r="J19" i="23" s="1"/>
  <c r="I10" i="10"/>
  <c r="J10" i="10" s="1"/>
  <c r="I8" i="10"/>
  <c r="J8" i="10"/>
  <c r="J5" i="10" s="1"/>
  <c r="B17" i="1" s="1"/>
  <c r="C17" i="1" s="1"/>
  <c r="I9" i="2"/>
  <c r="J9" i="2" s="1"/>
  <c r="I10" i="2"/>
  <c r="J10" i="2" s="1"/>
  <c r="I11" i="2"/>
  <c r="J11" i="2" s="1"/>
  <c r="I882" i="2"/>
  <c r="J882" i="2" s="1"/>
  <c r="I881" i="2"/>
  <c r="J881" i="2" s="1"/>
  <c r="I880" i="2"/>
  <c r="J880" i="2" s="1"/>
  <c r="I879" i="2"/>
  <c r="J879" i="2" s="1"/>
  <c r="I878" i="2"/>
  <c r="J878" i="2" s="1"/>
  <c r="I877" i="2"/>
  <c r="J877" i="2" s="1"/>
  <c r="I876" i="2"/>
  <c r="J876" i="2" s="1"/>
  <c r="I875" i="2"/>
  <c r="J875" i="2" s="1"/>
  <c r="I874" i="2"/>
  <c r="J874" i="2" s="1"/>
  <c r="I872" i="2"/>
  <c r="J872" i="2" s="1"/>
  <c r="I871" i="2"/>
  <c r="J871" i="2" s="1"/>
  <c r="I870" i="2"/>
  <c r="J870" i="2" s="1"/>
  <c r="I869" i="2"/>
  <c r="J869" i="2" s="1"/>
  <c r="I868" i="2"/>
  <c r="J868" i="2" s="1"/>
  <c r="I867" i="2"/>
  <c r="J867" i="2" s="1"/>
  <c r="I866" i="2"/>
  <c r="J866" i="2" s="1"/>
  <c r="I865" i="2"/>
  <c r="J865" i="2" s="1"/>
  <c r="I864" i="2"/>
  <c r="J864" i="2" s="1"/>
  <c r="I860" i="2"/>
  <c r="J860" i="2" s="1"/>
  <c r="I859" i="2"/>
  <c r="J859" i="2" s="1"/>
  <c r="I858" i="2"/>
  <c r="J858" i="2" s="1"/>
  <c r="I857" i="2"/>
  <c r="J857" i="2" s="1"/>
  <c r="I856" i="2"/>
  <c r="J856" i="2" s="1"/>
  <c r="I855" i="2"/>
  <c r="J855" i="2" s="1"/>
  <c r="I854" i="2"/>
  <c r="J854" i="2" s="1"/>
  <c r="I853" i="2"/>
  <c r="J853" i="2" s="1"/>
  <c r="I851" i="2"/>
  <c r="J851" i="2" s="1"/>
  <c r="I850" i="2"/>
  <c r="J850" i="2" s="1"/>
  <c r="I849" i="2"/>
  <c r="J849" i="2" s="1"/>
  <c r="I848" i="2"/>
  <c r="J848" i="2" s="1"/>
  <c r="I847" i="2"/>
  <c r="J847" i="2" s="1"/>
  <c r="I846" i="2"/>
  <c r="J846" i="2" s="1"/>
  <c r="I845" i="2"/>
  <c r="J845" i="2" s="1"/>
  <c r="I844" i="2"/>
  <c r="J844" i="2" s="1"/>
  <c r="I842" i="2"/>
  <c r="J842" i="2" s="1"/>
  <c r="I841" i="2"/>
  <c r="J841" i="2" s="1"/>
  <c r="I840" i="2"/>
  <c r="J840" i="2" s="1"/>
  <c r="I839" i="2"/>
  <c r="J839" i="2" s="1"/>
  <c r="I838" i="2"/>
  <c r="J838" i="2" s="1"/>
  <c r="I837" i="2"/>
  <c r="J837" i="2" s="1"/>
  <c r="I836" i="2"/>
  <c r="J836" i="2" s="1"/>
  <c r="I835" i="2"/>
  <c r="J835" i="2" s="1"/>
  <c r="I831" i="2"/>
  <c r="J831" i="2" s="1"/>
  <c r="I830" i="2"/>
  <c r="J830" i="2" s="1"/>
  <c r="I829" i="2"/>
  <c r="J829" i="2" s="1"/>
  <c r="I828" i="2"/>
  <c r="J828" i="2" s="1"/>
  <c r="I827" i="2"/>
  <c r="J827" i="2" s="1"/>
  <c r="I826" i="2"/>
  <c r="J826" i="2" s="1"/>
  <c r="I825" i="2"/>
  <c r="J825" i="2" s="1"/>
  <c r="I824" i="2"/>
  <c r="J824" i="2" s="1"/>
  <c r="I822" i="2"/>
  <c r="J822" i="2" s="1"/>
  <c r="I821" i="2"/>
  <c r="J821" i="2" s="1"/>
  <c r="I820" i="2"/>
  <c r="J820" i="2" s="1"/>
  <c r="I819" i="2"/>
  <c r="J819" i="2" s="1"/>
  <c r="I818" i="2"/>
  <c r="J818" i="2" s="1"/>
  <c r="I817" i="2"/>
  <c r="J817" i="2" s="1"/>
  <c r="I816" i="2"/>
  <c r="J816" i="2" s="1"/>
  <c r="I815" i="2"/>
  <c r="J815" i="2" s="1"/>
  <c r="I813" i="2"/>
  <c r="J813" i="2" s="1"/>
  <c r="I812" i="2"/>
  <c r="J812" i="2" s="1"/>
  <c r="I811" i="2"/>
  <c r="J811" i="2" s="1"/>
  <c r="I810" i="2"/>
  <c r="J810" i="2" s="1"/>
  <c r="I809" i="2"/>
  <c r="J809" i="2" s="1"/>
  <c r="I808" i="2"/>
  <c r="J808" i="2" s="1"/>
  <c r="I807" i="2"/>
  <c r="J807" i="2" s="1"/>
  <c r="I806" i="2"/>
  <c r="J806" i="2" s="1"/>
  <c r="I802" i="2"/>
  <c r="J802" i="2" s="1"/>
  <c r="I801" i="2"/>
  <c r="J801" i="2" s="1"/>
  <c r="I800" i="2"/>
  <c r="J800" i="2" s="1"/>
  <c r="I799" i="2"/>
  <c r="J799" i="2" s="1"/>
  <c r="I798" i="2"/>
  <c r="J798" i="2" s="1"/>
  <c r="I797" i="2"/>
  <c r="J797" i="2" s="1"/>
  <c r="I796" i="2"/>
  <c r="J796" i="2" s="1"/>
  <c r="I795" i="2"/>
  <c r="J795" i="2" s="1"/>
  <c r="I794" i="2"/>
  <c r="J794" i="2" s="1"/>
  <c r="I792" i="2"/>
  <c r="J792" i="2" s="1"/>
  <c r="I791" i="2"/>
  <c r="J791" i="2" s="1"/>
  <c r="I790" i="2"/>
  <c r="J790" i="2" s="1"/>
  <c r="I789" i="2"/>
  <c r="J789" i="2" s="1"/>
  <c r="I788" i="2"/>
  <c r="J788" i="2" s="1"/>
  <c r="I787" i="2"/>
  <c r="J787" i="2" s="1"/>
  <c r="I786" i="2"/>
  <c r="J786" i="2" s="1"/>
  <c r="I785" i="2"/>
  <c r="J785" i="2" s="1"/>
  <c r="I784" i="2"/>
  <c r="J784" i="2" s="1"/>
  <c r="I780" i="2"/>
  <c r="J780" i="2" s="1"/>
  <c r="I779" i="2"/>
  <c r="J779" i="2" s="1"/>
  <c r="I778" i="2"/>
  <c r="J778" i="2" s="1"/>
  <c r="I777" i="2"/>
  <c r="J777" i="2" s="1"/>
  <c r="I775" i="2"/>
  <c r="J775" i="2" s="1"/>
  <c r="I774" i="2"/>
  <c r="J774" i="2" s="1"/>
  <c r="I773" i="2"/>
  <c r="J773" i="2" s="1"/>
  <c r="I772" i="2"/>
  <c r="J772" i="2" s="1"/>
  <c r="I768" i="2"/>
  <c r="J768" i="2" s="1"/>
  <c r="I767" i="2"/>
  <c r="J767" i="2" s="1"/>
  <c r="I766" i="2"/>
  <c r="J766" i="2" s="1"/>
  <c r="I765" i="2"/>
  <c r="J765" i="2" s="1"/>
  <c r="I764" i="2"/>
  <c r="J764" i="2" s="1"/>
  <c r="I763" i="2"/>
  <c r="J763" i="2" s="1"/>
  <c r="I762" i="2"/>
  <c r="J762" i="2" s="1"/>
  <c r="I760" i="2"/>
  <c r="J760" i="2" s="1"/>
  <c r="I759" i="2"/>
  <c r="J759" i="2" s="1"/>
  <c r="I758" i="2"/>
  <c r="J758" i="2" s="1"/>
  <c r="I757" i="2"/>
  <c r="J757" i="2" s="1"/>
  <c r="I756" i="2"/>
  <c r="J756" i="2" s="1"/>
  <c r="I755" i="2"/>
  <c r="J755" i="2" s="1"/>
  <c r="I754" i="2"/>
  <c r="J754" i="2" s="1"/>
  <c r="I709" i="2"/>
  <c r="J709" i="2" s="1"/>
  <c r="I707" i="2"/>
  <c r="J707" i="2" s="1"/>
  <c r="I706" i="2"/>
  <c r="J706" i="2" s="1"/>
  <c r="I705" i="2"/>
  <c r="J705" i="2" s="1"/>
  <c r="I704" i="2"/>
  <c r="J704" i="2" s="1"/>
  <c r="I703" i="2"/>
  <c r="J703" i="2" s="1"/>
  <c r="I702" i="2"/>
  <c r="J702" i="2" s="1"/>
  <c r="I701" i="2"/>
  <c r="J701" i="2" s="1"/>
  <c r="I700" i="2"/>
  <c r="J700" i="2" s="1"/>
  <c r="I698" i="2"/>
  <c r="J698" i="2" s="1"/>
  <c r="I697" i="2"/>
  <c r="J697" i="2" s="1"/>
  <c r="I693" i="2"/>
  <c r="J693" i="2" s="1"/>
  <c r="I692" i="2"/>
  <c r="J692" i="2" s="1"/>
  <c r="I691" i="2"/>
  <c r="J691" i="2" s="1"/>
  <c r="I690" i="2"/>
  <c r="J690" i="2" s="1"/>
  <c r="I689" i="2"/>
  <c r="J689" i="2" s="1"/>
  <c r="I685" i="2"/>
  <c r="J685" i="2" s="1"/>
  <c r="I684" i="2"/>
  <c r="J684" i="2" s="1"/>
  <c r="I683" i="2"/>
  <c r="J683" i="2" s="1"/>
  <c r="I681" i="2"/>
  <c r="J681" i="2" s="1"/>
  <c r="I680" i="2"/>
  <c r="J680" i="2" s="1"/>
  <c r="I679" i="2"/>
  <c r="J679" i="2" s="1"/>
  <c r="I750" i="2"/>
  <c r="J750" i="2" s="1"/>
  <c r="I749" i="2"/>
  <c r="J749" i="2" s="1"/>
  <c r="I748" i="2"/>
  <c r="J748" i="2" s="1"/>
  <c r="I747" i="2"/>
  <c r="J747" i="2" s="1"/>
  <c r="I745" i="2"/>
  <c r="J745" i="2" s="1"/>
  <c r="I744" i="2"/>
  <c r="J744" i="2" s="1"/>
  <c r="I743" i="2"/>
  <c r="J743" i="2" s="1"/>
  <c r="I742" i="2"/>
  <c r="J742" i="2" s="1"/>
  <c r="I741" i="2"/>
  <c r="J741" i="2" s="1"/>
  <c r="I740" i="2"/>
  <c r="J740" i="2" s="1"/>
  <c r="I739" i="2"/>
  <c r="J739" i="2" s="1"/>
  <c r="I738" i="2"/>
  <c r="J738" i="2" s="1"/>
  <c r="I737" i="2"/>
  <c r="J737" i="2" s="1"/>
  <c r="I736" i="2"/>
  <c r="J736" i="2" s="1"/>
  <c r="I735" i="2"/>
  <c r="J735" i="2" s="1"/>
  <c r="I734" i="2"/>
  <c r="J734" i="2"/>
  <c r="I733" i="2"/>
  <c r="J733" i="2" s="1"/>
  <c r="I732" i="2"/>
  <c r="J732" i="2" s="1"/>
  <c r="I731" i="2"/>
  <c r="J731" i="2" s="1"/>
  <c r="I730" i="2"/>
  <c r="J730" i="2" s="1"/>
  <c r="I729" i="2"/>
  <c r="J729" i="2" s="1"/>
  <c r="I728" i="2"/>
  <c r="J728" i="2" s="1"/>
  <c r="I727" i="2"/>
  <c r="J727" i="2" s="1"/>
  <c r="I726" i="2"/>
  <c r="J726" i="2" s="1"/>
  <c r="I725" i="2"/>
  <c r="J725" i="2" s="1"/>
  <c r="I675" i="2"/>
  <c r="J675" i="2" s="1"/>
  <c r="I674" i="2"/>
  <c r="J674" i="2" s="1"/>
  <c r="I673" i="2"/>
  <c r="J673" i="2" s="1"/>
  <c r="I672" i="2"/>
  <c r="J672" i="2" s="1"/>
  <c r="I671" i="2"/>
  <c r="J671" i="2" s="1"/>
  <c r="I670" i="2"/>
  <c r="J670" i="2" s="1"/>
  <c r="I669" i="2"/>
  <c r="J669" i="2" s="1"/>
  <c r="I663" i="2"/>
  <c r="J663" i="2" s="1"/>
  <c r="I662" i="2"/>
  <c r="J662" i="2" s="1"/>
  <c r="I661" i="2"/>
  <c r="J661" i="2" s="1"/>
  <c r="I660" i="2"/>
  <c r="J660" i="2" s="1"/>
  <c r="I659" i="2"/>
  <c r="J659" i="2" s="1"/>
  <c r="I658" i="2"/>
  <c r="J658" i="2" s="1"/>
  <c r="I654" i="2"/>
  <c r="J654" i="2" s="1"/>
  <c r="I653" i="2"/>
  <c r="J653" i="2" s="1"/>
  <c r="I652" i="2"/>
  <c r="J652" i="2" s="1"/>
  <c r="I651" i="2"/>
  <c r="J651" i="2" s="1"/>
  <c r="I649" i="2"/>
  <c r="J649" i="2" s="1"/>
  <c r="I648" i="2"/>
  <c r="J648" i="2" s="1"/>
  <c r="I647" i="2"/>
  <c r="J647" i="2" s="1"/>
  <c r="I646" i="2"/>
  <c r="J646" i="2" s="1"/>
  <c r="I645" i="2"/>
  <c r="J645" i="2" s="1"/>
  <c r="I644" i="2"/>
  <c r="J644" i="2" s="1"/>
  <c r="I634" i="2"/>
  <c r="J634" i="2" s="1"/>
  <c r="I633" i="2"/>
  <c r="J633" i="2" s="1"/>
  <c r="I632" i="2"/>
  <c r="J632" i="2" s="1"/>
  <c r="I631" i="2"/>
  <c r="J631" i="2" s="1"/>
  <c r="I630" i="2"/>
  <c r="J630" i="2" s="1"/>
  <c r="I629" i="2"/>
  <c r="J629" i="2" s="1"/>
  <c r="I628" i="2"/>
  <c r="J628" i="2" s="1"/>
  <c r="I627" i="2"/>
  <c r="J627" i="2" s="1"/>
  <c r="I625" i="2"/>
  <c r="J625" i="2"/>
  <c r="I624" i="2"/>
  <c r="J624" i="2" s="1"/>
  <c r="I623" i="2"/>
  <c r="J623" i="2" s="1"/>
  <c r="I622" i="2"/>
  <c r="J622" i="2" s="1"/>
  <c r="I621" i="2"/>
  <c r="J621" i="2" s="1"/>
  <c r="I620" i="2"/>
  <c r="J620" i="2" s="1"/>
  <c r="I618" i="2"/>
  <c r="J618" i="2" s="1"/>
  <c r="I617" i="2"/>
  <c r="J617" i="2" s="1"/>
  <c r="I616" i="2"/>
  <c r="J616" i="2" s="1"/>
  <c r="I615" i="2"/>
  <c r="J615" i="2" s="1"/>
  <c r="I614" i="2"/>
  <c r="J614" i="2" s="1"/>
  <c r="I613" i="2"/>
  <c r="J613" i="2" s="1"/>
  <c r="I612" i="2"/>
  <c r="J612" i="2" s="1"/>
  <c r="I611" i="2"/>
  <c r="J611" i="2" s="1"/>
  <c r="I610" i="2"/>
  <c r="J610" i="2" s="1"/>
  <c r="I608" i="2"/>
  <c r="J608" i="2" s="1"/>
  <c r="I607" i="2"/>
  <c r="J607" i="2" s="1"/>
  <c r="I606" i="2"/>
  <c r="J606" i="2" s="1"/>
  <c r="I605" i="2"/>
  <c r="J605" i="2" s="1"/>
  <c r="I604" i="2"/>
  <c r="J604" i="2" s="1"/>
  <c r="I603" i="2"/>
  <c r="J603" i="2" s="1"/>
  <c r="I602" i="2"/>
  <c r="J602" i="2" s="1"/>
  <c r="I601" i="2"/>
  <c r="J601" i="2" s="1"/>
  <c r="I600" i="2"/>
  <c r="J600" i="2" s="1"/>
  <c r="I599" i="2"/>
  <c r="J599" i="2" s="1"/>
  <c r="I598" i="2"/>
  <c r="J598" i="2" s="1"/>
  <c r="I597" i="2"/>
  <c r="J597" i="2" s="1"/>
  <c r="I596" i="2"/>
  <c r="J596" i="2" s="1"/>
  <c r="I594" i="2"/>
  <c r="J594" i="2" s="1"/>
  <c r="I593" i="2"/>
  <c r="J593" i="2" s="1"/>
  <c r="I592" i="2"/>
  <c r="J592" i="2" s="1"/>
  <c r="I591" i="2"/>
  <c r="J591" i="2" s="1"/>
  <c r="I590" i="2"/>
  <c r="J590" i="2" s="1"/>
  <c r="I589" i="2"/>
  <c r="J589" i="2" s="1"/>
  <c r="I588" i="2"/>
  <c r="J588" i="2" s="1"/>
  <c r="I587" i="2"/>
  <c r="J587" i="2" s="1"/>
  <c r="I586" i="2"/>
  <c r="J586" i="2" s="1"/>
  <c r="I585" i="2"/>
  <c r="J585" i="2" s="1"/>
  <c r="I584" i="2"/>
  <c r="J584" i="2" s="1"/>
  <c r="I583" i="2"/>
  <c r="J583" i="2"/>
  <c r="I582" i="2"/>
  <c r="J582" i="2" s="1"/>
  <c r="I580" i="2"/>
  <c r="J580" i="2" s="1"/>
  <c r="I579" i="2"/>
  <c r="J579" i="2" s="1"/>
  <c r="I578" i="2"/>
  <c r="J578" i="2" s="1"/>
  <c r="I577" i="2"/>
  <c r="J577" i="2" s="1"/>
  <c r="I576" i="2"/>
  <c r="J576" i="2" s="1"/>
  <c r="I575" i="2"/>
  <c r="J575" i="2" s="1"/>
  <c r="I574" i="2"/>
  <c r="J574" i="2" s="1"/>
  <c r="I573" i="2"/>
  <c r="J573" i="2" s="1"/>
  <c r="I572" i="2"/>
  <c r="J572" i="2" s="1"/>
  <c r="I571" i="2"/>
  <c r="J571" i="2" s="1"/>
  <c r="I569" i="2"/>
  <c r="J569" i="2" s="1"/>
  <c r="I568" i="2"/>
  <c r="J568" i="2" s="1"/>
  <c r="I567" i="2"/>
  <c r="J567" i="2" s="1"/>
  <c r="I566" i="2"/>
  <c r="J566" i="2" s="1"/>
  <c r="I565" i="2"/>
  <c r="J565" i="2" s="1"/>
  <c r="I564" i="2"/>
  <c r="J564" i="2" s="1"/>
  <c r="I563" i="2"/>
  <c r="J563" i="2" s="1"/>
  <c r="I562" i="2"/>
  <c r="J562" i="2" s="1"/>
  <c r="I561" i="2"/>
  <c r="J561" i="2" s="1"/>
  <c r="I560" i="2"/>
  <c r="J560" i="2" s="1"/>
  <c r="I559" i="2"/>
  <c r="J559" i="2" s="1"/>
  <c r="I557" i="2"/>
  <c r="J557" i="2" s="1"/>
  <c r="I556" i="2"/>
  <c r="J556" i="2" s="1"/>
  <c r="I555" i="2"/>
  <c r="J555" i="2" s="1"/>
  <c r="I554" i="2"/>
  <c r="J554" i="2" s="1"/>
  <c r="I553" i="2"/>
  <c r="J553" i="2" s="1"/>
  <c r="I552" i="2"/>
  <c r="J552" i="2" s="1"/>
  <c r="I551" i="2"/>
  <c r="J551" i="2" s="1"/>
  <c r="I550" i="2"/>
  <c r="J550" i="2" s="1"/>
  <c r="I549" i="2"/>
  <c r="J549" i="2" s="1"/>
  <c r="I548" i="2"/>
  <c r="J548" i="2" s="1"/>
  <c r="I547" i="2"/>
  <c r="J547" i="2" s="1"/>
  <c r="I545" i="2"/>
  <c r="J545" i="2" s="1"/>
  <c r="I544" i="2"/>
  <c r="J544" i="2" s="1"/>
  <c r="I543" i="2"/>
  <c r="J543" i="2" s="1"/>
  <c r="I542" i="2"/>
  <c r="J542" i="2" s="1"/>
  <c r="I541" i="2"/>
  <c r="J541" i="2" s="1"/>
  <c r="I540" i="2"/>
  <c r="J540" i="2" s="1"/>
  <c r="I539" i="2"/>
  <c r="J539" i="2" s="1"/>
  <c r="I538" i="2"/>
  <c r="J538" i="2" s="1"/>
  <c r="I537" i="2"/>
  <c r="J537" i="2" s="1"/>
  <c r="I536" i="2"/>
  <c r="J536" i="2" s="1"/>
  <c r="I535" i="2"/>
  <c r="J535" i="2" s="1"/>
  <c r="I534" i="2"/>
  <c r="J534" i="2" s="1"/>
  <c r="I533" i="2"/>
  <c r="J533" i="2" s="1"/>
  <c r="I532" i="2"/>
  <c r="J532" i="2" s="1"/>
  <c r="I531" i="2"/>
  <c r="J531" i="2" s="1"/>
  <c r="I530" i="2"/>
  <c r="J530" i="2" s="1"/>
  <c r="I529" i="2"/>
  <c r="J529" i="2" s="1"/>
  <c r="I528" i="2"/>
  <c r="J528" i="2" s="1"/>
  <c r="I526" i="2"/>
  <c r="J526" i="2" s="1"/>
  <c r="I525" i="2"/>
  <c r="J525" i="2" s="1"/>
  <c r="I524" i="2"/>
  <c r="J524" i="2" s="1"/>
  <c r="I523" i="2"/>
  <c r="J523" i="2" s="1"/>
  <c r="I522" i="2"/>
  <c r="J522" i="2"/>
  <c r="I521" i="2"/>
  <c r="J521" i="2" s="1"/>
  <c r="I520" i="2"/>
  <c r="J520" i="2" s="1"/>
  <c r="I519" i="2"/>
  <c r="J519" i="2" s="1"/>
  <c r="I518" i="2"/>
  <c r="J518" i="2" s="1"/>
  <c r="I517" i="2"/>
  <c r="J517" i="2" s="1"/>
  <c r="I516" i="2"/>
  <c r="J516" i="2" s="1"/>
  <c r="I515" i="2"/>
  <c r="J515" i="2" s="1"/>
  <c r="I514" i="2"/>
  <c r="J514" i="2" s="1"/>
  <c r="I513" i="2"/>
  <c r="J513" i="2" s="1"/>
  <c r="I512" i="2"/>
  <c r="J512" i="2" s="1"/>
  <c r="I511" i="2"/>
  <c r="J511" i="2" s="1"/>
  <c r="I510" i="2"/>
  <c r="J510" i="2" s="1"/>
  <c r="I509" i="2"/>
  <c r="J509" i="2" s="1"/>
  <c r="I507" i="2"/>
  <c r="J507" i="2" s="1"/>
  <c r="I506" i="2"/>
  <c r="J506" i="2" s="1"/>
  <c r="I505" i="2"/>
  <c r="J505" i="2" s="1"/>
  <c r="I504" i="2"/>
  <c r="J504" i="2" s="1"/>
  <c r="I503" i="2"/>
  <c r="J503" i="2" s="1"/>
  <c r="I502" i="2"/>
  <c r="J502" i="2" s="1"/>
  <c r="I501" i="2"/>
  <c r="J501" i="2" s="1"/>
  <c r="I500" i="2"/>
  <c r="J500" i="2" s="1"/>
  <c r="I499" i="2"/>
  <c r="J499" i="2" s="1"/>
  <c r="I498" i="2"/>
  <c r="J498" i="2" s="1"/>
  <c r="I497" i="2"/>
  <c r="J497" i="2" s="1"/>
  <c r="I496" i="2"/>
  <c r="J496" i="2" s="1"/>
  <c r="I495" i="2"/>
  <c r="J495" i="2" s="1"/>
  <c r="I494" i="2"/>
  <c r="J494" i="2" s="1"/>
  <c r="I493" i="2"/>
  <c r="J493" i="2" s="1"/>
  <c r="I492" i="2"/>
  <c r="J492" i="2" s="1"/>
  <c r="I491" i="2"/>
  <c r="J491" i="2"/>
  <c r="I490" i="2"/>
  <c r="J490" i="2" s="1"/>
  <c r="I488" i="2"/>
  <c r="J488" i="2" s="1"/>
  <c r="I487" i="2"/>
  <c r="J487" i="2" s="1"/>
  <c r="I486" i="2"/>
  <c r="J486" i="2" s="1"/>
  <c r="I485" i="2"/>
  <c r="J485" i="2" s="1"/>
  <c r="I484" i="2"/>
  <c r="J484" i="2" s="1"/>
  <c r="I483" i="2"/>
  <c r="J483" i="2" s="1"/>
  <c r="I482" i="2"/>
  <c r="J482" i="2" s="1"/>
  <c r="I481" i="2"/>
  <c r="J481" i="2" s="1"/>
  <c r="I480" i="2"/>
  <c r="J480" i="2" s="1"/>
  <c r="I479" i="2"/>
  <c r="J479" i="2" s="1"/>
  <c r="I478" i="2"/>
  <c r="J478" i="2" s="1"/>
  <c r="I477" i="2"/>
  <c r="J477" i="2" s="1"/>
  <c r="I476" i="2"/>
  <c r="J476" i="2" s="1"/>
  <c r="I475" i="2"/>
  <c r="J475" i="2" s="1"/>
  <c r="I474" i="2"/>
  <c r="J474" i="2" s="1"/>
  <c r="I473" i="2"/>
  <c r="J473" i="2" s="1"/>
  <c r="I426" i="2"/>
  <c r="J426" i="2" s="1"/>
  <c r="I425" i="2"/>
  <c r="J425" i="2" s="1"/>
  <c r="I424" i="2"/>
  <c r="J424" i="2" s="1"/>
  <c r="I423" i="2"/>
  <c r="J423" i="2" s="1"/>
  <c r="I422" i="2"/>
  <c r="J422" i="2" s="1"/>
  <c r="I421" i="2"/>
  <c r="J421" i="2" s="1"/>
  <c r="I420" i="2"/>
  <c r="J420" i="2" s="1"/>
  <c r="I419" i="2"/>
  <c r="J419" i="2" s="1"/>
  <c r="I418" i="2"/>
  <c r="J418" i="2" s="1"/>
  <c r="I417" i="2"/>
  <c r="J417" i="2" s="1"/>
  <c r="I415" i="2"/>
  <c r="J415" i="2" s="1"/>
  <c r="I414" i="2"/>
  <c r="J414" i="2" s="1"/>
  <c r="I413" i="2"/>
  <c r="J413" i="2" s="1"/>
  <c r="I412" i="2"/>
  <c r="J412" i="2" s="1"/>
  <c r="I411" i="2"/>
  <c r="J411" i="2" s="1"/>
  <c r="I410" i="2"/>
  <c r="J410" i="2" s="1"/>
  <c r="I408" i="2"/>
  <c r="J408" i="2" s="1"/>
  <c r="I407" i="2"/>
  <c r="J407" i="2" s="1"/>
  <c r="I406" i="2"/>
  <c r="J406" i="2" s="1"/>
  <c r="I405" i="2"/>
  <c r="J405" i="2" s="1"/>
  <c r="I404" i="2"/>
  <c r="J404" i="2" s="1"/>
  <c r="I403" i="2"/>
  <c r="J403" i="2" s="1"/>
  <c r="I402" i="2"/>
  <c r="J402" i="2" s="1"/>
  <c r="I401" i="2"/>
  <c r="J401" i="2" s="1"/>
  <c r="I400" i="2"/>
  <c r="J400" i="2" s="1"/>
  <c r="I399" i="2"/>
  <c r="J399" i="2" s="1"/>
  <c r="I398" i="2"/>
  <c r="J398" i="2" s="1"/>
  <c r="I397" i="2"/>
  <c r="J397" i="2" s="1"/>
  <c r="I396" i="2"/>
  <c r="J396" i="2" s="1"/>
  <c r="I394" i="2"/>
  <c r="J394" i="2" s="1"/>
  <c r="I393" i="2"/>
  <c r="J393" i="2" s="1"/>
  <c r="I392" i="2"/>
  <c r="J392" i="2" s="1"/>
  <c r="I391" i="2"/>
  <c r="J391" i="2" s="1"/>
  <c r="I390" i="2"/>
  <c r="J390" i="2" s="1"/>
  <c r="I389" i="2"/>
  <c r="J389" i="2" s="1"/>
  <c r="I388" i="2"/>
  <c r="J388" i="2" s="1"/>
  <c r="I387" i="2"/>
  <c r="J387" i="2" s="1"/>
  <c r="I386" i="2"/>
  <c r="J386" i="2" s="1"/>
  <c r="I385" i="2"/>
  <c r="J385" i="2" s="1"/>
  <c r="I384" i="2"/>
  <c r="J384" i="2" s="1"/>
  <c r="I383" i="2"/>
  <c r="J383" i="2" s="1"/>
  <c r="I382" i="2"/>
  <c r="J382" i="2" s="1"/>
  <c r="I380" i="2"/>
  <c r="J380" i="2" s="1"/>
  <c r="I379" i="2"/>
  <c r="J379" i="2" s="1"/>
  <c r="I378" i="2"/>
  <c r="J378" i="2" s="1"/>
  <c r="I377" i="2"/>
  <c r="J377" i="2" s="1"/>
  <c r="I376" i="2"/>
  <c r="J376" i="2" s="1"/>
  <c r="I375" i="2"/>
  <c r="J375" i="2" s="1"/>
  <c r="I374" i="2"/>
  <c r="J374" i="2" s="1"/>
  <c r="I373" i="2"/>
  <c r="J373" i="2" s="1"/>
  <c r="I372" i="2"/>
  <c r="J372" i="2" s="1"/>
  <c r="I371" i="2"/>
  <c r="J371" i="2" s="1"/>
  <c r="I370" i="2"/>
  <c r="J370" i="2" s="1"/>
  <c r="I369" i="2"/>
  <c r="J369" i="2" s="1"/>
  <c r="I368" i="2"/>
  <c r="J368" i="2" s="1"/>
  <c r="I367" i="2"/>
  <c r="J367" i="2" s="1"/>
  <c r="I365" i="2"/>
  <c r="J365" i="2" s="1"/>
  <c r="I364" i="2"/>
  <c r="J364" i="2" s="1"/>
  <c r="I363" i="2"/>
  <c r="J363" i="2" s="1"/>
  <c r="I362" i="2"/>
  <c r="J362" i="2" s="1"/>
  <c r="I361" i="2"/>
  <c r="J361" i="2" s="1"/>
  <c r="I360" i="2"/>
  <c r="J360" i="2" s="1"/>
  <c r="I359" i="2"/>
  <c r="J359" i="2" s="1"/>
  <c r="I358" i="2"/>
  <c r="J358" i="2" s="1"/>
  <c r="I357" i="2"/>
  <c r="J357" i="2" s="1"/>
  <c r="I356" i="2"/>
  <c r="J356" i="2" s="1"/>
  <c r="I355" i="2"/>
  <c r="J355" i="2" s="1"/>
  <c r="I354" i="2"/>
  <c r="J354" i="2" s="1"/>
  <c r="I353" i="2"/>
  <c r="J353" i="2" s="1"/>
  <c r="I352" i="2"/>
  <c r="J352" i="2" s="1"/>
  <c r="I350" i="2"/>
  <c r="J350" i="2" s="1"/>
  <c r="I349" i="2"/>
  <c r="J349" i="2" s="1"/>
  <c r="I348" i="2"/>
  <c r="J348" i="2" s="1"/>
  <c r="I347" i="2"/>
  <c r="J347" i="2" s="1"/>
  <c r="I346" i="2"/>
  <c r="J346" i="2" s="1"/>
  <c r="I345" i="2"/>
  <c r="J345" i="2" s="1"/>
  <c r="I344" i="2"/>
  <c r="J344" i="2" s="1"/>
  <c r="I343" i="2"/>
  <c r="J343" i="2" s="1"/>
  <c r="I342" i="2"/>
  <c r="J342" i="2" s="1"/>
  <c r="I341" i="2"/>
  <c r="J341" i="2" s="1"/>
  <c r="I340" i="2"/>
  <c r="J340" i="2" s="1"/>
  <c r="I339" i="2"/>
  <c r="J339" i="2" s="1"/>
  <c r="I337" i="2"/>
  <c r="J337" i="2" s="1"/>
  <c r="I336" i="2"/>
  <c r="J336" i="2" s="1"/>
  <c r="I335" i="2"/>
  <c r="J335" i="2" s="1"/>
  <c r="I334" i="2"/>
  <c r="J334" i="2" s="1"/>
  <c r="I333" i="2"/>
  <c r="J333" i="2" s="1"/>
  <c r="I332" i="2"/>
  <c r="J332" i="2" s="1"/>
  <c r="I331" i="2"/>
  <c r="J331" i="2" s="1"/>
  <c r="I330" i="2"/>
  <c r="J330" i="2" s="1"/>
  <c r="I329" i="2"/>
  <c r="J329" i="2" s="1"/>
  <c r="I328" i="2"/>
  <c r="J328" i="2" s="1"/>
  <c r="I327" i="2"/>
  <c r="J327" i="2" s="1"/>
  <c r="I325" i="2"/>
  <c r="J325" i="2" s="1"/>
  <c r="I324" i="2"/>
  <c r="J324" i="2" s="1"/>
  <c r="I323" i="2"/>
  <c r="J323" i="2" s="1"/>
  <c r="I322" i="2"/>
  <c r="J322" i="2" s="1"/>
  <c r="I321" i="2"/>
  <c r="J321" i="2" s="1"/>
  <c r="I320" i="2"/>
  <c r="J320" i="2" s="1"/>
  <c r="I319" i="2"/>
  <c r="J319" i="2" s="1"/>
  <c r="I318" i="2"/>
  <c r="J318" i="2" s="1"/>
  <c r="I316" i="2"/>
  <c r="J316" i="2" s="1"/>
  <c r="I315" i="2"/>
  <c r="J315" i="2" s="1"/>
  <c r="I314" i="2"/>
  <c r="J314" i="2" s="1"/>
  <c r="I313" i="2"/>
  <c r="J313" i="2" s="1"/>
  <c r="I312" i="2"/>
  <c r="J312" i="2" s="1"/>
  <c r="I311" i="2"/>
  <c r="J311" i="2" s="1"/>
  <c r="I310" i="2"/>
  <c r="J310" i="2" s="1"/>
  <c r="I309" i="2"/>
  <c r="J309" i="2" s="1"/>
  <c r="I308" i="2"/>
  <c r="J308" i="2" s="1"/>
  <c r="I307" i="2"/>
  <c r="J307" i="2" s="1"/>
  <c r="I306" i="2"/>
  <c r="J306" i="2" s="1"/>
  <c r="I304" i="2"/>
  <c r="J304" i="2" s="1"/>
  <c r="I303" i="2"/>
  <c r="J303" i="2" s="1"/>
  <c r="I302" i="2"/>
  <c r="J302" i="2" s="1"/>
  <c r="I301" i="2"/>
  <c r="J301" i="2" s="1"/>
  <c r="I300" i="2"/>
  <c r="J300" i="2" s="1"/>
  <c r="I299" i="2"/>
  <c r="J299" i="2" s="1"/>
  <c r="I298" i="2"/>
  <c r="J298" i="2" s="1"/>
  <c r="I297" i="2"/>
  <c r="J297" i="2" s="1"/>
  <c r="I296" i="2"/>
  <c r="J296" i="2" s="1"/>
  <c r="I295" i="2"/>
  <c r="J295" i="2"/>
  <c r="I294" i="2"/>
  <c r="J294" i="2" s="1"/>
  <c r="I292" i="2"/>
  <c r="J292" i="2" s="1"/>
  <c r="I291" i="2"/>
  <c r="J291" i="2" s="1"/>
  <c r="I290" i="2"/>
  <c r="J290" i="2" s="1"/>
  <c r="I289" i="2"/>
  <c r="J289" i="2" s="1"/>
  <c r="I288" i="2"/>
  <c r="J288" i="2" s="1"/>
  <c r="I287" i="2"/>
  <c r="J287" i="2" s="1"/>
  <c r="I286" i="2"/>
  <c r="J286" i="2" s="1"/>
  <c r="I285" i="2"/>
  <c r="J285" i="2" s="1"/>
  <c r="I284" i="2"/>
  <c r="J284" i="2" s="1"/>
  <c r="I283" i="2"/>
  <c r="J283" i="2" s="1"/>
  <c r="I282" i="2"/>
  <c r="J282" i="2" s="1"/>
  <c r="I281" i="2"/>
  <c r="J281" i="2" s="1"/>
  <c r="I280" i="2"/>
  <c r="J280" i="2" s="1"/>
  <c r="I279" i="2"/>
  <c r="J279" i="2" s="1"/>
  <c r="I278" i="2"/>
  <c r="J278" i="2" s="1"/>
  <c r="I277" i="2"/>
  <c r="J277" i="2" s="1"/>
  <c r="I276" i="2"/>
  <c r="J276" i="2" s="1"/>
  <c r="I275" i="2"/>
  <c r="J275" i="2" s="1"/>
  <c r="I274" i="2"/>
  <c r="J274" i="2" s="1"/>
  <c r="I273" i="2"/>
  <c r="J273" i="2" s="1"/>
  <c r="I272" i="2"/>
  <c r="J272" i="2" s="1"/>
  <c r="I270" i="2"/>
  <c r="J270" i="2" s="1"/>
  <c r="I269" i="2"/>
  <c r="J269" i="2" s="1"/>
  <c r="I268" i="2"/>
  <c r="J268" i="2" s="1"/>
  <c r="I267" i="2"/>
  <c r="J267" i="2" s="1"/>
  <c r="I266" i="2"/>
  <c r="J266" i="2" s="1"/>
  <c r="I265" i="2"/>
  <c r="J265" i="2" s="1"/>
  <c r="I264" i="2"/>
  <c r="J264" i="2" s="1"/>
  <c r="I263" i="2"/>
  <c r="J263" i="2" s="1"/>
  <c r="I262" i="2"/>
  <c r="J262" i="2" s="1"/>
  <c r="I261" i="2"/>
  <c r="J261" i="2" s="1"/>
  <c r="I260" i="2"/>
  <c r="J260" i="2" s="1"/>
  <c r="I259" i="2"/>
  <c r="J259" i="2" s="1"/>
  <c r="I258" i="2"/>
  <c r="J258" i="2" s="1"/>
  <c r="I257" i="2"/>
  <c r="J257" i="2"/>
  <c r="I256" i="2"/>
  <c r="J256" i="2" s="1"/>
  <c r="I255" i="2"/>
  <c r="J255" i="2" s="1"/>
  <c r="I254" i="2"/>
  <c r="J254" i="2" s="1"/>
  <c r="I253" i="2"/>
  <c r="J253" i="2" s="1"/>
  <c r="I252" i="2"/>
  <c r="J252" i="2" s="1"/>
  <c r="I251" i="2"/>
  <c r="J251" i="2" s="1"/>
  <c r="I250" i="2"/>
  <c r="J250" i="2" s="1"/>
  <c r="I248" i="2"/>
  <c r="J248" i="2" s="1"/>
  <c r="I247" i="2"/>
  <c r="J247" i="2" s="1"/>
  <c r="I246" i="2"/>
  <c r="J246" i="2" s="1"/>
  <c r="I245" i="2"/>
  <c r="J245" i="2" s="1"/>
  <c r="I244" i="2"/>
  <c r="J244" i="2" s="1"/>
  <c r="I243" i="2"/>
  <c r="J243" i="2" s="1"/>
  <c r="I242" i="2"/>
  <c r="J242" i="2" s="1"/>
  <c r="I241" i="2"/>
  <c r="J241" i="2" s="1"/>
  <c r="I240" i="2"/>
  <c r="J240" i="2" s="1"/>
  <c r="I239" i="2"/>
  <c r="J239" i="2" s="1"/>
  <c r="I238" i="2"/>
  <c r="J238" i="2" s="1"/>
  <c r="I237" i="2"/>
  <c r="J237" i="2" s="1"/>
  <c r="I236" i="2"/>
  <c r="J236" i="2" s="1"/>
  <c r="I235" i="2"/>
  <c r="J235" i="2" s="1"/>
  <c r="I234" i="2"/>
  <c r="J234" i="2" s="1"/>
  <c r="I233" i="2"/>
  <c r="J233" i="2" s="1"/>
  <c r="I232" i="2"/>
  <c r="J232" i="2" s="1"/>
  <c r="I231" i="2"/>
  <c r="J231" i="2" s="1"/>
  <c r="I230" i="2"/>
  <c r="J230" i="2" s="1"/>
  <c r="I229" i="2"/>
  <c r="J229" i="2" s="1"/>
  <c r="I228" i="2"/>
  <c r="J228" i="2" s="1"/>
  <c r="I226" i="2"/>
  <c r="J226" i="2"/>
  <c r="I225" i="2"/>
  <c r="J225" i="2" s="1"/>
  <c r="I224" i="2"/>
  <c r="J224" i="2" s="1"/>
  <c r="I223" i="2"/>
  <c r="J223" i="2" s="1"/>
  <c r="I222" i="2"/>
  <c r="J222" i="2" s="1"/>
  <c r="I221" i="2"/>
  <c r="J221" i="2" s="1"/>
  <c r="I220" i="2"/>
  <c r="J220" i="2" s="1"/>
  <c r="I219" i="2"/>
  <c r="J219" i="2" s="1"/>
  <c r="I217" i="2"/>
  <c r="J217" i="2" s="1"/>
  <c r="I216" i="2"/>
  <c r="J216" i="2" s="1"/>
  <c r="I215" i="2"/>
  <c r="J215" i="2" s="1"/>
  <c r="I214" i="2"/>
  <c r="J214" i="2" s="1"/>
  <c r="I213" i="2"/>
  <c r="J213" i="2" s="1"/>
  <c r="I212" i="2"/>
  <c r="J212" i="2" s="1"/>
  <c r="I211" i="2"/>
  <c r="J211" i="2" s="1"/>
  <c r="I210" i="2"/>
  <c r="J210" i="2" s="1"/>
  <c r="I209" i="2"/>
  <c r="J209" i="2" s="1"/>
  <c r="I208" i="2"/>
  <c r="J208" i="2" s="1"/>
  <c r="I207" i="2"/>
  <c r="J207" i="2" s="1"/>
  <c r="I206" i="2"/>
  <c r="J206" i="2" s="1"/>
  <c r="I205" i="2"/>
  <c r="J205" i="2" s="1"/>
  <c r="I204" i="2"/>
  <c r="J204" i="2" s="1"/>
  <c r="I203" i="2"/>
  <c r="J203" i="2" s="1"/>
  <c r="I202" i="2"/>
  <c r="J202" i="2" s="1"/>
  <c r="I201" i="2"/>
  <c r="J201" i="2" s="1"/>
  <c r="I200" i="2"/>
  <c r="J200" i="2" s="1"/>
  <c r="I199" i="2"/>
  <c r="J199" i="2" s="1"/>
  <c r="I198" i="2"/>
  <c r="J198" i="2" s="1"/>
  <c r="I197" i="2"/>
  <c r="J197" i="2" s="1"/>
  <c r="I195" i="2"/>
  <c r="J195" i="2" s="1"/>
  <c r="I194" i="2"/>
  <c r="J194" i="2" s="1"/>
  <c r="I193" i="2"/>
  <c r="J193" i="2" s="1"/>
  <c r="I192" i="2"/>
  <c r="J192" i="2" s="1"/>
  <c r="I191" i="2"/>
  <c r="J191" i="2" s="1"/>
  <c r="I190" i="2"/>
  <c r="J190" i="2" s="1"/>
  <c r="I189" i="2"/>
  <c r="J189" i="2" s="1"/>
  <c r="I188" i="2"/>
  <c r="J188" i="2" s="1"/>
  <c r="I172" i="2"/>
  <c r="J172" i="2" s="1"/>
  <c r="I171" i="2"/>
  <c r="J171" i="2" s="1"/>
  <c r="I170" i="2"/>
  <c r="J170" i="2" s="1"/>
  <c r="I169" i="2"/>
  <c r="J169" i="2" s="1"/>
  <c r="I168" i="2"/>
  <c r="J168" i="2" s="1"/>
  <c r="I167" i="2"/>
  <c r="J167" i="2" s="1"/>
  <c r="I166" i="2"/>
  <c r="J166" i="2" s="1"/>
  <c r="I165" i="2"/>
  <c r="J165" i="2" s="1"/>
  <c r="I162" i="2"/>
  <c r="J162" i="2" s="1"/>
  <c r="I161" i="2"/>
  <c r="J161" i="2" s="1"/>
  <c r="I160" i="2"/>
  <c r="J160" i="2" s="1"/>
  <c r="I159" i="2"/>
  <c r="J159" i="2" s="1"/>
  <c r="I158" i="2"/>
  <c r="J158" i="2" s="1"/>
  <c r="I157" i="2"/>
  <c r="J157" i="2" s="1"/>
  <c r="I156" i="2"/>
  <c r="J156" i="2" s="1"/>
  <c r="I155" i="2"/>
  <c r="J155" i="2" s="1"/>
  <c r="I154" i="2"/>
  <c r="J154" i="2" s="1"/>
  <c r="I153" i="2"/>
  <c r="J153" i="2" s="1"/>
  <c r="I151" i="2"/>
  <c r="J151" i="2" s="1"/>
  <c r="I150" i="2"/>
  <c r="J150" i="2" s="1"/>
  <c r="I149" i="2"/>
  <c r="J149" i="2" s="1"/>
  <c r="I148" i="2"/>
  <c r="J148" i="2" s="1"/>
  <c r="I147" i="2"/>
  <c r="J147" i="2" s="1"/>
  <c r="I146" i="2"/>
  <c r="J146" i="2" s="1"/>
  <c r="I145" i="2"/>
  <c r="J145" i="2" s="1"/>
  <c r="I144" i="2"/>
  <c r="J144" i="2" s="1"/>
  <c r="I143" i="2"/>
  <c r="J143" i="2" s="1"/>
  <c r="I142" i="2"/>
  <c r="J142" i="2" s="1"/>
  <c r="I56" i="2"/>
  <c r="J56" i="2" s="1"/>
  <c r="I55" i="2"/>
  <c r="J55" i="2" s="1"/>
  <c r="I54" i="2"/>
  <c r="J54" i="2" s="1"/>
  <c r="I53" i="2"/>
  <c r="J53" i="2" s="1"/>
  <c r="I52" i="2"/>
  <c r="J52" i="2" s="1"/>
  <c r="I51" i="2"/>
  <c r="J51" i="2" s="1"/>
  <c r="I50" i="2"/>
  <c r="J50" i="2" s="1"/>
  <c r="I49" i="2"/>
  <c r="J49" i="2" s="1"/>
  <c r="I48" i="2"/>
  <c r="J48" i="2" s="1"/>
  <c r="I38" i="2"/>
  <c r="J38" i="2" s="1"/>
  <c r="I37" i="2"/>
  <c r="J37" i="2" s="1"/>
  <c r="I36" i="2"/>
  <c r="J36" i="2" s="1"/>
  <c r="I35" i="2"/>
  <c r="J35" i="2" s="1"/>
  <c r="I34" i="2"/>
  <c r="J34" i="2"/>
  <c r="I33" i="2"/>
  <c r="J33" i="2" s="1"/>
  <c r="I32" i="2"/>
  <c r="J32" i="2" s="1"/>
  <c r="I31" i="2"/>
  <c r="J31" i="2" s="1"/>
  <c r="I30" i="2"/>
  <c r="J30" i="2" s="1"/>
  <c r="I29" i="2"/>
  <c r="J29" i="2" s="1"/>
  <c r="I28" i="2"/>
  <c r="J28" i="2" s="1"/>
  <c r="I27" i="2"/>
  <c r="J27" i="2" s="1"/>
  <c r="I23" i="2"/>
  <c r="J23" i="2" s="1"/>
  <c r="I22" i="2"/>
  <c r="J22" i="2" s="1"/>
  <c r="I21" i="2"/>
  <c r="J21" i="2" s="1"/>
  <c r="I20" i="2"/>
  <c r="J20" i="2" s="1"/>
  <c r="I19" i="2"/>
  <c r="J19" i="2" s="1"/>
  <c r="I18" i="2"/>
  <c r="J18" i="2" s="1"/>
  <c r="I17" i="2"/>
  <c r="J17" i="2" s="1"/>
  <c r="I16" i="2"/>
  <c r="J16" i="2" s="1"/>
  <c r="I15" i="2"/>
  <c r="J15" i="2" s="1"/>
  <c r="N114" i="21"/>
  <c r="O114" i="21" s="1"/>
  <c r="N113" i="21"/>
  <c r="O113" i="21"/>
  <c r="N112" i="21"/>
  <c r="O112" i="21" s="1"/>
  <c r="N107" i="21"/>
  <c r="O107" i="21" s="1"/>
  <c r="N106" i="21"/>
  <c r="O106" i="21" s="1"/>
  <c r="N105" i="21"/>
  <c r="O105" i="21" s="1"/>
  <c r="N99" i="21"/>
  <c r="O99" i="21" s="1"/>
  <c r="N98" i="21"/>
  <c r="O98" i="21" s="1"/>
  <c r="N96" i="21"/>
  <c r="O96" i="21" s="1"/>
  <c r="N95" i="21"/>
  <c r="O95" i="21" s="1"/>
  <c r="N94" i="21"/>
  <c r="O94" i="21" s="1"/>
  <c r="N93" i="21"/>
  <c r="O93" i="21" s="1"/>
  <c r="N86" i="21"/>
  <c r="O86" i="21" s="1"/>
  <c r="N85" i="21"/>
  <c r="O85" i="21" s="1"/>
  <c r="N79" i="21"/>
  <c r="O79" i="21" s="1"/>
  <c r="N78" i="21"/>
  <c r="O78" i="21" s="1"/>
  <c r="N77" i="21"/>
  <c r="O77" i="21" s="1"/>
  <c r="N75" i="21"/>
  <c r="O75" i="21" s="1"/>
  <c r="N74" i="21"/>
  <c r="O74" i="21" s="1"/>
  <c r="N73" i="21"/>
  <c r="O73" i="21" s="1"/>
  <c r="N72" i="21"/>
  <c r="O72" i="21" s="1"/>
  <c r="N71" i="21"/>
  <c r="O71" i="21" s="1"/>
  <c r="N70" i="21"/>
  <c r="O70" i="21" s="1"/>
  <c r="N65" i="21"/>
  <c r="O65" i="21"/>
  <c r="N64" i="21"/>
  <c r="O64" i="21" s="1"/>
  <c r="N63" i="21"/>
  <c r="O63" i="21" s="1"/>
  <c r="N62" i="21"/>
  <c r="O62" i="21" s="1"/>
  <c r="N61" i="21"/>
  <c r="O61" i="21" s="1"/>
  <c r="N60" i="21"/>
  <c r="O60" i="21" s="1"/>
  <c r="N59" i="21"/>
  <c r="O59" i="21" s="1"/>
  <c r="N52" i="21"/>
  <c r="O52" i="21" s="1"/>
  <c r="N51" i="21"/>
  <c r="O51" i="21" s="1"/>
  <c r="N50" i="21"/>
  <c r="O50" i="21" s="1"/>
  <c r="N43" i="21"/>
  <c r="O43" i="21" s="1"/>
  <c r="N42" i="21"/>
  <c r="O42" i="21" s="1"/>
  <c r="N40" i="21"/>
  <c r="O40" i="21" s="1"/>
  <c r="N39" i="21"/>
  <c r="O39" i="21" s="1"/>
  <c r="N38" i="21"/>
  <c r="O38" i="21"/>
  <c r="N37" i="21"/>
  <c r="O37" i="21" s="1"/>
  <c r="N34" i="21"/>
  <c r="O34" i="21" s="1"/>
  <c r="N33" i="21"/>
  <c r="O33" i="21" s="1"/>
  <c r="N32" i="21"/>
  <c r="O32" i="21" s="1"/>
  <c r="N31" i="21"/>
  <c r="O31" i="21"/>
  <c r="N30" i="21"/>
  <c r="O30" i="21" s="1"/>
  <c r="N29" i="21"/>
  <c r="O29" i="21" s="1"/>
  <c r="N28" i="21"/>
  <c r="O28" i="21" s="1"/>
  <c r="N23" i="21"/>
  <c r="O23" i="21" s="1"/>
  <c r="N22" i="21"/>
  <c r="O22" i="21" s="1"/>
  <c r="N21" i="21"/>
  <c r="O21" i="21" s="1"/>
  <c r="N19" i="21"/>
  <c r="O19" i="21" s="1"/>
  <c r="N14" i="21"/>
  <c r="O14" i="21" s="1"/>
  <c r="N13" i="21"/>
  <c r="O13" i="21" s="1"/>
  <c r="N12" i="21"/>
  <c r="O12" i="21" s="1"/>
  <c r="J55" i="17"/>
  <c r="K55" i="17"/>
  <c r="J54" i="17"/>
  <c r="K54" i="17"/>
  <c r="J52" i="17"/>
  <c r="K52" i="17"/>
  <c r="J49" i="17"/>
  <c r="K49" i="17" s="1"/>
  <c r="J47" i="17"/>
  <c r="K47" i="17" s="1"/>
  <c r="J46" i="17"/>
  <c r="K46" i="17" s="1"/>
  <c r="J45" i="17"/>
  <c r="K45" i="17" s="1"/>
  <c r="J44" i="17"/>
  <c r="K44" i="17"/>
  <c r="J43" i="17"/>
  <c r="K43" i="17"/>
  <c r="J42" i="17"/>
  <c r="K42" i="17"/>
  <c r="J41" i="17"/>
  <c r="K41" i="17" s="1"/>
  <c r="J40" i="17"/>
  <c r="K40" i="17" s="1"/>
  <c r="J38" i="17"/>
  <c r="K38" i="17" s="1"/>
  <c r="J37" i="17"/>
  <c r="K37" i="17" s="1"/>
  <c r="J36" i="17"/>
  <c r="K36" i="17"/>
  <c r="J35" i="17"/>
  <c r="K35" i="17"/>
  <c r="J34" i="17"/>
  <c r="K34" i="17"/>
  <c r="J32" i="17"/>
  <c r="K32" i="17" s="1"/>
  <c r="J31" i="17"/>
  <c r="K31" i="17" s="1"/>
  <c r="J30" i="17"/>
  <c r="K30" i="17" s="1"/>
  <c r="J29" i="17"/>
  <c r="K29" i="17" s="1"/>
  <c r="J28" i="17"/>
  <c r="K28" i="17"/>
  <c r="J27" i="17"/>
  <c r="K27" i="17"/>
  <c r="J26" i="17"/>
  <c r="K26" i="17"/>
  <c r="J25" i="17"/>
  <c r="K25" i="17" s="1"/>
  <c r="J23" i="17"/>
  <c r="K23" i="17" s="1"/>
  <c r="J22" i="17"/>
  <c r="K22" i="17" s="1"/>
  <c r="J21" i="17"/>
  <c r="K21" i="17" s="1"/>
  <c r="J19" i="17"/>
  <c r="K19" i="17"/>
  <c r="J18" i="17"/>
  <c r="K18" i="17"/>
  <c r="J17" i="17"/>
  <c r="K17" i="17"/>
  <c r="J16" i="17"/>
  <c r="K16" i="17" s="1"/>
  <c r="J15" i="17"/>
  <c r="K15" i="17" s="1"/>
  <c r="J14" i="17"/>
  <c r="K14" i="17" s="1"/>
  <c r="J13" i="17"/>
  <c r="K13" i="17" s="1"/>
  <c r="J12" i="17"/>
  <c r="K12" i="17"/>
  <c r="J11" i="17"/>
  <c r="K11" i="17"/>
  <c r="J10" i="17"/>
  <c r="K10" i="17"/>
  <c r="J9" i="17"/>
  <c r="K9" i="17" s="1"/>
  <c r="J8" i="17"/>
  <c r="K8" i="17" s="1"/>
  <c r="I14" i="10"/>
  <c r="J14" i="10" s="1"/>
  <c r="H15" i="11"/>
  <c r="I15" i="11"/>
  <c r="H14" i="11"/>
  <c r="I14" i="11"/>
  <c r="H12" i="11"/>
  <c r="I12" i="11" s="1"/>
  <c r="H11" i="11"/>
  <c r="I11" i="11" s="1"/>
  <c r="H10" i="11"/>
  <c r="I10" i="11" s="1"/>
  <c r="H9" i="11"/>
  <c r="I9" i="11" s="1"/>
  <c r="I5" i="11" s="1"/>
  <c r="B16" i="1" s="1"/>
  <c r="C16" i="1" s="1"/>
  <c r="H8" i="11"/>
  <c r="I8" i="11"/>
  <c r="L5" i="10" l="1"/>
  <c r="K5" i="11"/>
  <c r="K5" i="17"/>
  <c r="B15" i="1" s="1"/>
  <c r="C15" i="1" s="1"/>
  <c r="O5" i="21"/>
  <c r="B11" i="1" s="1"/>
  <c r="C11" i="1" s="1"/>
  <c r="L5" i="23"/>
  <c r="M5" i="17"/>
  <c r="Q5" i="21"/>
  <c r="J5" i="2"/>
  <c r="B7" i="1" s="1"/>
  <c r="C7" i="1" s="1"/>
  <c r="M5" i="19"/>
  <c r="K5" i="19"/>
  <c r="B10" i="1" s="1"/>
  <c r="C10" i="1" s="1"/>
  <c r="J6" i="3"/>
  <c r="B9" i="1" s="1"/>
  <c r="C9" i="1" s="1"/>
  <c r="L6" i="3"/>
  <c r="J5" i="24"/>
  <c r="B13" i="1" s="1"/>
  <c r="C13" i="1" s="1"/>
  <c r="L5" i="24"/>
  <c r="J5" i="22"/>
  <c r="B12" i="1" s="1"/>
  <c r="C12" i="1" s="1"/>
  <c r="L5" i="22"/>
  <c r="J5" i="23"/>
  <c r="B8" i="1" s="1"/>
  <c r="C8" i="1" s="1"/>
  <c r="L5" i="2"/>
  <c r="O5" i="4"/>
  <c r="B14" i="1" s="1"/>
  <c r="Q5" i="4"/>
  <c r="C14" i="1" l="1"/>
  <c r="C18" i="1" s="1"/>
  <c r="B18" i="1"/>
</calcChain>
</file>

<file path=xl/sharedStrings.xml><?xml version="1.0" encoding="utf-8"?>
<sst xmlns="http://schemas.openxmlformats.org/spreadsheetml/2006/main" count="8905" uniqueCount="3383">
  <si>
    <t>Прайс - лист</t>
  </si>
  <si>
    <t>т./ф. + 7 (812) 640 4240    e-mail: info@lion-group.ru       www.lion-group.ru</t>
  </si>
  <si>
    <t>Артикул</t>
  </si>
  <si>
    <t>Наименование продукта</t>
  </si>
  <si>
    <t>Упаковка</t>
  </si>
  <si>
    <t>Ед.изм.</t>
  </si>
  <si>
    <t>Абразивные материалы</t>
  </si>
  <si>
    <t>шт.</t>
  </si>
  <si>
    <t>рулон</t>
  </si>
  <si>
    <t>Полировальные материалы</t>
  </si>
  <si>
    <t>Маскирующие материалы</t>
  </si>
  <si>
    <t>RoxelPro Маск. плёнка ROXTOP с клеящей лентой 110° со стат.эффектом, 550мм х 33м</t>
  </si>
  <si>
    <t>RoxelPro Маск. плёнка ROXTOP с клеящей лентой 110° со стат.эффектом, 650мм х 33м</t>
  </si>
  <si>
    <t>RoxelPro Маск. плёнка ROXTOP с клеящей лентой 110° со стат.эффектом, 900мм х 33м</t>
  </si>
  <si>
    <t>RoxelPro Маск. плёнка ROXTOP с клеящей лентой 110° со стат.эффектом, 1100мм х 33м</t>
  </si>
  <si>
    <t>RoxelPro Маск. плёнка ROXTOP с клеящей лентой 110° со стат.эффектом, 1800мм х 33м</t>
  </si>
  <si>
    <t>RoxelPro Маск. плёнка ROXTOP с клеящей лентой 110° со стат.эффектом, 2700мм х 20м</t>
  </si>
  <si>
    <t>RoxelPro Контурная лента ROXTOP 6мм х 55м, зелёная</t>
  </si>
  <si>
    <t>RoxelPro Контурная лента 6мм х 55м, оранжевая</t>
  </si>
  <si>
    <t>Покрытия и инструмент для нанесения</t>
  </si>
  <si>
    <t>Клеи и герметики</t>
  </si>
  <si>
    <t>набор</t>
  </si>
  <si>
    <t>Салфетки</t>
  </si>
  <si>
    <t>RoxelPro Обезжиривающая салфетка ULTRACLEAN, перфорированный рулон 400шт., 30х32см., голубая</t>
  </si>
  <si>
    <t>упак: 2 рул.</t>
  </si>
  <si>
    <t>RoxelPro Пылесборная салфетка SUPER WAVE, липкая, 80х80см</t>
  </si>
  <si>
    <t>RoxelPro Пылесборная салфетка ULTRA, липкая, 80х50см</t>
  </si>
  <si>
    <t>Средства индивидуальной защиты</t>
  </si>
  <si>
    <t>RoxelPro Многоразовый защитный комбинезон ROXPRO с вентиляцией, повышенной комфортности, размер M</t>
  </si>
  <si>
    <t>RoxelPro Многоразовый защитный комбинезон ROXPRO с вентиляцией, повышенной комфортности, размер L</t>
  </si>
  <si>
    <t>RoxelPro Многоразовый защитный комбинезон ROXPRO с вентиляцией, повышенной комфортности, размер XL</t>
  </si>
  <si>
    <t>RoxelPro Многоразовый защитный комбинезон ROXPRO с вентиляцией, повышенной комфортности, размер XXL</t>
  </si>
  <si>
    <t>RoxelPro Многоразовый защитный комбинезон ROXTOP, размер M</t>
  </si>
  <si>
    <t>RoxelPro Многоразовый защитный комбинезон ROXTOP, размер L</t>
  </si>
  <si>
    <t>RoxelPro Многоразовый защитный комбинезон ROXTOP, размер XL</t>
  </si>
  <si>
    <t>RoxelPro Многоразовый защитный комбинезон ROXTOP, размер XXL</t>
  </si>
  <si>
    <t>RoxelPro Нитриловые перчатки ROXONE, чёрные, размер M, упаковка 100 шт.</t>
  </si>
  <si>
    <t>RoxelPro Нитриловые перчатки ROXONE, чёрные, размер L, упаковка 100 шт.</t>
  </si>
  <si>
    <t>RoxelPro Нитриловые перчатки ROXONE, чёрные, размер XL, упаковка 100 шт.</t>
  </si>
  <si>
    <t>Вспомогательные материалы</t>
  </si>
  <si>
    <t>Существует гибкая система скидок для оптовых покупателей</t>
  </si>
  <si>
    <t>Код</t>
  </si>
  <si>
    <t>Наименование товара</t>
  </si>
  <si>
    <t>Зерно</t>
  </si>
  <si>
    <t>Кол-во в упаковке</t>
  </si>
  <si>
    <t>53202</t>
  </si>
  <si>
    <t>P 36</t>
  </si>
  <si>
    <t>50 / 400</t>
  </si>
  <si>
    <t>53203</t>
  </si>
  <si>
    <t>P 40</t>
  </si>
  <si>
    <t>53205</t>
  </si>
  <si>
    <t>P 60</t>
  </si>
  <si>
    <t>53206</t>
  </si>
  <si>
    <t>P 80</t>
  </si>
  <si>
    <t>100 / 800</t>
  </si>
  <si>
    <t>53207</t>
  </si>
  <si>
    <t>P 100</t>
  </si>
  <si>
    <t>53208</t>
  </si>
  <si>
    <t>P 120</t>
  </si>
  <si>
    <t>53209</t>
  </si>
  <si>
    <t>P 150</t>
  </si>
  <si>
    <t>53210</t>
  </si>
  <si>
    <t>P 180</t>
  </si>
  <si>
    <t>53211</t>
  </si>
  <si>
    <t>P 220</t>
  </si>
  <si>
    <t>53212</t>
  </si>
  <si>
    <t>P 240</t>
  </si>
  <si>
    <t>53213</t>
  </si>
  <si>
    <t>P 280</t>
  </si>
  <si>
    <t>53214</t>
  </si>
  <si>
    <t>P 320</t>
  </si>
  <si>
    <t>53215</t>
  </si>
  <si>
    <t>P 360</t>
  </si>
  <si>
    <t>53216</t>
  </si>
  <si>
    <t>P 400</t>
  </si>
  <si>
    <t>53217</t>
  </si>
  <si>
    <t>P 500</t>
  </si>
  <si>
    <t>53218</t>
  </si>
  <si>
    <t>P 600</t>
  </si>
  <si>
    <t>P 800</t>
  </si>
  <si>
    <t>P 1000</t>
  </si>
  <si>
    <t>P 1200</t>
  </si>
  <si>
    <t>P 1500</t>
  </si>
  <si>
    <t>P 2000</t>
  </si>
  <si>
    <t>52002</t>
  </si>
  <si>
    <t>52003</t>
  </si>
  <si>
    <t>52005</t>
  </si>
  <si>
    <t>52006</t>
  </si>
  <si>
    <t>52007</t>
  </si>
  <si>
    <t>52008</t>
  </si>
  <si>
    <t>52009</t>
  </si>
  <si>
    <t>52010</t>
  </si>
  <si>
    <t>52011</t>
  </si>
  <si>
    <t>52012</t>
  </si>
  <si>
    <t>52013</t>
  </si>
  <si>
    <t>52014</t>
  </si>
  <si>
    <t>52015</t>
  </si>
  <si>
    <t>52016</t>
  </si>
  <si>
    <t>52017</t>
  </si>
  <si>
    <t>52018</t>
  </si>
  <si>
    <t>51302</t>
  </si>
  <si>
    <t>51303</t>
  </si>
  <si>
    <t>51305</t>
  </si>
  <si>
    <t>51306</t>
  </si>
  <si>
    <t>51307</t>
  </si>
  <si>
    <t>51308</t>
  </si>
  <si>
    <t>51309</t>
  </si>
  <si>
    <t>51310</t>
  </si>
  <si>
    <t>51311</t>
  </si>
  <si>
    <t>51312</t>
  </si>
  <si>
    <t>51313</t>
  </si>
  <si>
    <t>51314</t>
  </si>
  <si>
    <t>51315</t>
  </si>
  <si>
    <t>51316</t>
  </si>
  <si>
    <t>51317</t>
  </si>
  <si>
    <t>51318</t>
  </si>
  <si>
    <t>53002</t>
  </si>
  <si>
    <t>53003</t>
  </si>
  <si>
    <t>53005</t>
  </si>
  <si>
    <t>53006</t>
  </si>
  <si>
    <t>53007</t>
  </si>
  <si>
    <t>53008</t>
  </si>
  <si>
    <t>53009</t>
  </si>
  <si>
    <t>53010</t>
  </si>
  <si>
    <t>53011</t>
  </si>
  <si>
    <t>53012</t>
  </si>
  <si>
    <t>53013</t>
  </si>
  <si>
    <t>53014</t>
  </si>
  <si>
    <t>53015</t>
  </si>
  <si>
    <t>53016</t>
  </si>
  <si>
    <t>53017</t>
  </si>
  <si>
    <t>53018</t>
  </si>
  <si>
    <t>04403</t>
  </si>
  <si>
    <t>04405</t>
  </si>
  <si>
    <t>04406</t>
  </si>
  <si>
    <t>04407</t>
  </si>
  <si>
    <t>04408</t>
  </si>
  <si>
    <t>04409</t>
  </si>
  <si>
    <t>04410</t>
  </si>
  <si>
    <t>04411</t>
  </si>
  <si>
    <t>04412</t>
  </si>
  <si>
    <t>04414</t>
  </si>
  <si>
    <t>04416</t>
  </si>
  <si>
    <t>16603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</si>
  <si>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</si>
  <si>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</si>
  <si>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</si>
  <si>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</si>
  <si>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</si>
  <si>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</si>
  <si>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</si>
  <si>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</si>
  <si>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16614</t>
  </si>
  <si>
    <t>16616</t>
  </si>
  <si>
    <t>14903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</si>
  <si>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</si>
  <si>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</si>
  <si>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</si>
  <si>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</si>
  <si>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</si>
  <si>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</si>
  <si>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</si>
  <si>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</si>
  <si>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14914</t>
  </si>
  <si>
    <t>14916</t>
  </si>
  <si>
    <t>12103</t>
  </si>
  <si>
    <t>25 / 125 / 500</t>
  </si>
  <si>
    <t>12105</t>
  </si>
  <si>
    <t>12106</t>
  </si>
  <si>
    <t>12107</t>
  </si>
  <si>
    <t>50 / 250 / 1000</t>
  </si>
  <si>
    <t>12108</t>
  </si>
  <si>
    <t>12109</t>
  </si>
  <si>
    <t>12110</t>
  </si>
  <si>
    <t>12111</t>
  </si>
  <si>
    <t>12112</t>
  </si>
  <si>
    <t>12113</t>
  </si>
  <si>
    <t>12114</t>
  </si>
  <si>
    <t>12116</t>
  </si>
  <si>
    <t>10302</t>
  </si>
  <si>
    <t>1 / 4</t>
  </si>
  <si>
    <t>10303</t>
  </si>
  <si>
    <t>10305</t>
  </si>
  <si>
    <t>10306</t>
  </si>
  <si>
    <t>1 / 8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</si>
  <si>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</si>
  <si>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</si>
  <si>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</si>
  <si>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</si>
  <si>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</si>
  <si>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</si>
  <si>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</si>
  <si>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</si>
  <si>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</si>
  <si>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</si>
  <si>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10402</t>
  </si>
  <si>
    <t>10403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</si>
  <si>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</si>
  <si>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</si>
  <si>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</si>
  <si>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</si>
  <si>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</si>
  <si>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</si>
  <si>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</si>
  <si>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</si>
  <si>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</si>
  <si>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</si>
  <si>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</si>
  <si>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</si>
  <si>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11302</t>
  </si>
  <si>
    <t>11303</t>
  </si>
  <si>
    <t>11305</t>
  </si>
  <si>
    <t>11306</t>
  </si>
  <si>
    <t>11307</t>
  </si>
  <si>
    <t>11308</t>
  </si>
  <si>
    <t>11309</t>
  </si>
  <si>
    <t>11310</t>
  </si>
  <si>
    <t>11312</t>
  </si>
  <si>
    <t>11314</t>
  </si>
  <si>
    <t>11316</t>
  </si>
  <si>
    <t>11317</t>
  </si>
  <si>
    <t>11318</t>
  </si>
  <si>
    <t>11402</t>
  </si>
  <si>
    <t>11403</t>
  </si>
  <si>
    <t>11405</t>
  </si>
  <si>
    <t>11406</t>
  </si>
  <si>
    <t>11407</t>
  </si>
  <si>
    <t>11408</t>
  </si>
  <si>
    <t>11409</t>
  </si>
  <si>
    <t>11410</t>
  </si>
  <si>
    <t>11412</t>
  </si>
  <si>
    <t>11414</t>
  </si>
  <si>
    <t>11416</t>
  </si>
  <si>
    <t>11417</t>
  </si>
  <si>
    <t>11418</t>
  </si>
  <si>
    <t>31105</t>
  </si>
  <si>
    <t>31106</t>
  </si>
  <si>
    <t>31107</t>
  </si>
  <si>
    <t>31108</t>
  </si>
  <si>
    <t>31109</t>
  </si>
  <si>
    <t>31110</t>
  </si>
  <si>
    <t>31112</t>
  </si>
  <si>
    <t>31114</t>
  </si>
  <si>
    <t>31116</t>
  </si>
  <si>
    <t>31117</t>
  </si>
  <si>
    <t>31118</t>
  </si>
  <si>
    <t>58103</t>
  </si>
  <si>
    <t>58105</t>
  </si>
  <si>
    <t>58106</t>
  </si>
  <si>
    <t>58107</t>
  </si>
  <si>
    <t>58108</t>
  </si>
  <si>
    <t>58109</t>
  </si>
  <si>
    <t>58110</t>
  </si>
  <si>
    <t>58112</t>
  </si>
  <si>
    <t>58114</t>
  </si>
  <si>
    <t>58116</t>
  </si>
  <si>
    <t>58117</t>
  </si>
  <si>
    <t>58118</t>
  </si>
  <si>
    <t>52603</t>
  </si>
  <si>
    <t>52605</t>
  </si>
  <si>
    <t>52606</t>
  </si>
  <si>
    <t>52607</t>
  </si>
  <si>
    <t>52608</t>
  </si>
  <si>
    <t>52609</t>
  </si>
  <si>
    <t>52610</t>
  </si>
  <si>
    <t>52611</t>
  </si>
  <si>
    <t>52612</t>
  </si>
  <si>
    <t>52613</t>
  </si>
  <si>
    <t>52614</t>
  </si>
  <si>
    <t>52615</t>
  </si>
  <si>
    <t>52616</t>
  </si>
  <si>
    <t>52617</t>
  </si>
  <si>
    <t>52618</t>
  </si>
  <si>
    <t>52303</t>
  </si>
  <si>
    <t>52305</t>
  </si>
  <si>
    <t>52306</t>
  </si>
  <si>
    <t>52307</t>
  </si>
  <si>
    <t>52308</t>
  </si>
  <si>
    <t>52309</t>
  </si>
  <si>
    <t>52310</t>
  </si>
  <si>
    <t>52311</t>
  </si>
  <si>
    <t>52312</t>
  </si>
  <si>
    <t>52313</t>
  </si>
  <si>
    <t>52314</t>
  </si>
  <si>
    <t>52315</t>
  </si>
  <si>
    <t>52316</t>
  </si>
  <si>
    <t>52317</t>
  </si>
  <si>
    <t>52318</t>
  </si>
  <si>
    <t>52319</t>
  </si>
  <si>
    <t>52321</t>
  </si>
  <si>
    <t>44303</t>
  </si>
  <si>
    <t>44305</t>
  </si>
  <si>
    <t>44306</t>
  </si>
  <si>
    <t>44307</t>
  </si>
  <si>
    <t>44308</t>
  </si>
  <si>
    <t>44309</t>
  </si>
  <si>
    <t>44310</t>
  </si>
  <si>
    <t>44311</t>
  </si>
  <si>
    <t>44312</t>
  </si>
  <si>
    <t>44313</t>
  </si>
  <si>
    <t>44314</t>
  </si>
  <si>
    <t>44315</t>
  </si>
  <si>
    <t>44316</t>
  </si>
  <si>
    <t>44317</t>
  </si>
  <si>
    <t>44318</t>
  </si>
  <si>
    <t/>
  </si>
  <si>
    <t>05403</t>
  </si>
  <si>
    <t>05405</t>
  </si>
  <si>
    <t>05406</t>
  </si>
  <si>
    <t>05407</t>
  </si>
  <si>
    <t>05408</t>
  </si>
  <si>
    <t>05409</t>
  </si>
  <si>
    <t>05410</t>
  </si>
  <si>
    <t>05411</t>
  </si>
  <si>
    <t>05412</t>
  </si>
  <si>
    <t>05414</t>
  </si>
  <si>
    <t>05416</t>
  </si>
  <si>
    <t>17603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</si>
  <si>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</si>
  <si>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</si>
  <si>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</si>
  <si>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</si>
  <si>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</si>
  <si>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</si>
  <si>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</si>
  <si>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</si>
  <si>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17614</t>
  </si>
  <si>
    <t>17616</t>
  </si>
  <si>
    <t>05905</t>
  </si>
  <si>
    <t>05906</t>
  </si>
  <si>
    <t>05907</t>
  </si>
  <si>
    <t>05908</t>
  </si>
  <si>
    <t>05909</t>
  </si>
  <si>
    <t>05910</t>
  </si>
  <si>
    <t>05911</t>
  </si>
  <si>
    <t>05912</t>
  </si>
  <si>
    <t>05914</t>
  </si>
  <si>
    <t>05916</t>
  </si>
  <si>
    <t>09103</t>
  </si>
  <si>
    <t>09105</t>
  </si>
  <si>
    <t>09106</t>
  </si>
  <si>
    <t>25 / 250 / 1000</t>
  </si>
  <si>
    <t>09107</t>
  </si>
  <si>
    <t>09108</t>
  </si>
  <si>
    <t>09109</t>
  </si>
  <si>
    <t>09110</t>
  </si>
  <si>
    <t>09111</t>
  </si>
  <si>
    <t>09112</t>
  </si>
  <si>
    <t>09114</t>
  </si>
  <si>
    <t>09116</t>
  </si>
  <si>
    <t>09117</t>
  </si>
  <si>
    <t>09118</t>
  </si>
  <si>
    <t>30303</t>
  </si>
  <si>
    <t>30305</t>
  </si>
  <si>
    <t>30306</t>
  </si>
  <si>
    <t>30307</t>
  </si>
  <si>
    <t>30308</t>
  </si>
  <si>
    <t>30309</t>
  </si>
  <si>
    <t>30310</t>
  </si>
  <si>
    <t>30311</t>
  </si>
  <si>
    <t>30312</t>
  </si>
  <si>
    <t>30313</t>
  </si>
  <si>
    <t>30314</t>
  </si>
  <si>
    <t>30315</t>
  </si>
  <si>
    <t>30316</t>
  </si>
  <si>
    <t>27303</t>
  </si>
  <si>
    <t>27305</t>
  </si>
  <si>
    <t>27306</t>
  </si>
  <si>
    <t>27307</t>
  </si>
  <si>
    <t>27308</t>
  </si>
  <si>
    <t>27310</t>
  </si>
  <si>
    <t>27312</t>
  </si>
  <si>
    <t>27314</t>
  </si>
  <si>
    <t>27316</t>
  </si>
  <si>
    <t>32105</t>
  </si>
  <si>
    <t>32106</t>
  </si>
  <si>
    <t>32107</t>
  </si>
  <si>
    <t>32108</t>
  </si>
  <si>
    <t>32109</t>
  </si>
  <si>
    <t>32110</t>
  </si>
  <si>
    <t>32112</t>
  </si>
  <si>
    <t>32114</t>
  </si>
  <si>
    <t>32116</t>
  </si>
  <si>
    <t>32117</t>
  </si>
  <si>
    <t>32118</t>
  </si>
  <si>
    <t>08105</t>
  </si>
  <si>
    <t>Водостойкая шлиф. бумага WATERPROOF D332 в листах 230х280мм</t>
  </si>
  <si>
    <t>08106</t>
  </si>
  <si>
    <t>08107</t>
  </si>
  <si>
    <t>08108</t>
  </si>
  <si>
    <t>08109</t>
  </si>
  <si>
    <t>08110</t>
  </si>
  <si>
    <t>08111</t>
  </si>
  <si>
    <t>08112</t>
  </si>
  <si>
    <t>08113</t>
  </si>
  <si>
    <t>08114</t>
  </si>
  <si>
    <t>08115</t>
  </si>
  <si>
    <t>08116</t>
  </si>
  <si>
    <t>08117</t>
  </si>
  <si>
    <t>08118</t>
  </si>
  <si>
    <t>08119</t>
  </si>
  <si>
    <t>Водостойкая шлиф. бумага WATERPROOF D532 в листах 230х280мм</t>
  </si>
  <si>
    <t>08120</t>
  </si>
  <si>
    <t>08121</t>
  </si>
  <si>
    <t>08122</t>
  </si>
  <si>
    <t>08123</t>
  </si>
  <si>
    <t>07222</t>
  </si>
  <si>
    <t>Водостойкая шлиф. бумага WATERPROOF D532 в листах 140х230мм</t>
  </si>
  <si>
    <t>50 / 250 / 1500</t>
  </si>
  <si>
    <t>07223</t>
  </si>
  <si>
    <t>для матирования и удаления дефектов на лакокрасочных поверхностях</t>
  </si>
  <si>
    <t>60618</t>
  </si>
  <si>
    <t>P600</t>
  </si>
  <si>
    <t>25 / 250</t>
  </si>
  <si>
    <t>60619</t>
  </si>
  <si>
    <t>P800</t>
  </si>
  <si>
    <t>60622</t>
  </si>
  <si>
    <t>P1500</t>
  </si>
  <si>
    <t>60118</t>
  </si>
  <si>
    <t>60119</t>
  </si>
  <si>
    <t>60122</t>
  </si>
  <si>
    <t>P240</t>
  </si>
  <si>
    <t>10 / 80</t>
  </si>
  <si>
    <t>P500</t>
  </si>
  <si>
    <t>P1000</t>
  </si>
  <si>
    <t>P2000</t>
  </si>
  <si>
    <t>P3000</t>
  </si>
  <si>
    <t>96312</t>
  </si>
  <si>
    <t>96317</t>
  </si>
  <si>
    <t>96318</t>
  </si>
  <si>
    <t>96319</t>
  </si>
  <si>
    <t>96320</t>
  </si>
  <si>
    <t>96323</t>
  </si>
  <si>
    <t>96325</t>
  </si>
  <si>
    <t>96212</t>
  </si>
  <si>
    <t>96217</t>
  </si>
  <si>
    <t>96218</t>
  </si>
  <si>
    <t>96219</t>
  </si>
  <si>
    <t>96220</t>
  </si>
  <si>
    <t>96223</t>
  </si>
  <si>
    <t>96225</t>
  </si>
  <si>
    <t>115041</t>
  </si>
  <si>
    <t>00101</t>
  </si>
  <si>
    <t>Быстросъёмный шлифовальный круг QCD R205 75мм</t>
  </si>
  <si>
    <t>P24</t>
  </si>
  <si>
    <t>25 / 200</t>
  </si>
  <si>
    <t>00102</t>
  </si>
  <si>
    <t>P36</t>
  </si>
  <si>
    <t>00104</t>
  </si>
  <si>
    <t>P50</t>
  </si>
  <si>
    <t>00105</t>
  </si>
  <si>
    <t>P60</t>
  </si>
  <si>
    <t>00106</t>
  </si>
  <si>
    <t>P80</t>
  </si>
  <si>
    <t>00107</t>
  </si>
  <si>
    <t>P100</t>
  </si>
  <si>
    <t>00108</t>
  </si>
  <si>
    <t>P120</t>
  </si>
  <si>
    <t>00201</t>
  </si>
  <si>
    <t>Быстросъёмный шлифовальный круг QCD R205 50мм</t>
  </si>
  <si>
    <t>00202</t>
  </si>
  <si>
    <t>00204</t>
  </si>
  <si>
    <t>00205</t>
  </si>
  <si>
    <t>00206</t>
  </si>
  <si>
    <t>00207</t>
  </si>
  <si>
    <t>00208</t>
  </si>
  <si>
    <t>KF36104</t>
  </si>
  <si>
    <t>Тарельчатый лепестковый круг С656 115 х 22мм, зелёный</t>
  </si>
  <si>
    <t>10 / 100</t>
  </si>
  <si>
    <t>KF36106</t>
  </si>
  <si>
    <t>KF36108</t>
  </si>
  <si>
    <t>KF36112</t>
  </si>
  <si>
    <t>KF37104</t>
  </si>
  <si>
    <t>Тарельчатый лепестковый круг С656 125 х 22мм, зелёный</t>
  </si>
  <si>
    <t>KF37106</t>
  </si>
  <si>
    <t>KF37108</t>
  </si>
  <si>
    <t>KF37112</t>
  </si>
  <si>
    <t>P150</t>
  </si>
  <si>
    <t>P180</t>
  </si>
  <si>
    <t>P220</t>
  </si>
  <si>
    <t>Наименование</t>
  </si>
  <si>
    <t>SATAjet 3000 K HVLP с нижней подачей материала</t>
  </si>
  <si>
    <t>SATAjet 1000 B HVLP с пластиковым верхним бачком 0.6л</t>
  </si>
  <si>
    <t>SATAjet 1000 B HVLP с алюминиевым верхним бачком 0.75л</t>
  </si>
  <si>
    <t>SATAjet 1000 K HVLP с нижней подачей</t>
  </si>
  <si>
    <t>SATAjet 1000 K HVLP с нижней подачей с износостойкой поверхностью</t>
  </si>
  <si>
    <t>SATAjet 100 B F HVLP с пластиковым верхним бачком 0.6L</t>
  </si>
  <si>
    <t>SATAjet 100 B F HVLP с алюминиевым верхним бачком 0.75л.</t>
  </si>
  <si>
    <t>SATA minijet 4400 B HVLP с пластиковым верхним бачком 0.125л</t>
  </si>
  <si>
    <t>SATA minijet 4400 B HVLP с RPS сменными стаканами 0,3л</t>
  </si>
  <si>
    <t>SATA minijet 3000 B HVLP с пластиковым верхним бачком 0.125L</t>
  </si>
  <si>
    <t>SATAjet 3000 K RP с нижней подачей материала</t>
  </si>
  <si>
    <t>SATAjet 1000 B RP с пластиковым верхним бачком 0.6л.</t>
  </si>
  <si>
    <t>SATAjet 1000 B RP с алюминиевым верхним бачком 0.75л.</t>
  </si>
  <si>
    <t>SATAjet 1000 B D RP с пластиковым верхним бачком 0.6л. для нанесения клея</t>
  </si>
  <si>
    <t>SATAjet 1000 H RP с алюминиевым сифонным бачком 1л.</t>
  </si>
  <si>
    <t>SATAjet 1000 K RP с нижней подачей</t>
  </si>
  <si>
    <t>SATAjet 1000 K RP с нижней подачей с износостойкой поверхностью</t>
  </si>
  <si>
    <t>SATAjet 1000 K RP с щелевой дюзой с нижней подачей</t>
  </si>
  <si>
    <t>SATAjet 1000 K D RP с нижней подачей для нанесения клея</t>
  </si>
  <si>
    <t>SATAjet 100 B F RP с пластиковым верхним бачком 0.6L</t>
  </si>
  <si>
    <t>SATAjet 100 B F RP с алюминиевым верхним бачком 0.75L</t>
  </si>
  <si>
    <t>SATA minijet 4400 B RP с пластиковым верхним бачком 0.125л</t>
  </si>
  <si>
    <t>SATA minijet 4400 B RP с RPS сменными стаканами 0,3л</t>
  </si>
  <si>
    <t>SATAminijet 1000 K RP с нижней подачей</t>
  </si>
  <si>
    <t>SATAminijet 1000 H RP с нижней подачей</t>
  </si>
  <si>
    <t>SATA spray master RP с алюминиевым верхним бачком 0,7л нагнетательного типа</t>
  </si>
  <si>
    <t>SATAjet 20 B с пластиковым верхним бачком 0.065L и набором стеклянных бачков</t>
  </si>
  <si>
    <t>SATAjet 20 B с пластиковым верхним бачком 0.065L</t>
  </si>
  <si>
    <t>SATA Сменный комплект дюз (головка, сопло, игла) для jet 3000 B HVLP</t>
  </si>
  <si>
    <t>SATA Сменный комплект дюз (головка, сопло, игла) для jet 3000 K HVLP</t>
  </si>
  <si>
    <t>SATA Сменный комплект дюз (головка, сопло, игла) для jet 1000 B HVLP</t>
  </si>
  <si>
    <t>SATA Сменный комплект дюз (головка, сопло, игла) для jet 1000 K HVLP</t>
  </si>
  <si>
    <t>SATA Сменный комплект дюз (головка, сопло, игла) для jet 1000 K HVLP с износостойкой поверхностью</t>
  </si>
  <si>
    <t>SATA Сменный комплект дюз (головка, сопло, игла) для jet 100 B F HVLP</t>
  </si>
  <si>
    <t xml:space="preserve">SATA Сменный комплект дюз (головка, сопло, игла) для minijet 4400 B HVLP </t>
  </si>
  <si>
    <t xml:space="preserve">SATA Сменный комплект дюз (головка, сопло, игла) для minijet 3000 B HVLP </t>
  </si>
  <si>
    <t xml:space="preserve">SATA Сменный комплект дюз (головка, сопло, игла) SR для minijet 3000 B HVLP </t>
  </si>
  <si>
    <t>SATA Сменный комплект дюз (головка, сопло, игла) для jet 3000 B RP</t>
  </si>
  <si>
    <t>SATA Сменный комплект дюз (головка, сопло, игла) для jet 3000 K RP</t>
  </si>
  <si>
    <t>SATA Сменный комплект дюз (головка, сопло, игла) для jet 1000 B RP</t>
  </si>
  <si>
    <t>SATA Сменный комплект дюз (головка, сопло, игла) для jet 1000 H RP</t>
  </si>
  <si>
    <t>SATA Сменный комплект дюз (головка, сопло, игла) для jet 1000 K RP</t>
  </si>
  <si>
    <t>SATA Сменный комплект дюз (головка, сопло, игла) 0,8мм для jet 1000 K RP с износостойкой поверхностью</t>
  </si>
  <si>
    <t>SATA Сменный комплект с щелевой дюзой (головка, сопло, игла) для jet 1000 K RP</t>
  </si>
  <si>
    <t>SATA Сменный комплект дюз (головка, сопло, игла) для jet 100 B F RP</t>
  </si>
  <si>
    <t>SATA Сменный комплект дюз (головка, сопло, игла) для minijet 4400 B RP</t>
  </si>
  <si>
    <t>SATA Сменный комплект дюз (головка, сопло, игла) для minijet 1000 K RP</t>
  </si>
  <si>
    <t>SATA Сменный комплект дюз (головка, сопло, игла) для minijet 1000 H RP</t>
  </si>
  <si>
    <t>SATA Сменный комплект дюз (головка, сопло, игла) для jet B</t>
  </si>
  <si>
    <t>SATA Сменный комплект дюз (головка, сопло, игла) для jet GR</t>
  </si>
  <si>
    <t>SATA Сменный комплект дюз (головка, сопло, игла) для jet H</t>
  </si>
  <si>
    <t>SATA Сменный комплект дюз (головка, сопло, игла) для spray master RP</t>
  </si>
  <si>
    <t xml:space="preserve">SATA Сменный комплект дюз (головка, сопло, игла) для jet 20 B </t>
  </si>
  <si>
    <t>SATA Сменный комплект дюз (головка, сопло, игла) для Satagraph 1</t>
  </si>
  <si>
    <t>SATA Сменный комплект дюз (головка, сопло, игла) для Satagraph 3</t>
  </si>
  <si>
    <t>Сменный комплект дюз (головка, сопло, игла) для SATA Econoline1.0</t>
  </si>
  <si>
    <t>SATA Сменный комплект дюз (головка, сопло, игла) для SATA spray mix пистолетов</t>
  </si>
  <si>
    <t>Номер Изделия</t>
  </si>
  <si>
    <t>Единица товара</t>
  </si>
  <si>
    <t>Мин партия</t>
  </si>
  <si>
    <t>Отрезные круги</t>
  </si>
  <si>
    <t>Маскирующая бумага</t>
  </si>
  <si>
    <t>Двусторонние клейкие ленты</t>
  </si>
  <si>
    <t>Полировальные салфетки</t>
  </si>
  <si>
    <t>Штука</t>
  </si>
  <si>
    <t>03714</t>
  </si>
  <si>
    <t>17191</t>
  </si>
  <si>
    <t>Клеи</t>
  </si>
  <si>
    <t xml:space="preserve">Кол-во товара в ед измерен </t>
  </si>
  <si>
    <t>пара</t>
  </si>
  <si>
    <t>Кол-во в коробке</t>
  </si>
  <si>
    <t>10 шт.</t>
  </si>
  <si>
    <t>100 шт.</t>
  </si>
  <si>
    <t>на маскирующие материалы JTAPE (Англия)</t>
  </si>
  <si>
    <t>JTAPE Поролоновый валик стандартный Smooth Edge для проёмов 13мм х 50м</t>
  </si>
  <si>
    <t>1015.1535</t>
  </si>
  <si>
    <t>JTAPE Поролоновый валик без клея Primeshield для проёмов 15мм х 35м</t>
  </si>
  <si>
    <t>1015.2225</t>
  </si>
  <si>
    <t>JTAPE Поролоновый валик без клея Primeshield без клея для проёмов 22мм х 25м</t>
  </si>
  <si>
    <t>1016.3530</t>
  </si>
  <si>
    <t>JTAPE Поролоновый валик для окраски мокрым по мокрому 35мм х 30м</t>
  </si>
  <si>
    <t>1055.5010</t>
  </si>
  <si>
    <t>JTAPE Маскирующая лента Perforated Trim для уплотнителей стёкол 50мм х 10м</t>
  </si>
  <si>
    <t>1105.0355</t>
  </si>
  <si>
    <t>JTAPE Лента для дизайн окраски эластичная 3мм х 55м, зелёная</t>
  </si>
  <si>
    <t>1105.0655</t>
  </si>
  <si>
    <t>JTAPE Лента для дизайн окраски эластичная 6мм х 55м, зелёная</t>
  </si>
  <si>
    <t>Ручной шлифовальный инструмент</t>
  </si>
  <si>
    <t>B1170008000</t>
  </si>
  <si>
    <t>Окрасочное оборудование и средства защиты SATA (Германия)</t>
  </si>
  <si>
    <t>Маскирующие материалы JTAPE (Англия)</t>
  </si>
  <si>
    <t>Шлифовальный ручной инструмент ABREX-SYSTEM (Италия)</t>
  </si>
  <si>
    <t>Содержание прайс-листа</t>
  </si>
  <si>
    <t>Скидка:</t>
  </si>
  <si>
    <t>Цена со скидкой</t>
  </si>
  <si>
    <t>Заказ</t>
  </si>
  <si>
    <t>Сумма заявки</t>
  </si>
  <si>
    <t>Курс</t>
  </si>
  <si>
    <t>на  окрасочное оборудование и средства защиты "SATA" (Германия)</t>
  </si>
  <si>
    <t>SATAjet 100 B F RP с RPS сменными стаканами 0.9L (2 шт.)</t>
  </si>
  <si>
    <t>на шлифовальный ручной инструмент "ABREX-SYSTEM" (Италия)</t>
  </si>
  <si>
    <t>Противошумные вкладыши</t>
  </si>
  <si>
    <t>РУБ</t>
  </si>
  <si>
    <t>Итого:</t>
  </si>
  <si>
    <t>Содержание</t>
  </si>
  <si>
    <t>на абразивные материалы "3М" (США)</t>
  </si>
  <si>
    <t>Круги и щетки Scotch-Brite® Bristle радиальные</t>
  </si>
  <si>
    <t>Scotch-Brite® Bristle Тип A 150 мм</t>
  </si>
  <si>
    <t>Scotch-Brite® Bristle Тип C 150 мм</t>
  </si>
  <si>
    <t>Принадлежности для щеток Scotch-Brite® Bristle</t>
  </si>
  <si>
    <t>64857</t>
  </si>
  <si>
    <t>64857 Оправка для фибровых кругов 115мм х 22мм плоская M14</t>
  </si>
  <si>
    <t>Cubitron® II 982C, фибровая основа, керамическое зерно точной формы 3M™</t>
  </si>
  <si>
    <t>55073</t>
  </si>
  <si>
    <t>55073 Круг фибровый Cubitron II 982C P36 125мм х 22мм - 25 шт/уп</t>
  </si>
  <si>
    <t>27624</t>
  </si>
  <si>
    <t>27624 Круг фибровый Cubitron II 982C P60 125мм х 22мм - 25 шт/уп</t>
  </si>
  <si>
    <t>27628</t>
  </si>
  <si>
    <t>27628 Круг фибровый Cubitron II 982C P80 125мм х 22мм - 25 шт/уп</t>
  </si>
  <si>
    <t>27698</t>
  </si>
  <si>
    <t>27698 Круг фибровый Cubitron II 982C P36 180мм х 22мм - 25 шт/уп</t>
  </si>
  <si>
    <t>27740</t>
  </si>
  <si>
    <t>27740 Круг фибровый Cubitron II 982C P60 180мм х 22мм - 25 шт/уп</t>
  </si>
  <si>
    <t>27741</t>
  </si>
  <si>
    <t>27741 Круг фибровый Cubitron II 982C P80 180мм х 22мм - 25 шт/уп</t>
  </si>
  <si>
    <t>27618</t>
  </si>
  <si>
    <t>27618 Круг фибровый Cubitron II 987C P36 125мм х 22мм - 25 шт/уп</t>
  </si>
  <si>
    <t>27646</t>
  </si>
  <si>
    <t>27646 Круг фибровый Cubitron II 987C P60 125мм х 22мм - 25 шт/уп</t>
  </si>
  <si>
    <t>27650</t>
  </si>
  <si>
    <t>27650 Круг фибровый Cubitron II 987C P80 125мм х 22мм - 25 шт/уп</t>
  </si>
  <si>
    <t>64858 Оправка для фибровых кругов 125мм х 22мм плоская M14</t>
  </si>
  <si>
    <t>64859 Оправка для фибровых кругов 180мм х 22мм плоская M14</t>
  </si>
  <si>
    <t>17195</t>
  </si>
  <si>
    <t>17195 Круг Scotch-Brite Roloc XL-UR 8A CRS 75мм - 10 шт/уп</t>
  </si>
  <si>
    <t>17191 Круг Scotch-Brite Roloc XL-UR 6A MED 75мм - 10 шт/уп</t>
  </si>
  <si>
    <t>17184</t>
  </si>
  <si>
    <t>17184 Круг Scotch-Brite Roloc XL-UR 2S FIN 75мм - 10 шт/уп</t>
  </si>
  <si>
    <t>30118 Круг Scotch-Brite Bristle RB-ZB тип С P80 желтый 50мм х 9.5мм - 40 шт/уп</t>
  </si>
  <si>
    <t>30120 Круг Scotch-Brite Bristle RB-ZB тип С P120 белый 50мм х 9.5мм - 40 шт/уп</t>
  </si>
  <si>
    <t>30121 Круг Scotch-Brite Bristle RB-ZB тип С P220 красный 50мм х 9.5мм - 40 шт/уп</t>
  </si>
  <si>
    <t>30122 Круг Scotch-Brite Bristle RB-ZB тип С P400 синий 50мм х 9.5мм - 40 шт/уп</t>
  </si>
  <si>
    <t>30126 Круг Scotch-Brite Bristle RB-ZB тип С P80 желтый 75мм х 9.5мм - 40 шт/уп</t>
  </si>
  <si>
    <t>30127 Круг Scotch-Brite Bristle RB-ZB тип С P120 белый 75мм х 9.5мм - 40 шт/уп</t>
  </si>
  <si>
    <t>30128 Круг Scotch-Brite Bristle RB-ZB тип С P220 красный 75мм х 9.5мм - 40 шт/уп</t>
  </si>
  <si>
    <t>30129 Круг Scotch-Brite Bristle RB-ZB тип С P400 синий 75мм х 9.5мм - 40 шт/уп</t>
  </si>
  <si>
    <t>27603 Круг Scotch-Brite Bristle BB-ZB тип А с фланцами P36 коричневый 150мм - 5 шт/кор</t>
  </si>
  <si>
    <t>27605</t>
  </si>
  <si>
    <t>27605 Круг Scotch-Brite Bristle BB-ZB тип А с фланцами P50 зеленый 150мм - 5 шт/кор</t>
  </si>
  <si>
    <t>27606 Круг Scotch-Brite Bristle BB-ZB тип А с фланцами P80 желтый 150мм - 5 шт/кор</t>
  </si>
  <si>
    <t>27621 Круг Scotch-Brite Bristle BB-ZB тип А P36 коричневый 150мм - 40 шт/уп</t>
  </si>
  <si>
    <t>27623 Круг Scotch-Brite Bristle BB-ZB тип А P80 желтый 150мм - 40 шт/уп</t>
  </si>
  <si>
    <t>33055 Круг Scotch-Brite Bristle BB-ZB тип С P80 желтый 150мм - 40 шт/уп</t>
  </si>
  <si>
    <t>33056</t>
  </si>
  <si>
    <t>33056 Круг Scotch-Brite Bristle BB-ZB тип С P120 белый 150мм - 40 шт/уп</t>
  </si>
  <si>
    <t>33057 Круг Scotch-Brite Bristle BB-ZB тип С P220 красный 150мм - 40 шт/уп</t>
  </si>
  <si>
    <t>33058 Круг Scotch-Brite Bristle BB-ZB тип С P400 синий 150мм - 40 шт/уп</t>
  </si>
  <si>
    <t>15012 Шпиндель 990 6мм для кругов с посадочным 9.5 толщиной 313мм - 5 шт/кор</t>
  </si>
  <si>
    <t>Фланцы для радиальных кругов Scotch-Brite BB-ZB 150мм - 25 пар/кор</t>
  </si>
  <si>
    <t>61122 Круг Scotch-Brite CG-DC S XCS голубой 150мм х 13мм - 20 шт/кор</t>
  </si>
  <si>
    <t>Абразивные материалы 3М (США)</t>
  </si>
  <si>
    <t xml:space="preserve">Круги Scotch-Brite® Clean &amp; Strip </t>
  </si>
  <si>
    <t>SATAjet 1000 B RP с быстросменным верхним бачком 0.6л. QCC и шарнирным соединением</t>
  </si>
  <si>
    <t>50 / 500 шт.</t>
  </si>
  <si>
    <t>RoxelPro Фибровый шлифовальный круг ROXPRO 125 х 22мм, керамика, Р24</t>
  </si>
  <si>
    <t>RoxelPro Фибровый шлифовальный круг ROXPRO 125 х 22мм, керамика, Р40</t>
  </si>
  <si>
    <t>RoxelPro Фибровый шлифовальный круг ROXPRO 125 х 22мм, керамика, Р60</t>
  </si>
  <si>
    <t>RoxelPro Зачистной круг ROXPRO QCD 50мм, керамика, Р24</t>
  </si>
  <si>
    <t>RoxelPro Зачистной круг ROXPRO QCD 50мм, керамика, Р40</t>
  </si>
  <si>
    <t>RoxelPro Зачистной круг ROXPRO QCD 50мм, керамика, Р60</t>
  </si>
  <si>
    <t>Абразивные материалы для индустрии RoxelPro</t>
  </si>
  <si>
    <t>Шлифовальная лента R155 75х457мм</t>
  </si>
  <si>
    <t>Шлифовальная лента R155 75х533мм</t>
  </si>
  <si>
    <t>Шлифовальная лента R155 100х610мм</t>
  </si>
  <si>
    <t>*</t>
  </si>
  <si>
    <t>* на позиции, отмеченные звездочкой, действуют отличные от общих скидки</t>
  </si>
  <si>
    <t>RoxelPro Фибровый шлифовальный круг ROXPRO 125 х 22мм, керамика, Р80</t>
  </si>
  <si>
    <t>RoxelPro Фибровый шлифовальный круг ROXPRO 125 х 22мм, керамика, Р100</t>
  </si>
  <si>
    <t>Продукты</t>
  </si>
  <si>
    <t>Лепестковый комбинированный круг 115 х 22мм, конический, Medium+Р80</t>
  </si>
  <si>
    <t>Лепестковый комбинированный круг 125 х 22мм, конический, Coarse+Р60</t>
  </si>
  <si>
    <t>RoxelPro Быстросъёмный лепестковый круг ROXTOP  50мм, цирконат, Р40</t>
  </si>
  <si>
    <t>RoxelPro Быстросъёмный лепестковый круг ROXTOP  50мм, цирконат, Р60</t>
  </si>
  <si>
    <t>RoxelPro Быстросъёмный лепестковый круг ROXTOP  50мм, цирконат, Р80</t>
  </si>
  <si>
    <t>RoxelPro Быстросъёмный лепестковый круг ROXTOP  75мм, цирконат, Р40</t>
  </si>
  <si>
    <t>RoxelPro Быстросъёмный лепестковый круг ROXTOP  75мм, цирконат, Р60</t>
  </si>
  <si>
    <t>RoxelPro Быстросъёмный лепестковый круг ROXTOP  75мм, цирконат, Р80</t>
  </si>
  <si>
    <t>RoxelPro Быстросъёмный нетканый шлифовальный круг ROXPRO QCD 50мм, Coarse</t>
  </si>
  <si>
    <t>RoxelPro Быстросъёмный нетканый шлифовальный круг ROXPRO QCD 50мм, Medium</t>
  </si>
  <si>
    <t>RoxelPro Быстросъёмный нетканый шлифовальный круг ROXPRO QCD 50мм, Very Fine</t>
  </si>
  <si>
    <t>RoxelPro Быстросъёмный нетканый шлифовальный круг ROXPRO QCD 50мм, Super Fine</t>
  </si>
  <si>
    <t>RoxelPro Быстросъёмный нетканый шлифовальный круг ROXPRO QCD 75мм, Coarse</t>
  </si>
  <si>
    <t>RoxelPro Быстросъёмный нетканый шлифовальный круг ROXPRO QCD 75мм, Medium</t>
  </si>
  <si>
    <t>RoxelPro Быстросъёмный нетканый шлифовальный круг ROXPRO QCD 75мм, Very Fine</t>
  </si>
  <si>
    <t>RoxelPro Быстросъёмный нетканый шлифовальный круг ROXPRO QCD 75мм, Super Fine</t>
  </si>
  <si>
    <t>Валики</t>
  </si>
  <si>
    <t>RoxelPro Комбинированный валик ROXTOP 100 х 100 х 19мм, Coarse + P80</t>
  </si>
  <si>
    <t>RoxelPro Комбинированный валик ROXTOP 100 х 100 х 19мм, Medium + P80</t>
  </si>
  <si>
    <t>RoxelPro Комбинированный валик ROXTOP 100 х 100 х 19мм, Medium + P150</t>
  </si>
  <si>
    <t>RoxelPro Нетканый валик ROXTOP 100 х 100 х 19мм, Coarse</t>
  </si>
  <si>
    <t>RoxelPro Нетканый валик ROXTOP 100 х 100 х 19мм, Medium</t>
  </si>
  <si>
    <t>RoxelPro Нетканый валик ROXTOP 100 х 100 х 19мм, Fine</t>
  </si>
  <si>
    <t>50 / 200 шт.</t>
  </si>
  <si>
    <t>25 / 100 шт.</t>
  </si>
  <si>
    <t>20 / 80 шт.</t>
  </si>
  <si>
    <t>10 / 40 шт.</t>
  </si>
  <si>
    <t>Фибровые круги</t>
  </si>
  <si>
    <t>RoxelPro Фибровый шлифовальный круг ROXPRO 180 х 22мм, керамика, Р24</t>
  </si>
  <si>
    <t>RoxelPro Фибровый шлифовальный круг ROXPRO 180 х 22мм, керамика, Р40</t>
  </si>
  <si>
    <t>RoxelPro Фибровый шлифовальный круг ROXPRO 180 х 22мм, керамика, Р60</t>
  </si>
  <si>
    <t>Лепестковые круги</t>
  </si>
  <si>
    <t>RoxelPro Лепестковый круг ROXPRO 115 х 22мм, Trimmable, керамика, конический, Р40</t>
  </si>
  <si>
    <t>10 / 100 /400</t>
  </si>
  <si>
    <t>RoxelPro Лепестковый круг ROXPRO 115 х 22мм, Trimmable, керамика, конический, Р60</t>
  </si>
  <si>
    <t>RoxelPro Лепестковый круг ROXPRO 115 х 22мм, Trimmable, керамика, конический, Р80</t>
  </si>
  <si>
    <t>RoxelPro Лепестковый круг ROXTOP 125 х 22мм, Trimmable, цирконат, конический, Р40</t>
  </si>
  <si>
    <t>RoxelPro Лепестковый круг ROXTOP 125 х 22мм, Trimmable, цирконат, конический, Р60</t>
  </si>
  <si>
    <t>RoxelPro Лепестковый круг ROXTOP 125 х 22мм, Trimmable, цирконат, конический, Р80</t>
  </si>
  <si>
    <t>RoxelPro Лепестковый круг ROXTOP 125 х 22мм, цирконат, конический, Р40</t>
  </si>
  <si>
    <t>RoxelPro Лепестковый круг ROXTOP 125 х 22мм, цирконат, конический, Р60</t>
  </si>
  <si>
    <t>RoxelPro Лепестковый круг ROXTOP 125 х 22мм, цирконат, конический, Р80</t>
  </si>
  <si>
    <t>RoxelPro Лепестковый круг ROXONE 125 х 22мм, оксид алюминия, конический, Р40</t>
  </si>
  <si>
    <t>RoxelPro Лепестковый круг ROXONE 125 х 22мм, оксид алюминия, конический, Р60</t>
  </si>
  <si>
    <t>RoxelPro Лепестковый круг ROXONE 125 х 22мм, оксид алюминия, конический, Р80</t>
  </si>
  <si>
    <t>Зачистные круги QCD</t>
  </si>
  <si>
    <t>RoxelPro Зачистной круг ROXPRO QCD 75мм, керамика, Р24</t>
  </si>
  <si>
    <t>RoxelPro Зачистной круг ROXPRO QCD 75мм, керамика, Р40</t>
  </si>
  <si>
    <t>RoxelPro Зачистной круг ROXPRO QCD 75мм, керамика, Р60</t>
  </si>
  <si>
    <t>Круги нетканые для подготовки поверхности</t>
  </si>
  <si>
    <t>RoxelPro Лепестковый нетканый круг ROXPRO 115 х 22мм, конический, Coarse</t>
  </si>
  <si>
    <t>RoxelPro Лепестковый нетканый круг ROXPRO 115 х 22мм, конический, Medium</t>
  </si>
  <si>
    <t>RoxelPro Лепестковый нетканый круг ROXPRO 115 х 22мм, конический, Very Fine</t>
  </si>
  <si>
    <t>RoxelPro Нетканый шлифовальный круг ROXPRO 125мм, Coarse</t>
  </si>
  <si>
    <t>RoxelPro Нетканый шлифовальный круг ROXPRO 125мм, Medium</t>
  </si>
  <si>
    <t>RoxelPro Нетканый шлифовальный круг ROXPRO 125мм, Very Fine</t>
  </si>
  <si>
    <t>RoxelPro Нетканый шлифовальный круг ROXPRO 125мм, Super Fine</t>
  </si>
  <si>
    <t>RoxelPro Нетканый шлифовальный круг ROXPRO 180мм, Coarse</t>
  </si>
  <si>
    <t>RoxelPro Нетканый шлифовальный круг ROXPRO 180мм, Medium</t>
  </si>
  <si>
    <t>RoxelPro Нетканый шлифовальный круг ROXPRO 180мм, Very Fine</t>
  </si>
  <si>
    <t>RoxelPro Нетканый шлифовальный круг ROXPRO 180мм, Super Fine</t>
  </si>
  <si>
    <t>Круги Clean &amp; Strip</t>
  </si>
  <si>
    <t>RoxelPro Торцевая лепестковая абразивная щётка ROXTOP 150х50х25мм, Р40</t>
  </si>
  <si>
    <t>RoxelPro Торцевая лепестковая абразивная щётка ROXTOP 150х50х25мм, Р60</t>
  </si>
  <si>
    <t>RoxelPro Торцевая лепестковая абразивная щётка ROXTOP 150х50х25мм, Р80</t>
  </si>
  <si>
    <t>RoxelPro Торцевая лепестковая абразивная щётка ROXTOP 150х50х25мм, Р120</t>
  </si>
  <si>
    <t>RoxelPro Торцевая лепестковая абразивная щётка ROXTOP 150х50х25мм, Р180</t>
  </si>
  <si>
    <t>RoxelPro Торцевая лепестковая абразивная щётка ROXTOP 150х50х25мм, Р220</t>
  </si>
  <si>
    <t>RoxelPro Торцевая лепестковая абразивная щётка ROXTOP 150х50х25мм, Р240</t>
  </si>
  <si>
    <t>RoxelPro Торцевая лепестковая абразивная щётка ROXTOP 150х50х25мм, Р320</t>
  </si>
  <si>
    <t>RoxelPro Торцевая лепестковая абразивная щётка ROXTOP 150х50х25мм, Р400</t>
  </si>
  <si>
    <t>RoxelPro Торцевая лепестковая абразивная щётка ROXTOP 150х50х25мм, Р600</t>
  </si>
  <si>
    <t>RoxelPro Лепестковая абразивная щётка ROXTOP на шпинделе 20х20х6мм, Р40</t>
  </si>
  <si>
    <t>RoxelPro Лепестковая абразивная щётка ROXTOP на шпинделе 30х30х6мм, Р40</t>
  </si>
  <si>
    <t>RoxelPro Лепестковая абразивная щётка ROXTOP на шпинделе 40х20х6мм, Р40</t>
  </si>
  <si>
    <t>RoxelPro Лепестковая абразивная щётка ROXTOP на шпинделе 40х20х6мм, Р60</t>
  </si>
  <si>
    <t>RoxelPro Лепестковая абразивная щётка ROXTOP на шпинделе 40х20х6мм, Р80</t>
  </si>
  <si>
    <t>RoxelPro Лепестковая абразивная щётка ROXTOP на шпинделе 40х20х6мм, Р100</t>
  </si>
  <si>
    <t>RoxelPro Лепестковая абразивная щётка ROXTOP на шпинделе 40х20х6мм, Р120</t>
  </si>
  <si>
    <t>RoxelPro Лепестковая абразивная щётка ROXTOP на шпинделе 65х30х6мм, Р40</t>
  </si>
  <si>
    <t>RoxelPro Лепестковая абразивная щётка ROXTOP на шпинделе 65х30х6мм, Р60</t>
  </si>
  <si>
    <t>RoxelPro Лепестковая абразивная щётка ROXTOP на шпинделе 65х30х6мм, Р80</t>
  </si>
  <si>
    <t>RoxelPro Лепестковая абразивная щётка ROXTOP на шпинделе 65х30х6мм, Р100</t>
  </si>
  <si>
    <t>RoxelPro Лепестковая абразивная щётка ROXTOP на шпинделе 65х30х6мм, Р120</t>
  </si>
  <si>
    <t>RoxelPro Лепестковая абразивная щётка ROXTOP на шпинделе 80х30х6мм, Р40</t>
  </si>
  <si>
    <t>RoxelPro Лепестковая абразивная щётка ROXTOP на шпинделе 80х30х6мм, Р60</t>
  </si>
  <si>
    <t>RoxelPro Лепестковая абразивная щётка ROXTOP на шпинделе 80х30х6мм, Р80</t>
  </si>
  <si>
    <t>RoxelPro Лепестковая абразивная щётка ROXTOP на шпинделе 80х30х6мм, Р100</t>
  </si>
  <si>
    <t>RoxelPro Лепестковая абразивная щётка ROXTOP на шпинделе 80х30х6мм, Р120</t>
  </si>
  <si>
    <t>RoxelPro Лепестковая комбинированная щётка ROXTOP на шпинделе 40х20х6мм, Р80+Medium</t>
  </si>
  <si>
    <t>RoxelPro Лепестковая комбинированная щётка ROXTOP на шпинделе 40х20х6мм, Р180+Fine</t>
  </si>
  <si>
    <t>RoxelPro Лепестковая комбинированная щётка ROXTOP на шпинделе 80х40х6мм, Р80+Medium</t>
  </si>
  <si>
    <t>RoxelPro Лепестковая комбинированная щётка ROXTOP на шпинделе 80х40х6мм, Р180+Fine</t>
  </si>
  <si>
    <t>RoxelPro Лепестковая нетканая щётка ROXTOP на шпинделе 40х20х6мм, Medium</t>
  </si>
  <si>
    <t>RoxelPro Лепестковая нетканая щётка ROXTOP на шпинделе 40х20х6мм, Fine</t>
  </si>
  <si>
    <t>RoxelPro Лепестковая нетканая щётка ROXTOP на шпинделе 80х40х6мм, Medium</t>
  </si>
  <si>
    <t>RoxelPro Лепестковая нетканая щётка ROXTOP на шпинделе 80х40х6мм, Fine</t>
  </si>
  <si>
    <t>Круги нетканые прессованные</t>
  </si>
  <si>
    <t>кор: 8 шт.</t>
  </si>
  <si>
    <t>кор: 4 шт.</t>
  </si>
  <si>
    <t>кор: 6 шт.</t>
  </si>
  <si>
    <t>кор: 20 шт.</t>
  </si>
  <si>
    <t>кор: 10 шт.</t>
  </si>
  <si>
    <t>RoxelPro Полировальная паста ROXTOP ORANGE, оранжевая, грубая, 1кг</t>
  </si>
  <si>
    <t>RoxelPro Полировальная паста ROXTOP GREEN, зелёная, средняя, 1кг</t>
  </si>
  <si>
    <t>RoxelPro Полировальная паста ROXTOP WHITE, белая, тонкая, 1кг</t>
  </si>
  <si>
    <t>RoxelPro Полировальная паста ROXTOP BLUE, голубая, сверхтонкая, 1кг</t>
  </si>
  <si>
    <t>RoxelPro Радиальный торцевой фетровый полировальный круг  150 х 50 х 25мм, мягкий</t>
  </si>
  <si>
    <t>RoxelPro Фетровый полировальный круг на липучке 125 х 6мм, мягкий</t>
  </si>
  <si>
    <t>RoxelPro Фетровый полировальный круг на оправке 125 х 20 х 22мм, мягкий</t>
  </si>
  <si>
    <t>25 / 200 шт.</t>
  </si>
  <si>
    <t>кор: 100 шт.</t>
  </si>
  <si>
    <t>кор: 12 шт.</t>
  </si>
  <si>
    <t>кор: 48 шт.</t>
  </si>
  <si>
    <t>кор: 36 шт.</t>
  </si>
  <si>
    <t>кор: 24 шт.</t>
  </si>
  <si>
    <t>кор: 50 шт.</t>
  </si>
  <si>
    <t>кор: 40 шт.</t>
  </si>
  <si>
    <t>10 / 200 шт.</t>
  </si>
  <si>
    <t>50 шт.</t>
  </si>
  <si>
    <t>кор: 60 шт.</t>
  </si>
  <si>
    <t>рулон: 400 шт.</t>
  </si>
  <si>
    <t>50 / 700 шт.</t>
  </si>
  <si>
    <t>50 / 1000 шт.</t>
  </si>
  <si>
    <t>рулон: 500 шт.</t>
  </si>
  <si>
    <t>35 / 420 шт.</t>
  </si>
  <si>
    <t>100 / 1000 шт.</t>
  </si>
  <si>
    <t>10 / 100 шт.</t>
  </si>
  <si>
    <t>1 / 90 шт.</t>
  </si>
  <si>
    <t>5 / 120 шт.</t>
  </si>
  <si>
    <t>3 / 72 шт.</t>
  </si>
  <si>
    <t>1 / 30 шт.</t>
  </si>
  <si>
    <t>1 / 20 шт.</t>
  </si>
  <si>
    <t>5 / 140 шт.</t>
  </si>
  <si>
    <t>1 / 50 шт.</t>
  </si>
  <si>
    <t>10 / 240 шт.</t>
  </si>
  <si>
    <t>1 рулон</t>
  </si>
  <si>
    <t>кор: 30 шт.</t>
  </si>
  <si>
    <t>1 шт.</t>
  </si>
  <si>
    <t>1 / 250 шт.</t>
  </si>
  <si>
    <t>RoxelPro Бумажная салфетка MULTIWIPE, 2-слойная, перфор.рулон 1000шт, 33х35см, синяя</t>
  </si>
  <si>
    <t>1 / 100 шт.</t>
  </si>
  <si>
    <t>21017</t>
  </si>
  <si>
    <t>2106.1910</t>
  </si>
  <si>
    <t>JTAPE Двусторонняя клеящая монтажная лента, толщина 0,8мм, 19мм х 10м</t>
  </si>
  <si>
    <t>2106.2510</t>
  </si>
  <si>
    <t>JTAPE Двусторонняя клеящая монтажная лента, толщина 0,8мм, 25мм х 10м</t>
  </si>
  <si>
    <t>2108.1210</t>
  </si>
  <si>
    <t>JTAPE Двусторонняя акриловая лента высокой прочности, толщина 0,5мм, 12мм х 10м</t>
  </si>
  <si>
    <t>RoxelPro Зачистной круг ROXPRO QCD 50мм, керамика, Р80</t>
  </si>
  <si>
    <t>RoxelPro Зачистной круг ROXPRO QCD 50мм, керамика, Р120</t>
  </si>
  <si>
    <t>RoxelPro Лепестковый круг ROXTOP 125 х 22мм, цирконат, конический, Р120</t>
  </si>
  <si>
    <t>RoxelPro Зачистной круг ROXPRO QCD 75мм, керамика, Р80</t>
  </si>
  <si>
    <t>RoxelPro Зачистной круг ROXPRO QCD 75мм, керамика, Р120</t>
  </si>
  <si>
    <t>RoxelPro Торцевая лепестковая абразивная щётка ROXTOP 150х30х32мм, Р40</t>
  </si>
  <si>
    <t>RoxelPro Торцевая лепестковая абразивная щётка ROXTOP 150х30х32мм, Р60</t>
  </si>
  <si>
    <t>RoxelPro Торцевая лепестковая абразивная щётка ROXTOP 150х30х32мм, Р80</t>
  </si>
  <si>
    <t>RoxelPro Торцевая лепестковая абразивная щётка ROXTOP 150х30х32мм, Р120</t>
  </si>
  <si>
    <t>RoxelPro Торцевая лепестковая абразивная щётка ROXTOP 150х30х32мм, Р240</t>
  </si>
  <si>
    <t>RoxelPro Торцевая лепестковая абразивная щётка ROXTOP 150х30х32мм, Р320</t>
  </si>
  <si>
    <t>RoxelPro Торцевая лепестковая абразивная щётка ROXTOP 150х50х32мм, Р40</t>
  </si>
  <si>
    <t>RoxelPro Торцевая лепестковая абразивная щётка ROXTOP 150х50х32мм, Р60</t>
  </si>
  <si>
    <t>RoxelPro Торцевая лепестковая абразивная щётка ROXTOP 150х50х32мм, Р80</t>
  </si>
  <si>
    <t>RoxelPro Торцевая лепестковая абразивная щётка ROXTOP 150х50х32мм, Р120</t>
  </si>
  <si>
    <t>RoxelPro Торцевая лепестковая абразивная щётка ROXTOP 150х50х32мм, Р240</t>
  </si>
  <si>
    <t>RoxelPro Торцевая лепестковая абразивная щётка ROXTOP 150х50х32мм, Р320</t>
  </si>
  <si>
    <t>RoxelPro Лепестковая абразивная щётка ROXTOP на шпинделе 30х10х6мм, Р40</t>
  </si>
  <si>
    <t>RoxelPro Лепестковая абразивная щётка ROXTOP на шпинделе 30х10х6мм, Р60</t>
  </si>
  <si>
    <t>RoxelPro Лепестковая абразивная щётка ROXTOP на шпинделе 30х20х6мм, Р40</t>
  </si>
  <si>
    <t>RoxelPro Лепестковая абразивная щётка ROXTOP на шпинделе 30х20х6мм, Р60</t>
  </si>
  <si>
    <t>RoxelPro Лепестковая абразивная щётка ROXTOP на шпинделе 40х10х6мм, Р40</t>
  </si>
  <si>
    <t>RoxelPro Лепестковая абразивная щётка ROXTOP на шпинделе 40х10х6мм, Р60</t>
  </si>
  <si>
    <t>RoxelPro Лепестковая абразивная щётка ROXTOP на шпинделе 40х10х6мм, Р80</t>
  </si>
  <si>
    <t>RoxelPro Лепестковая абразивная щётка ROXTOP на шпинделе 40х10х6мм, Р120</t>
  </si>
  <si>
    <t>RoxelPro Лепестковая абразивная щётка ROXTOP на шпинделе 50х10х6мм, Р40</t>
  </si>
  <si>
    <t>RoxelPro Лепестковая абразивная щётка ROXTOP на шпинделе 50х10х6мм, Р60</t>
  </si>
  <si>
    <t>RoxelPro Лепестковая абразивная щётка ROXTOP на шпинделе 50х10х6мм, Р80</t>
  </si>
  <si>
    <t>RoxelPro Лепестковая абразивная щётка ROXTOP на шпинделе 50х10х6мм, Р120</t>
  </si>
  <si>
    <t>RoxelPro Лепестковая абразивная щётка ROXTOP на шпинделе 50х20х6мм, Р40</t>
  </si>
  <si>
    <t>RoxelPro Лепестковая абразивная щётка ROXTOP на шпинделе 50х20х6мм, Р60</t>
  </si>
  <si>
    <t>RoxelPro Лепестковая абразивная щётка ROXTOP на шпинделе 50х20х6мм, Р80</t>
  </si>
  <si>
    <t>RoxelPro Лепестковая абразивная щётка ROXTOP на шпинделе 50х20х6мм, Р120</t>
  </si>
  <si>
    <t>RoxelPro Лепестковая абразивная щётка ROXTOP на шпинделе 80х15х6мм, Р40</t>
  </si>
  <si>
    <t>RoxelPro Лепестковая абразивная щётка ROXTOP на шпинделе 80х15х6мм, Р60</t>
  </si>
  <si>
    <t>RoxelPro Лепестковая абразивная щётка ROXTOP на шпинделе 80х15х6мм, Р80</t>
  </si>
  <si>
    <t>RoxelPro Лепестковая абразивная щётка ROXTOP на шпинделе 80х15х6мм, Р120</t>
  </si>
  <si>
    <t>RoxelPro Лепестковая абразивная щётка ROXTOP с креплением М14 125х20мм , Р40</t>
  </si>
  <si>
    <t>RoxelPro Лепестковая абразивная щётка ROXTOP с креплением М14 125х20мм , Р60</t>
  </si>
  <si>
    <t>RoxelPro Лепестковая абразивная щётка ROXTOP с креплением М14 125х20мм , Р80</t>
  </si>
  <si>
    <t>RoxelPro Лепестковая абразивная щётка ROXTOP с креплением М14 125х20мм , Р120</t>
  </si>
  <si>
    <t>RoxelPro Отрезной круг ROXTOP HARD CUT 125 x 1.0 x 22мм, Т41, нерж.сталь, металл</t>
  </si>
  <si>
    <t>RoxelPro Отрезной круг ROXTOP FAST CUT 125 x 1.0 x 22мм, Т41, нерж.сталь, металл</t>
  </si>
  <si>
    <t>25 / 250 шт.</t>
  </si>
  <si>
    <t>RoxelPro Отрезной круг ROXTOP HARD CUT 125 x 1.6 x 22мм, Т41, нерж.сталь, металл</t>
  </si>
  <si>
    <t>RoxelPro Отрезной круг ROXTOP HARD CUT 125 x 2.5 x 22мм, Т41, нерж.сталь, металл</t>
  </si>
  <si>
    <t>RoxelPro Отрезной круг ROXTOP HARD CUT 125 x 3.0 x 22мм, Т41, нерж.сталь, металл</t>
  </si>
  <si>
    <t>20 / 200 шт.</t>
  </si>
  <si>
    <t>RoxelPro Шпиндель для валиков 100мм, М14</t>
  </si>
  <si>
    <t>Торцевые лепестковые щётки (КЛ)</t>
  </si>
  <si>
    <t>Лепестковые щётки на шпинделе (КЛО)</t>
  </si>
  <si>
    <t>RoxelPro Крепёжная гайка для торцевой лепестковой щётки КЛ ø 25мм</t>
  </si>
  <si>
    <t>кор: 2 шт.</t>
  </si>
  <si>
    <t>82106</t>
  </si>
  <si>
    <t>82107</t>
  </si>
  <si>
    <t>82108</t>
  </si>
  <si>
    <t>82109</t>
  </si>
  <si>
    <t>82110</t>
  </si>
  <si>
    <t>82112</t>
  </si>
  <si>
    <t>82114</t>
  </si>
  <si>
    <t>82116</t>
  </si>
  <si>
    <t>82117</t>
  </si>
  <si>
    <t>82118</t>
  </si>
  <si>
    <t>82206</t>
  </si>
  <si>
    <t>82207</t>
  </si>
  <si>
    <t>82208</t>
  </si>
  <si>
    <t>82209</t>
  </si>
  <si>
    <t>82210</t>
  </si>
  <si>
    <t>82212</t>
  </si>
  <si>
    <t>82214</t>
  </si>
  <si>
    <t>82216</t>
  </si>
  <si>
    <t>82217</t>
  </si>
  <si>
    <t>82218</t>
  </si>
  <si>
    <t>82306</t>
  </si>
  <si>
    <t>82307</t>
  </si>
  <si>
    <t>82308</t>
  </si>
  <si>
    <t>82309</t>
  </si>
  <si>
    <t>82310</t>
  </si>
  <si>
    <t>82312</t>
  </si>
  <si>
    <t>82314</t>
  </si>
  <si>
    <t>82316</t>
  </si>
  <si>
    <t>102405</t>
  </si>
  <si>
    <t>Шлифовальный блок SUNBLOCK 100х68х25мм, 4-х сторонний</t>
  </si>
  <si>
    <t>102406</t>
  </si>
  <si>
    <t>102407</t>
  </si>
  <si>
    <t>102408</t>
  </si>
  <si>
    <t>102409</t>
  </si>
  <si>
    <t>102410</t>
  </si>
  <si>
    <t>102411</t>
  </si>
  <si>
    <t>102205</t>
  </si>
  <si>
    <t>Шлифовальный блок SUNBLOCK 123х98х12,5мм, 2-х сторонний</t>
  </si>
  <si>
    <t>102206</t>
  </si>
  <si>
    <t>102207</t>
  </si>
  <si>
    <t>102208</t>
  </si>
  <si>
    <t>102209</t>
  </si>
  <si>
    <t>102210</t>
  </si>
  <si>
    <t>102211</t>
  </si>
  <si>
    <t>102412</t>
  </si>
  <si>
    <t>102413</t>
  </si>
  <si>
    <t>P280</t>
  </si>
  <si>
    <t>102212</t>
  </si>
  <si>
    <t>102213</t>
  </si>
  <si>
    <t>Шлифовальный круг SUN NET X313T 125мм на липучке, сетка</t>
  </si>
  <si>
    <t>Шлифовальный круг SUN NET X313T 150мм на липучке, сетка</t>
  </si>
  <si>
    <t>Шлифовальная полоска SUN NET X313T 70х420мм на липучке, сетка</t>
  </si>
  <si>
    <t>Шлифовальный круг FILM L312T 125мм на липучке, 8 отв, зелёный</t>
  </si>
  <si>
    <t>Шлифовальный круг FILM L312T+ 125мм на липучке, 8 отв, зелёный</t>
  </si>
  <si>
    <t>Шлифовальный круг FILM L312T 150мм на липучке, 7 отв, зелёный</t>
  </si>
  <si>
    <t>Шлифовальный круг FILM L312T+ 150мм на липучке, 7 отв, зелёный</t>
  </si>
  <si>
    <t>Шлифовальный круг FILM L312T 150мм на липучке, 9 отв, зелёный</t>
  </si>
  <si>
    <t>Шлифовальный круг FILM L312T+ 150мм на липучке, 9 отв, зелёный</t>
  </si>
  <si>
    <t>Шлифовальный круг FILM L312T 150мм на липучке, 15 отв, зелёный</t>
  </si>
  <si>
    <t>Шлифовальный круг FILM L312T+ 150мм на липучке, 15 отв, зелёный</t>
  </si>
  <si>
    <t>Шлифовальная полоска FILM L312T 70х420мм на липучке без отв, зелёная</t>
  </si>
  <si>
    <t>Шлифовальная полоска FILM L312T 70х420мм на липучке 14 отв, зелёная</t>
  </si>
  <si>
    <t>Шлифовальная полоска FILM L312T 115х230мм на липучке 10 отв, зелёная</t>
  </si>
  <si>
    <t>Шлифовальный материал FILM L312T в листах 230 х 280мм, зелёный</t>
  </si>
  <si>
    <t>Шлифовальный материал FILM L312T в рулонах 70мм х 50м, зелёный</t>
  </si>
  <si>
    <t>Шлифовальный материал FILM L312T в рулонах 115мм х 50м, зелёный</t>
  </si>
  <si>
    <t>Шлифовальный материал FILM L312T в рулонах 70мм х 50м на липучке, зелёный</t>
  </si>
  <si>
    <t>Шлифовальный материал FILM L312T в рулонах 115мм х 50м на липучке, зелёный</t>
  </si>
  <si>
    <t>Шлиф. бумага FILM L312T Soft Flex Pad перфорир. рулон 114мм х 25м, 200 шт. 114 х 125мм</t>
  </si>
  <si>
    <t>Шлифовальный круг GOLD B312T 125мм на липучке, 8 отв, золотистый</t>
  </si>
  <si>
    <t>Шлифовальный круг GOLD B312T 150мм на липучке, 7 отв, золотистый</t>
  </si>
  <si>
    <t>Шлифовальный круг GOLD B312T 150мм на липучке, 9 отв, золотистый</t>
  </si>
  <si>
    <t>Шлифовальный круг GOLD B312T 150мм на липучке, 15 отв, золотистый</t>
  </si>
  <si>
    <t>Шлифовальная полоска GOLD B312T 70х420мм на липучке без отв, золотистая</t>
  </si>
  <si>
    <t>Шлифовальная полоска GOLD B312T 70х420мм на липучке 14 отв, золотистая</t>
  </si>
  <si>
    <t>Шлифовальная полоска GOLD B312T 81х133мм на липучке 8 отв, золотистая</t>
  </si>
  <si>
    <t>Шлифовальная бумага GOLD B312T в листах 230х280мм, золотистая</t>
  </si>
  <si>
    <t>Шлифовальная бумага GOLD B312T в рулонах 115мм х 50м, золотистая</t>
  </si>
  <si>
    <t>Шлифовальная бумага GOLD B312T в рулонах 70мм х 50м, на липучке, золотистая</t>
  </si>
  <si>
    <t>Шлиф. бумага GOLD B312T Soft Flex перфорир. рулон 114мм х 25м, 200 шт. 114 х 125мм</t>
  </si>
  <si>
    <t>Гибкий шлифовальный круг SUNFLEX L210T 150мм на липучке, 15 отв., синий</t>
  </si>
  <si>
    <t>Гибкий шлифовальный круг SUNFLEX L210T 150мм на липучке, 15 отв., жёлтый</t>
  </si>
  <si>
    <t>Гибкий шлифовальный круг SUNFLEX L210T 150мм на липучке, 15 отв., оранжевый</t>
  </si>
  <si>
    <t>Гибкий шлифовальный лист SUNFLEX L210T 130х170мм, синий</t>
  </si>
  <si>
    <t>Гибкий шлифовальный лист SUNFLEX L210T 130х170мм, жёлтый</t>
  </si>
  <si>
    <t>Гибкий шлифовальный лист SUNFLEX L210T 130х170мм, оранжевый</t>
  </si>
  <si>
    <t>Шлифовальный круг SUNFOAM S33SF 125мм на липучке, без отв.</t>
  </si>
  <si>
    <t>Шлифовальный круг SUNFOAM S33SF 150мм на липучке, без отв.</t>
  </si>
  <si>
    <t>RoxelPro Лепестковый круг ROXONE 125 х 22мм, цирконат, конический, Р40</t>
  </si>
  <si>
    <t>RoxelPro Лепестковый круг ROXONE 125 х 22мм, цирконат, конический, Р60</t>
  </si>
  <si>
    <t>RoxelPro Лепестковый круг ROXONE 125 х 22мм, цирконат, конический, Р80</t>
  </si>
  <si>
    <t>RoxelPro Лепестковая абразивная щётка ROXTOP II с креплением М14 125х20мм , Р40</t>
  </si>
  <si>
    <t>RoxelPro Лепестковая абразивная щётка ROXTOP II с креплением М14 125х20мм , Р60</t>
  </si>
  <si>
    <t>RoxelPro Лепестковая абразивная щётка ROXTOP II с креплением М14 125х20мм , Р80</t>
  </si>
  <si>
    <t>RoxelPro Лепестковая абразивная щётка ROXTOP II с креплением М14 125х20мм , Р120</t>
  </si>
  <si>
    <t>35109</t>
  </si>
  <si>
    <t>35110</t>
  </si>
  <si>
    <t>35111</t>
  </si>
  <si>
    <t>35112</t>
  </si>
  <si>
    <t>35114</t>
  </si>
  <si>
    <t>35116</t>
  </si>
  <si>
    <t>RoxelPro Отрезной круг ROXTOP UNI CUT 125 x 1.0 x 22мм, Т41, нерж.сталь, металл</t>
  </si>
  <si>
    <t>SATAjet X 5500 HVLP с RPS сменным стаканом 0.6л / 0.9л и шарнирным соединением</t>
  </si>
  <si>
    <t>SATAjet X 5500 HVLP DIGITAL с RPS сменным стаканом 0.6л / 0.9л и шарнирным соединением</t>
  </si>
  <si>
    <t>SATAjet X 5500 RP с RPS сменным стаканом 0.6л / 0.9л и шарнирным соединением</t>
  </si>
  <si>
    <t>SATAjet X 5500 RP DIGITAL с RPS сменным стаканом 0.6л / 0.9л и шарнирным соединением</t>
  </si>
  <si>
    <t>SATA Сменный комплект дюз (головка, сопло, игла) для jet X 5500 HVLP</t>
  </si>
  <si>
    <t>Изм. цены %</t>
  </si>
  <si>
    <t>RoxelPro Отрезной круг ROXTOP UNI CUT 125 x 1.6 x 22мм, Т41, нерж.сталь, металл</t>
  </si>
  <si>
    <t>RoxelPro Отрезной круг ROXTOP UNI CUT 125 x 2.5 x 22мм, Т41, нерж.сталь, металл</t>
  </si>
  <si>
    <t>RoxelPro Отрезной круг ROXTOP UNI CUT 125 x 3.0 x 22мм, Т41, нерж.сталь, металл</t>
  </si>
  <si>
    <t>RoxelPro Отрезной круг ROXTOP UNI CUT 150 x 1.6 x 22мм, Т41, нерж.сталь, металл</t>
  </si>
  <si>
    <t>RoxelPro Отрезной круг ROXTOP UNI CUT 180 x 1.8 x 22мм, Т41, нерж.сталь, металл</t>
  </si>
  <si>
    <t>RoxelPro Отрезной круг ROXTOP UNI CUT 180 x 3.0 x 22мм, Т41, нерж.сталь, металл</t>
  </si>
  <si>
    <t>RoxelPro Отрезной круг ROXTOP UNI CUT 230 x 2.0 x 22мм, Т41, нерж.сталь, металл</t>
  </si>
  <si>
    <t>RoxelPro Отрезной круг ROXTOP UNI CUT 230 x 3.0 x 22мм, Т41, нерж.сталь, металл</t>
  </si>
  <si>
    <t>RoxelPro Зачистной круг ROXTOP UNI CUT 125 x 6.4 x 22мм, Т27, нерж.сталь, металл</t>
  </si>
  <si>
    <t>RoxelPro Зачистной круг ROXTOP UNI CUT 180 x 6.4 x 22мм, Т27, нерж.сталь, металл</t>
  </si>
  <si>
    <t>RoxelPro Зачистной круг ROXTOP UNI CUT 230 x 6.4 x 22мм, Т27, нерж.сталь, металл</t>
  </si>
  <si>
    <t>кор: 25 шт.</t>
  </si>
  <si>
    <t>RoxelPro Торцевая лепестковая абразивная щётка ROXTOP 150x30x25мм, Р40</t>
  </si>
  <si>
    <t>RoxelPro Торцевая лепестковая абразивная щётка ROXTOP 150x30x25мм, Р60</t>
  </si>
  <si>
    <t>RoxelPro Торцевая лепестковая абразивная щётка ROXTOP 150x30x25мм, Р80</t>
  </si>
  <si>
    <t>RoxelPro Торцевая лепестковая абразивная щётка ROXTOP 150x30x25мм, Р120</t>
  </si>
  <si>
    <t>RoxelPro Торцевая лепестковая абразивная щётка ROXTOP 150x30x25мм, Р180</t>
  </si>
  <si>
    <t>RoxelPro Торцевая лепестковая абразивная щётка ROXTOP 150x30x25мм, Р220</t>
  </si>
  <si>
    <t>RoxelPro Торцевая лепестковая абразивная щётка ROXTOP 150x30x25мм, Р240</t>
  </si>
  <si>
    <t>RoxelPro Торцевая лепестковая абразивная щётка ROXTOP 150x30x25мм, Р320</t>
  </si>
  <si>
    <t>RoxelPro Торцевая лепестковая абразивная щётка ROXTOP 150x30x25мм, Р400</t>
  </si>
  <si>
    <t>RoxelPro Торцевая лепестковая абразивная щётка ROXTOP 150x30x25мм, Р600</t>
  </si>
  <si>
    <t>RoxelPro Контурная лента ROXTOP 3мм х 55м, зелёная</t>
  </si>
  <si>
    <t>RoxelPro Трафаретная лента 25мм х 14м</t>
  </si>
  <si>
    <t>1 / 10 шт.</t>
  </si>
  <si>
    <t>SATA Сменный комплект дюз (головка, сопло, игла)  для jet X 5500 RP</t>
  </si>
  <si>
    <t xml:space="preserve">RoxelPro Пурпурный зачистной круг ROXPRO Clean&amp;Strip II 150х13х13мм </t>
  </si>
  <si>
    <t>RoxelPro Зачистной круг ROXTOP HARD CUT 125 x 6.4 x 22мм, Т27, нерж.сталь, металл</t>
  </si>
  <si>
    <t>SATAminijet 1000 K HVLP с нижней подачей материала, наружное соединение G 1/4"</t>
  </si>
  <si>
    <t>RoxelPro Оправка 125мм на липучке, М14, для полировальных кругов 145-150мм, жёсткая</t>
  </si>
  <si>
    <t>RoxelPro Оправка 125мм на липучке, М14, для полировальных кругов 145-150мм, средней жёсткости</t>
  </si>
  <si>
    <t>RoxelPro Нетканый валик ROXTOP 100 х 50 х 19мм, Coarse</t>
  </si>
  <si>
    <t>2 / 180 шт.</t>
  </si>
  <si>
    <t>RoxelPro Нетканый валик ROXTOP 100 х 50 х 19мм, Medium</t>
  </si>
  <si>
    <t>RoxelPro Нетканый валик ROXTOP 100 х 50 х 19мм, Fine</t>
  </si>
  <si>
    <t>104508</t>
  </si>
  <si>
    <t>Шлифовальный круг WHITE B322T 125мм на липучке, без отв, белёсый</t>
  </si>
  <si>
    <t>104509</t>
  </si>
  <si>
    <t>104510</t>
  </si>
  <si>
    <t>104511</t>
  </si>
  <si>
    <t>104512</t>
  </si>
  <si>
    <t>104514</t>
  </si>
  <si>
    <t>104516</t>
  </si>
  <si>
    <t>RoxelPro Нетканый прессованный круг ROXPRO 75х6х6мм, 2A, Medium</t>
  </si>
  <si>
    <t>RoxelPro Нетканый прессованный круг ROXPRO 75х6х6мм, 2S, Fine</t>
  </si>
  <si>
    <t>RoxelPro Нетканый прессованный круг ROXPRO 75х6х6мм, 3S, Fine</t>
  </si>
  <si>
    <t>RoxelPro Нетканый прессованный круг ROXPRO 75х6х6мм, 6A, Medium</t>
  </si>
  <si>
    <t>RoxelPro Нетканый прессованный круг ROXPRO 75х6х6мм, 8A, Coarse</t>
  </si>
  <si>
    <t>RoxelPro Нетканый прессованный круг ROXPRO 150х3х13мм, 6A, Medium</t>
  </si>
  <si>
    <t>кор: 15 шт.</t>
  </si>
  <si>
    <t>RoxelPro Нетканый прессованный круг ROXPRO 150х6х13мм, 2A, Medium</t>
  </si>
  <si>
    <t>RoxelPro Нетканый прессованный круг ROXPRO 150х6х13мм, 2S, Fine</t>
  </si>
  <si>
    <t>RoxelPro Нетканый прессованный круг ROXPRO 150х6х13мм, 3S, Fine</t>
  </si>
  <si>
    <t>RoxelPro Нетканый прессованный круг ROXPRO 150х6х13мм, 6A, Medium</t>
  </si>
  <si>
    <t>RoxelPro Нетканый прессованный круг ROXPRO 150х6х13мм, 8A, Coarse</t>
  </si>
  <si>
    <t>RoxelPro Нетканый прессованный круг ROXPRO 150х13х13мм, 2A, Medium</t>
  </si>
  <si>
    <t>RoxelPro Нетканый прессованный круг ROXPRO 150х13х13мм, 2S, Fine</t>
  </si>
  <si>
    <t>RoxelPro Нетканый прессованный круг ROXPRO 150х25х13мм, 2S, Fine</t>
  </si>
  <si>
    <t>RoxelPro Нетканый прессованный круг ROXPRO 115х6х22мм, Triммable, 3S, Fine</t>
  </si>
  <si>
    <t>RoxelPro Нетканый прессованный круг ROXPRO 115х6х22мм, Triммable, 6A, Medium</t>
  </si>
  <si>
    <t>RoxelPro Нетканый прессованный круг ROXPRO 115х6х22мм, Triммable, 8A, Coarse</t>
  </si>
  <si>
    <t>RoxelPro Нетканый прессованный круг ROXPRO 115х13х22мм, Triммable, 2A, Medium</t>
  </si>
  <si>
    <t>RoxelPro Нетканый прессованный круг ROXPRO 115х13х22мм, Triммable, 2S, Fine</t>
  </si>
  <si>
    <t>RoxelPro Быстросъёмный нетканый прессованный круг ROXPRO 50х6мм, 2A, Medium</t>
  </si>
  <si>
    <t>RoxelPro Быстросъёмный нетканый прессованный круг ROXPRO 50х6мм, 2S, Fine</t>
  </si>
  <si>
    <t>RoxelPro Быстросъёмный нетканый прессованный круг ROXPRO 50х6мм, 3S, Fine</t>
  </si>
  <si>
    <t>RoxelPro Быстросъёмный нетканый прессованный круг ROXPRO 50х6мм, 6A, Medium</t>
  </si>
  <si>
    <t>RoxelPro Быстросъёмный нетканый прессованный круг ROXPRO 50х6мм, 8A, Coarse</t>
  </si>
  <si>
    <t>RoxelPro Быстросъёмный нетканый прессованный круг ROXPRO 50х13мм, 2A, Medium</t>
  </si>
  <si>
    <t>RoxelPro Быстросъёмный нетканый прессованный круг ROXPRO 50х13мм, 2S, Fine</t>
  </si>
  <si>
    <t>RoxelPro Быстросъёмный нетканый прессованный круг ROXPRO 75х6мм, 2A, Medium</t>
  </si>
  <si>
    <t>RoxelPro Быстросъёмный нетканый прессованный круг ROXPRO 75х6мм, 2S, Fine</t>
  </si>
  <si>
    <t>RoxelPro Быстросъёмный нетканый прессованный круг ROXPRO 75х6мм, 3S, Fine</t>
  </si>
  <si>
    <t>RoxelPro Быстросъёмный нетканый прессованный круг ROXPRO 75х6мм, 6A, Medium</t>
  </si>
  <si>
    <t>RoxelPro Быстросъёмный нетканый прессованный круг ROXPRO 75х6мм, 8A, Coarse</t>
  </si>
  <si>
    <t>RoxelPro Быстросъёмный нетканый прессованный круг ROXPRO 75х13мм, 2A, Medium</t>
  </si>
  <si>
    <t>кор: 5 шт.</t>
  </si>
  <si>
    <t>RoxelPro Быстросъёмный нетканый прессованный круг ROXPRO 75х13мм, 2S, Fine</t>
  </si>
  <si>
    <t>Круги нетканые прессованные ROXPRO BX</t>
  </si>
  <si>
    <t>RoxelPro Нетканый прессованный круг ROXPRO BX 50x6x6мм, 3S, Fine</t>
  </si>
  <si>
    <t>RoxelPro Нетканый прессованный круг ROXPRO BX 50x13x6мм, 2S, Fine</t>
  </si>
  <si>
    <t>RoxelPro Нетканый прессованный круг ROXPRO BX 75x6x6мм, 3S, Fine</t>
  </si>
  <si>
    <t>RoxelPro Нетканый прессованный круг ROXPRO BX 150x6x13мм, 3S, Fine</t>
  </si>
  <si>
    <t>RoxelPro Нетканый прессованный круг ROXPRO BX 150x13x13мм, 2S, Fine</t>
  </si>
  <si>
    <t>RoxelPro Нетканый прессованный круг ROXPRO BX 115x13x22мм, Triммable, 2S, Fine</t>
  </si>
  <si>
    <t>RoxelPro Нетканый прессованный круг ROXPRO BX 125x13x22мм, Triммable, 2S, Fine</t>
  </si>
  <si>
    <t>RoxelPro Быстросъёмный нетканый прессованный круг ROXPRO BX 50x6мм, 3S, Fine</t>
  </si>
  <si>
    <t>RoxelPro Быстросъёмный нетканый прессованный круг ROXPRO BX 50x13мм, 2S, Fine</t>
  </si>
  <si>
    <t>RoxelPro Быстросъёмный нетканый прессованный круг ROXPRO BX 75x6мм, 3S, Fine</t>
  </si>
  <si>
    <t>Круги нетканые прессованные ROXPRO VX</t>
  </si>
  <si>
    <t>RoxelPro Нетканый прессованный круг ROXPRO VX 50x6x6мм, 5A, Medium</t>
  </si>
  <si>
    <t>RoxelPro Нетканый прессованный круг ROXPRO VX 50x6x6мм, 7A, Medium</t>
  </si>
  <si>
    <t>RoxelPro Нетканый прессованный круг ROXPRO VX 50x13x6мм, 5A, Medium</t>
  </si>
  <si>
    <t>RoxelPro Нетканый прессованный круг ROXPRO VX 75x6x6мм, 5A, Medium</t>
  </si>
  <si>
    <t>RoxelPro Нетканый прессованный круг ROXPRO VX 75x6x6мм, 7A, Medium</t>
  </si>
  <si>
    <t>RoxelPro Нетканый прессованный круг ROXPRO VX 150x6x13мм, 5A, Medium</t>
  </si>
  <si>
    <t>RoxelPro Нетканый прессованный круг ROXPRO VX 150x6x13мм, 7A, Medium</t>
  </si>
  <si>
    <t>RoxelPro Нетканый прессованный круг ROXPRO VX 150x13x13мм, 5A, Medium</t>
  </si>
  <si>
    <t>RoxelPro Нетканый прессованный круг ROXPRO VX 115x13x22мм, Triммable, 5A, Medium</t>
  </si>
  <si>
    <t>RoxelPro Нетканый прессованный круг ROXPRO VX 125x13x22мм, Triммable, 5A, Medium</t>
  </si>
  <si>
    <t>RoxelPro Быстросъёмный нетканый прессованный круг ROXPRO VX 50x6мм, 5A, Medium</t>
  </si>
  <si>
    <t>RoxelPro Быстросъёмный нетканый прессованный круг ROXPRO VX 50x6мм, 7A, Medium</t>
  </si>
  <si>
    <t>RoxelPro Быстросъёмный нетканый прессованный круг ROXPRO VX 50x13мм, 5A, Medium</t>
  </si>
  <si>
    <t>RoxelPro Быстросъёмный нетканый прессованный круг ROXPRO VX 75x6мм, 5A, Medium</t>
  </si>
  <si>
    <t>RoxelPro Быстросъёмный нетканый прессованный круг ROXPRO VX 75x6мм, 7A, Medium</t>
  </si>
  <si>
    <t>RoxelPro Отрезной круг ROXTOP UNI CUT 405 x 4.0 x 32мм, Т41, металл</t>
  </si>
  <si>
    <t>RoxelPro Зачистной круг ROXTOP FAST CUT 125 x 6.4 x 22мм, Т27, нерж.сталь, металл</t>
  </si>
  <si>
    <t>1013.1350</t>
  </si>
  <si>
    <t>RoxelPro Нетканый прессованный круг ROXPRO 75х3х6мм, 6A, Medium</t>
  </si>
  <si>
    <t>RoxelPro Нетканый прессованный круг ROXPRO 125x6x13мм, 2S, Fine</t>
  </si>
  <si>
    <t>RoxelPro Нетканый прессованный круг ROXPRO 125x6x13мм, 3S, Fine</t>
  </si>
  <si>
    <t>RoxelPro Нетканый прессованный круг ROXPRO 125х6х22мм, Triммable, 3S, Fine</t>
  </si>
  <si>
    <t>RoxelPro Нетканый прессованный круг ROXPRO 125х6х22мм, Triммable, 6A, Medium</t>
  </si>
  <si>
    <t>RoxelPro Нетканый прессованный круг ROXPRO 125х6х22мм, Triммable, 8A, Coarse</t>
  </si>
  <si>
    <t>RoxelPro Нетканый прессованный круг ROXPRO 125х13х22мм, Triммable, 2A, Medium</t>
  </si>
  <si>
    <t>RoxelPro Нетканый прессованный круг ROXPRO 125х13х22мм, Triммable, 2S, Fine</t>
  </si>
  <si>
    <t>96327</t>
  </si>
  <si>
    <t>P5000</t>
  </si>
  <si>
    <t>96227</t>
  </si>
  <si>
    <t>RoxelPro Маскирующая бумага ROXTOP, 200мм х 300м</t>
  </si>
  <si>
    <t>RoxelPro Маскирующая бумага ROXTOP, 450мм х 300м</t>
  </si>
  <si>
    <t>RoxelPro Маскирующая бумага ROXTOP, 600мм х 300м</t>
  </si>
  <si>
    <t>RoxelPro Маскирующая бумага ROXTOP, 900мм х 300м</t>
  </si>
  <si>
    <t>RoxelPro Маскирующая бумага ROXTOP, 1200мм х 300м</t>
  </si>
  <si>
    <t>RoxelPro Маскирующая бумага ROXONE, 420мм х 200м</t>
  </si>
  <si>
    <t>RoxelPro Маскирующая бумага ROXONE, 620мм х 200м</t>
  </si>
  <si>
    <t>RoxelPro Маскирующая бумага ROXONE, 840мм х 200м</t>
  </si>
  <si>
    <t>RoxelPro Маскирующая бумага ROXONE, 1250мм х 200м</t>
  </si>
  <si>
    <t>RoxelPro Малярная лента ROXTOP 7095, водостойкая, УФ стойкая, 95°, синяя, 18мм х 50м</t>
  </si>
  <si>
    <t>102506</t>
  </si>
  <si>
    <t>Шлифовальный круг B316 125мм на липучке, без отв, красно-коричневый</t>
  </si>
  <si>
    <t>102507</t>
  </si>
  <si>
    <t>102508</t>
  </si>
  <si>
    <t>102509</t>
  </si>
  <si>
    <t>102510</t>
  </si>
  <si>
    <t>Прессованные круги Scotch-Brite™ CP-UW</t>
  </si>
  <si>
    <t>1</t>
  </si>
  <si>
    <t>Scotch-Brite™ CP-UW Круг, 7A MED 50 мм х 3 мм х 6 мм, № 03714, 60шт./кор.</t>
  </si>
  <si>
    <t>03718</t>
  </si>
  <si>
    <t>Scotch-Brite™ CP-UW Круг, 7A MED 50 мм х 13 мм х 6 мм, № 03718, 30шт./кор.</t>
  </si>
  <si>
    <t>RoxelPro Оправка для фибровых кругов 125мм, особо жёсткая, ребристая M14</t>
  </si>
  <si>
    <t>RoxelPro Оправка для фибровых кругов 125мм, жёсткая, ребристая M14</t>
  </si>
  <si>
    <t>RoxelPro Оправка для фибровых кругов 125мм, средней жёсткости, ребристая M14</t>
  </si>
  <si>
    <t>RoxelPro Оправка для фибровых кругов 125мм, мягкая M14</t>
  </si>
  <si>
    <t xml:space="preserve">RoxelPro Оправка QCD 50мм, тип R, M14 </t>
  </si>
  <si>
    <t>RoxelPro Оправка QCD  50мм, тип R, шпиндель 6мм</t>
  </si>
  <si>
    <t>RoxelPro Оправка для фибровых кругов 180мм, особо жёсткая, ребристая M14</t>
  </si>
  <si>
    <t>RoxelPro Оправка для фибровых кругов 180мм, средней жёсткости, ребристая M14</t>
  </si>
  <si>
    <t xml:space="preserve">RoxelPro Оправка QCD 75мм, тип R, M14 </t>
  </si>
  <si>
    <t>RoxelPro Оправка QCD  75мм, тип R, шпиндель 6мм</t>
  </si>
  <si>
    <t>RoxelPro Оправка для нетканых кругов 125мм, особо жёсткая, М14</t>
  </si>
  <si>
    <t>RoxelPro Оправка для шлифовальных кругов 125мм на липучке, жёсткая, М14</t>
  </si>
  <si>
    <t>RoxelPro Нитриловые перчатки ROXPRO, синие, размер M, упаковка 100 шт.</t>
  </si>
  <si>
    <t>RoxelPro Нитриловые перчатки ROXPRO, синие, размер L, упаковка 100 шт.</t>
  </si>
  <si>
    <t>RoxelPro Нитриловые перчатки ROXPRO, синие, размер XL, упаковка 100 шт.</t>
  </si>
  <si>
    <t>RoxelPro Нитриловые перчатки ROXPRO, синие, размер XXL, упаковка 90 шт.</t>
  </si>
  <si>
    <t>90 / 900 шт.</t>
  </si>
  <si>
    <t>90 шт.</t>
  </si>
  <si>
    <t>RoxelPro Нитриловые перчатки ROXTOP, чёрные/оранжевые, размер XXL, упаковка 90 шт.</t>
  </si>
  <si>
    <t>RoxelPro Нитриловые перчатки ROXONE, чёрные, размер XXL, упаковка 90 шт.</t>
  </si>
  <si>
    <t>08124</t>
  </si>
  <si>
    <t>P 2500</t>
  </si>
  <si>
    <t>08125</t>
  </si>
  <si>
    <t>P 3000</t>
  </si>
  <si>
    <t>07224</t>
  </si>
  <si>
    <t>07225</t>
  </si>
  <si>
    <t>Шлиф. бумага FILM L312T+ Soft Flex Pad перфорир. рулон 114мм х 25м, 200 шт. 114 х 125мм</t>
  </si>
  <si>
    <t>Шлифовальный круг GOLD B312T+ 125мм на липучке, 8 отв, золотистый</t>
  </si>
  <si>
    <t>Шлифовальный круг GOLD B312T+ 150мм на липучке, 7 отв, золотистый</t>
  </si>
  <si>
    <t>Шлифовальный круг GOLD B312T+ 150мм на липучке, 9 отв, золотистый</t>
  </si>
  <si>
    <t>Шлифовальный круг GOLD B312T+ 150мм на липучке, 15 отв, золотистый</t>
  </si>
  <si>
    <t>Шлиф. бумага GOLD B312T+ Soft Flex перфорир. рулон 114мм х 25м, 200 шт. 114 х 125мм</t>
  </si>
  <si>
    <t>RoxelPro Нитриловые перчатки ROXTOP, чёрные/оранжевые, размер M, упаковка 100 шт.</t>
  </si>
  <si>
    <t>RoxelPro Нитриловые перчатки ROXTOP, чёрные/оранжевые, размер L, упаковка 100 шт.</t>
  </si>
  <si>
    <t>RoxelPro Нитриловые перчатки ROXTOP, чёрные/оранжевые, размер XL, упаковка 100 шт.</t>
  </si>
  <si>
    <t>10 / 400 шт.</t>
  </si>
  <si>
    <t>RoxelPro Быстросъёмный Пурпурный зачистной круг ROXPRO Clean&amp;Strip II 100х13мм</t>
  </si>
  <si>
    <t>RoxelPro Пурпурный зачистной круг ROXPRO Clean&amp;Strip II 100х13х6мм на шпинделе</t>
  </si>
  <si>
    <t>RoxelPro Лепестковый круг ROXTOP ZIRCON 125 х 22мм, цирконат, конический, Р40</t>
  </si>
  <si>
    <t>RoxelPro Лепестковый круг ROXTOP ZIRCON 125 х 22мм, цирконат, конический, Р60</t>
  </si>
  <si>
    <t>RoxelPro Лепестковый круг ROXTOP ZIRCON 125 х 22мм, цирконат, конический, Р80</t>
  </si>
  <si>
    <t>RoxelPro Нетканый валик ROXPRO 110 х 100 х 19мм, Coarse</t>
  </si>
  <si>
    <t>RoxelPro Нетканый валик ROXPRO 110 х 100 х 19мм, Medium</t>
  </si>
  <si>
    <t>RoxelPro Нетканый валик ROXPRO 110 х 100 х 19мм, Fine</t>
  </si>
  <si>
    <t>SATA Сменный комплект дюз (головка, сопло, игла) для jet X 5500 HVLP PHASER</t>
  </si>
  <si>
    <t>SATA Сменный комплект дюз (головка, сопло, игла) для jet X 5500 RP PHASER</t>
  </si>
  <si>
    <t>RoxelPro Малярная лента ROXTOP 4080, бежевая, 18мм х 50м</t>
  </si>
  <si>
    <t>RoxelPro Малярная лента ROXTOP 4080, бежевая, 24мм х 50м</t>
  </si>
  <si>
    <t>RoxelPro Малярная лента ROXTOP 4080, бежевая, 36мм х 50м</t>
  </si>
  <si>
    <t>RoxelPro Малярная лента ROXTOP 4080, бежевая, 48мм х 50м</t>
  </si>
  <si>
    <t>RoxelPro Малярная лента ROXTOP 3580, коричневая, 18мм х 40м</t>
  </si>
  <si>
    <t>RoxelPro Малярная лента ROXTOP 3580, коричневая, 24мм х 40м</t>
  </si>
  <si>
    <t>RoxelPro Малярная лента ROXTOP 3580, коричневая, 36мм х 40м</t>
  </si>
  <si>
    <t>RoxelPro Малярная лента ROXTOP 3580, коричневая, 48мм х 40м</t>
  </si>
  <si>
    <t>Скидка *:</t>
  </si>
  <si>
    <t>SATAjet 1500 B HVLP с быстросменным верхним бачком 0.6л QCC</t>
  </si>
  <si>
    <t>SATAjet 1500 B RP с быстросменным верхним бачком 0.6л QCC</t>
  </si>
  <si>
    <t>SATA Сменный комплект дюз (головка, сопло, игла) для jet 1500 B HVLP</t>
  </si>
  <si>
    <t>SATA Сменный комплект дюз (головка, сопло, игла) для jet 1500 B RP</t>
  </si>
  <si>
    <t xml:space="preserve">Шлифовальные блоки SUNBLOCK </t>
  </si>
  <si>
    <t>для ручного шлифования деревянных и лакокрасочных поверхностей сложных профилей</t>
  </si>
  <si>
    <t xml:space="preserve">Сетчатый абразивный материал SUN NET X313T </t>
  </si>
  <si>
    <t>для беспыльного шлифования композитов, наполнителей, лакокрасочых материалов, пластика, цветных металлов и твёрдых пород древесины</t>
  </si>
  <si>
    <t>для удаления старого ЛКП, сухого шлифования композитов, наполнителей, лакокрасочных материалов и твёрдой древесины</t>
  </si>
  <si>
    <t xml:space="preserve">Абразивный материал на бумажной основе GOLD B312T </t>
  </si>
  <si>
    <t>для сухого шлифования наполнителей средней жёсткости, лакокрасочных материалов и твёрдой древесины</t>
  </si>
  <si>
    <t>Абразивный материал на бумажной основе B316</t>
  </si>
  <si>
    <t>для шлифования смолистых пород дерева, фанеры, мягких металлов, лакокрасочных материалов и кожи</t>
  </si>
  <si>
    <t>Абразивный материал на бумажной основе B322T</t>
  </si>
  <si>
    <t>для шлифования смолистых пород дерева, мягких металлов и лакокрасочных материалов</t>
  </si>
  <si>
    <t xml:space="preserve">Абразивный материал на бумажной основе WATERPROOF D332-D532 </t>
  </si>
  <si>
    <t>для влажного шлифования лакокрасочных материалов</t>
  </si>
  <si>
    <t xml:space="preserve">Гибкий абразивный материал SUNFLEX L210T на основе высокоэластичной синтетической плёнки </t>
  </si>
  <si>
    <t>для шлифования пластика, искусственного камня, металлов, матирования и удаления дефектов на лакокрасочных поверхностях</t>
  </si>
  <si>
    <t xml:space="preserve">Особо износостойкие круги QCD R205 </t>
  </si>
  <si>
    <t>для зачистки и зашлифовки металлических и пластмассовых поверхностей с системой крепления Roloc</t>
  </si>
  <si>
    <t xml:space="preserve">Лепестковые торцевые круги С656 с цирконатом алюминия </t>
  </si>
  <si>
    <t>для зашлифовки сварных швов и дефектов поверхности из нержавеющей и углеродистой стали, алюминия и сплавов</t>
  </si>
  <si>
    <t>Маскирующие малярные ленты</t>
  </si>
  <si>
    <t>Маскирующие плёнки</t>
  </si>
  <si>
    <t>Специальные маскирующие ленты</t>
  </si>
  <si>
    <t>Инструмент для нанесения покрытий</t>
  </si>
  <si>
    <t>Малярные комбинезоны</t>
  </si>
  <si>
    <t>Защита рук</t>
  </si>
  <si>
    <t>Нетканый абразивный материал для ручного шлифования</t>
  </si>
  <si>
    <t>RoxelPro Малярная лента ROXTOP 3580, зелёная, 18мм х 40м</t>
  </si>
  <si>
    <t>RoxelPro Малярная лента ROXTOP 3580, зелёная, 24мм х 40м</t>
  </si>
  <si>
    <t>RoxelPro Малярная лента ROXTOP 3580, зелёная, 36мм х 40м</t>
  </si>
  <si>
    <t>RoxelPro Малярная лента ROXTOP 3580, зелёная, 48мм х 40м</t>
  </si>
  <si>
    <t>Шлифовальный материал K15F в рулонах 100мм х 50м</t>
  </si>
  <si>
    <t>Шлифовальный материал K15F в рулонах 100мм х 5м</t>
  </si>
  <si>
    <t>для ручного шлифования древесины и цветных металлов</t>
  </si>
  <si>
    <t>Санкт-Петербург, 194362, пос.Парголово, Горское шоссе 6, логопарк "Осиновая Роща"</t>
  </si>
  <si>
    <t>RoxelPro Пурпурный зачистной круг ROXPRO Clean&amp;Strip II на оправке 115х13х22мм</t>
  </si>
  <si>
    <t>RoxelPro Пурпурный зачистной круг ROXPRO Clean&amp;Strip II на оправке 125х13х22мм</t>
  </si>
  <si>
    <t>RoxelPro Красный зачистной круг ROXTOP Rapid Stripe 75x13x13мм</t>
  </si>
  <si>
    <t>RoxelPro Красный зачистной круг ROXTOP Rapid Stripe 150x13x13мм</t>
  </si>
  <si>
    <t>RoxelPro Красный зачистной круг ROXTOP Rapid Stripe на оправке 115х13х22мм</t>
  </si>
  <si>
    <t>RoxelPro Красный зачистной круг ROXTOP Rapid Stripe на оправке 125х13х22мм</t>
  </si>
  <si>
    <t>RoxelPro Быстросъёмный красный зачистной круг ROXTOP Rapid Stripe 75х13мм</t>
  </si>
  <si>
    <t>RoxelPro Нетканый прессованный круг ROXPRO BX 50x6x6мм, 4A, Fine</t>
  </si>
  <si>
    <t>RoxelPro Нетканый прессованный круг ROXPRO BX 50x13x6мм, 3S, Fine</t>
  </si>
  <si>
    <t>RoxelPro Нетканый прессованный круг ROXPRO BX 60x13x6мм, 3S, Fine</t>
  </si>
  <si>
    <t>RoxelPro Нетканый прессованный круг ROXPRO BX 75x6x6мм, 2S, Fine</t>
  </si>
  <si>
    <t>RoxelPro Нетканый прессованный круг ROXPRO BX 75x6x6мм, 4A, Fine</t>
  </si>
  <si>
    <t>RoxelPro Нетканый прессованный круг ROXPRO BX 75x6x6мм, 6A, Medium</t>
  </si>
  <si>
    <t>RoxelPro Нетканый прессованный круг ROXPRO BX 75x6x6мм, 8A, Medium</t>
  </si>
  <si>
    <t>RoxelPro Нетканый прессованный круг ROXPRO BX 150x6x13мм, 2S, Fine</t>
  </si>
  <si>
    <t>RoxelPro Нетканый прессованный круг ROXPRO BX 150x6x13мм, 4A, Fine</t>
  </si>
  <si>
    <t>RoxelPro Нетканый прессованный круг ROXPRO BX 150x6x13мм, 6A, Medium</t>
  </si>
  <si>
    <t>RoxelPro Нетканый прессованный круг ROXPRO BX 150x6x13мм, 8A, Medium</t>
  </si>
  <si>
    <t>RoxelPro Нетканый прессованный круг ROXPRO BX 150x13x13мм, 3S, Fine</t>
  </si>
  <si>
    <t>RoxelPro Нетканый прессованный круг ROXPRO BX 150x25x25мм, 2A, Medium</t>
  </si>
  <si>
    <t>RoxelPro Нетканый прессованный круг ROXPRO BX 150x25x25мм, 2S, Fine</t>
  </si>
  <si>
    <t>RoxelPro Нетканый прессованный круг ROXPRO BX 115x13x22мм, Triммable, 3S, Fine</t>
  </si>
  <si>
    <t>RoxelPro Нетканый прессованный круг ROXPRO BX 125x13x22мм, Triммable, 3S, Fine</t>
  </si>
  <si>
    <t>RoxelPro Быстросъёмный нетканый прессованный круг ROXPRO BX 50x6мм, 4A, Fine</t>
  </si>
  <si>
    <t>RoxelPro Быстросъёмный нетканый прессованный круг ROXPRO BX 50x13мм, 3S, Fine</t>
  </si>
  <si>
    <t>RoxelPro Быстросъёмный нетканый прессованный круг ROXPRO BX 60x13мм, 3S, Fine</t>
  </si>
  <si>
    <t>RoxelPro Быстросъёмный нетканый прессованный круг ROXPRO BX 75x6мм, 2A, Medium</t>
  </si>
  <si>
    <t>RoxelPro Быстросъёмный нетканый прессованный круг ROXPRO BX 75x6мм, 2S, Fine</t>
  </si>
  <si>
    <t>RoxelPro Быстросъёмный нетканый прессованный круг ROXPRO BX 75x6мм, 4A, Fine</t>
  </si>
  <si>
    <t>RoxelPro Быстросъёмный нетканый прессованный круг ROXPRO BX 75x6мм, 6A, Medium</t>
  </si>
  <si>
    <t>RoxelPro Быстросъёмный нетканый прессованный круг ROXPRO BX 75x6мм, 8A, Medium</t>
  </si>
  <si>
    <t>RoxelPro Лепестковый круг ROXTOP ZIRCON 178 х 22мм, цирконат, тип 27 плоский, Р40</t>
  </si>
  <si>
    <t>10 / 40</t>
  </si>
  <si>
    <t>RoxelPro Лепестковый круг ROXTOP 125 х 22мм, Trimmable, цирконат, тип 27 плоский, Р40</t>
  </si>
  <si>
    <t>RoxelPro Оправка QCD  50мм, тип S, шпиндель 6мм</t>
  </si>
  <si>
    <t>Абразивный материал на основе синтетической плёнки  с керамическим зерном CERAMIC L712T</t>
  </si>
  <si>
    <t>для удаления старого ЛКП, сухого шлифования шпаклёвки, грунтов, лакокрасочных материалов</t>
  </si>
  <si>
    <t>76506</t>
  </si>
  <si>
    <t>Шлифовальный круг CERAMIC L712T 150мм на липучке с мультипылеотводом</t>
  </si>
  <si>
    <t>76507</t>
  </si>
  <si>
    <t>76508</t>
  </si>
  <si>
    <t>76509</t>
  </si>
  <si>
    <t>76510</t>
  </si>
  <si>
    <t>76511</t>
  </si>
  <si>
    <t>76512</t>
  </si>
  <si>
    <t>76514</t>
  </si>
  <si>
    <t>RoxelPro Нетканый прессованный круг ROXPRO 125х6мм, 2A, Medium, на липучке</t>
  </si>
  <si>
    <t>RoxelPro Нетканый прессованный круг ROXPRO 125х6мм, 2S, Fine, на липучке</t>
  </si>
  <si>
    <t>RoxelPro Нетканый прессованный круг ROXPRO 125х6мм, 3S, Fine, на липучке</t>
  </si>
  <si>
    <t>RoxelPro Нетканый прессованный круг ROXPRO 125х6мм, 6A, Medium, на липучке</t>
  </si>
  <si>
    <t>Доводочные круги</t>
  </si>
  <si>
    <t>RoxelPro Шлифовальный круг ROXPRO COMPACT 237 125мм на липучке, без отв, А160</t>
  </si>
  <si>
    <t>RoxelPro Шлифовальный круг ROXPRO COMPACT 237 125мм на липучке, без отв, А100</t>
  </si>
  <si>
    <t>RoxelPro Шлифовальный круг ROXPRO COMPACT 237 125мм на липучке, без отв, А65</t>
  </si>
  <si>
    <t>RoxelPro Шлифовальный круг ROXPRO COMPACT 237 125мм на липучке, без отв, А45</t>
  </si>
  <si>
    <t>RoxelPro Шлифовальный круг ROXPRO COMPACT 237 125мм на липучке, без отв, А30</t>
  </si>
  <si>
    <t>RoxelPro Шлифовальный круг ROXPRO COMPACT 237 125мм на липучке, без отв, А16</t>
  </si>
  <si>
    <t>RoxelPro Шлифовальный круг ROXPRO COMPACT 237 125мм на липучке, без отв, А6</t>
  </si>
  <si>
    <t>RoxelPro Набор для чистки окрасочных пистолетов (18 предметов)</t>
  </si>
  <si>
    <t>1 / 100 наборов</t>
  </si>
  <si>
    <t>RoxelPro Набор для чистки окрасочных пистолетов (12 предметов)</t>
  </si>
  <si>
    <t>1 / 25 наборов</t>
  </si>
  <si>
    <t>RoxelPro Шпиндель для валиков 50мм, М14</t>
  </si>
  <si>
    <t>RoxelPro Крепёжная гайка для торцевой лепестковой щётки КЛ ø 32мм</t>
  </si>
  <si>
    <t>RoxelPro Шпиндель 6мм для нетканых прессованных кругов ROXPRO толщиной 1-6мм</t>
  </si>
  <si>
    <t>RoxelPro Шпиндель 6мм для нетканых прессованных кругов ROXPRO толщиной 3-10мм</t>
  </si>
  <si>
    <t>RoxelPro Шпиндель 8мм для нетканых прессованных кругов ROXPRO толщиной 6-20мм</t>
  </si>
  <si>
    <t>RoxelPro Винтовой Шпиндель 6мм для нетканых прессованных кругов ROXPRO толщиной 13мм</t>
  </si>
  <si>
    <t>RoxelPro Винтовой Шпиндель 6мм для нетканых прессованных кругов ROXPRO толщиной 25мм</t>
  </si>
  <si>
    <t>RoxelPro Отрезной круг ROXTOP UNI CUT 230 x 2.5 x 22мм, Т41, нерж.сталь, металл</t>
  </si>
  <si>
    <t>RoxelPro Отрезной круг ROXTOP FAST CUT 405 x 4.0 x 32мм, Т41, металл</t>
  </si>
  <si>
    <t>Материалы для кузовного авторемонта  RoxelPro</t>
  </si>
  <si>
    <t>на твердосплавные борфрезы по металлу RoxelPro</t>
  </si>
  <si>
    <t>Форма</t>
  </si>
  <si>
    <t>Диаметр d1 мм</t>
  </si>
  <si>
    <t>Длина l1 мм</t>
  </si>
  <si>
    <t>Диаметр d2 мм</t>
  </si>
  <si>
    <t>Длина l2 мм</t>
  </si>
  <si>
    <t>RoxelPro Твердосплавная борфреза по металлу цилиндрическая с торцевой насечкой тип B</t>
  </si>
  <si>
    <t>RoxelPro Твердосплавная борфреза по металлу сфероцилиндрическая тип C</t>
  </si>
  <si>
    <t>RoxelPro Твердосплавная борфреза по металлу сферическая тип D</t>
  </si>
  <si>
    <t>RoxelPro Твердосплавная борфреза по металлу овальная тип E</t>
  </si>
  <si>
    <t>RoxelPro Твердосплавная борфреза по металлу сфероконическая со закруглённым концом тип F</t>
  </si>
  <si>
    <t>RoxelPro Твердосплавная борфреза по металлу сфероконическая с заострённым концом тип G</t>
  </si>
  <si>
    <t>RoxelPro Твердосплавная борфреза по металлу пламевидная тип H</t>
  </si>
  <si>
    <t>RoxelPro Твердосплавная борфреза по металлу коническая с закруглённым концом тип L</t>
  </si>
  <si>
    <t>RoxelPro Твердосплавная борфреза по металлу сфероцилиндрическая с удлинённым хвостовиком 150мм, тип C</t>
  </si>
  <si>
    <t>Твердосплавные борфрезы по металлу RoxelPro</t>
  </si>
  <si>
    <t>TB60616-6</t>
  </si>
  <si>
    <t>TB61020-6</t>
  </si>
  <si>
    <t>TB61225-6</t>
  </si>
  <si>
    <t>TC60616-6</t>
  </si>
  <si>
    <t>TC61325-6</t>
  </si>
  <si>
    <t>TF60820-6</t>
  </si>
  <si>
    <t>TF61020-6</t>
  </si>
  <si>
    <t>TF61325-6</t>
  </si>
  <si>
    <t>TF61625-6</t>
  </si>
  <si>
    <t>TF81325-6</t>
  </si>
  <si>
    <t>TG61020-6</t>
  </si>
  <si>
    <t>TH61232-6</t>
  </si>
  <si>
    <t>TL61228-6</t>
  </si>
  <si>
    <t>TC61020-6-150</t>
  </si>
  <si>
    <t>TC61225-6-150</t>
  </si>
  <si>
    <t>58111</t>
  </si>
  <si>
    <t>RoxelPro Быстросъёмный Пурпурный зачистной круг ROXPRO Clean&amp;Strip II 75х13мм</t>
  </si>
  <si>
    <t>на материалы  для авторемонта RoxelPro</t>
  </si>
  <si>
    <t>10 / 500</t>
  </si>
  <si>
    <t>53219</t>
  </si>
  <si>
    <t>53220</t>
  </si>
  <si>
    <t>53221</t>
  </si>
  <si>
    <t>53222</t>
  </si>
  <si>
    <t>53223</t>
  </si>
  <si>
    <t>52019</t>
  </si>
  <si>
    <t>52020</t>
  </si>
  <si>
    <t>52021</t>
  </si>
  <si>
    <t>52022</t>
  </si>
  <si>
    <t>52023</t>
  </si>
  <si>
    <t>51319</t>
  </si>
  <si>
    <t>51320</t>
  </si>
  <si>
    <t>51321</t>
  </si>
  <si>
    <t>51322</t>
  </si>
  <si>
    <t>51323</t>
  </si>
  <si>
    <t>53019</t>
  </si>
  <si>
    <t>53020</t>
  </si>
  <si>
    <t>53021</t>
  </si>
  <si>
    <t>53022</t>
  </si>
  <si>
    <t>53023</t>
  </si>
  <si>
    <t>31119</t>
  </si>
  <si>
    <t>31120</t>
  </si>
  <si>
    <t>31121</t>
  </si>
  <si>
    <t>31122</t>
  </si>
  <si>
    <t>31123</t>
  </si>
  <si>
    <t>58119</t>
  </si>
  <si>
    <t>58120</t>
  </si>
  <si>
    <t>58121</t>
  </si>
  <si>
    <t>52619</t>
  </si>
  <si>
    <t>52620</t>
  </si>
  <si>
    <t>52621</t>
  </si>
  <si>
    <t>52320</t>
  </si>
  <si>
    <t>44319</t>
  </si>
  <si>
    <t>44320</t>
  </si>
  <si>
    <t>44321</t>
  </si>
  <si>
    <t>32119</t>
  </si>
  <si>
    <t>32120</t>
  </si>
  <si>
    <t>32121</t>
  </si>
  <si>
    <t>RoxelPro Лепестковая нетканая щётка ROXTOP на шпинделе 80х40х6мм, Coarse</t>
  </si>
  <si>
    <t>RoxelPro Обезжир. салфетка MULTICLEAN ONE II, перфор. рулон 500шт., 32х36см., синяя</t>
  </si>
  <si>
    <t>RoxelPro Обезжир. салфетка MULTICLEAN ONE II, листы 12х35шт, 30х38см., синяя</t>
  </si>
  <si>
    <t>SATA Аэрограф SATAgraph 4 с верхним бачком 7мл</t>
  </si>
  <si>
    <t>SATA Аэрограф SATAgraph 4 с сифонным бачком 7мл</t>
  </si>
  <si>
    <t>RoxelPro Малярная лента ROXPRO 4590, бежевая, 18мм х 50м</t>
  </si>
  <si>
    <t>RoxelPro Малярная лента ROXPRO 4590, бежевая, 24мм х 50м</t>
  </si>
  <si>
    <t>RoxelPro Малярная лента ROXPRO 4590, бежевая, 36мм х 50м</t>
  </si>
  <si>
    <t>RoxelPro Малярная лента ROXPRO 4590, бежевая, 48мм х 50м</t>
  </si>
  <si>
    <t>RoxelPro Малярная лента ROXPRO 3680, коричневая, 18мм х 40м</t>
  </si>
  <si>
    <t>RoxelPro Малярная лента ROXPRO 3680, коричневая, 24мм х 40м</t>
  </si>
  <si>
    <t>RoxelPro Малярная лента ROXPRO 3680, коричневая, 36мм х 40м</t>
  </si>
  <si>
    <t>RoxelPro Малярная лента ROXPRO 3680, коричневая, 48мм х 40м</t>
  </si>
  <si>
    <t>76606</t>
  </si>
  <si>
    <t>Шлифовальное оборудование</t>
  </si>
  <si>
    <t>RoxelPro Зачистной круг ROXTOP SOFT CUT 125 x 6.4 x 22мм, Т27, нерж.сталь, металл</t>
  </si>
  <si>
    <t>RoxelPro Зачистной круг ROXTOP SOFT CUT 180 x 6.4 x 22мм, Т27, нерж.сталь, металл</t>
  </si>
  <si>
    <t>76516</t>
  </si>
  <si>
    <t>76607</t>
  </si>
  <si>
    <t>76608</t>
  </si>
  <si>
    <t>76609</t>
  </si>
  <si>
    <t>76610</t>
  </si>
  <si>
    <t>76611</t>
  </si>
  <si>
    <t>76612</t>
  </si>
  <si>
    <t>76614</t>
  </si>
  <si>
    <t>76616</t>
  </si>
  <si>
    <t>Оправки и прокладки для шлифовальных кругов</t>
  </si>
  <si>
    <t>RoxelPro Оправка для шлифовальных кругов FUSION 150мм на липучке, 5/16"+М8, 97 отв, жёсткая</t>
  </si>
  <si>
    <t>RoxelPro Оправка для шлифовальных кругов FUSION 150мм на липучке, 5/16"+М8, 97 отв, средней жёсткости</t>
  </si>
  <si>
    <t>RoxelPro Оправка для шлифовальных кругов FUSION 150мм на липучке, 5/16"+М8, 97 отв, мягкая</t>
  </si>
  <si>
    <t>RoxelPro Оправка для шлифовальных кругов WINNER 150мм на липучке, 5/16"+М8, 15 отв, жёсткая</t>
  </si>
  <si>
    <t>RoxelPro Оправка для шлифовальных кругов WINNER 150мм на липучке, 5/16"+М8, 15 отв, средней жёсткости</t>
  </si>
  <si>
    <t>RoxelPro Оправка для шлифовальных кругов WINNER 150мм на липучке, 5/16"+М8, 15 отв, мягкая</t>
  </si>
  <si>
    <t>RoxelPro Мягкая прокладка 150мм на липучке 15 отв, 5мм</t>
  </si>
  <si>
    <t>RoxelPro Мягкая прокладка 150мм на липучке 15 отв, 10мм</t>
  </si>
  <si>
    <t>RoxelPro Защитная прокладка 150мм 15 отв.</t>
  </si>
  <si>
    <t>RoxelPro Защитная прокладка 150мм 97 отв.</t>
  </si>
  <si>
    <t>RoxelPro Малый шлифок 70 х 125мм на липучке, 13 отв.</t>
  </si>
  <si>
    <t xml:space="preserve">RoxelPro Средний шлифок 70 х 198мм на липучке, 22 отв. </t>
  </si>
  <si>
    <t>RoxelPro Набор для шлифования выпуклых и вогнутых поверхностей: шлифок 70 х 198мм, 4 накладки</t>
  </si>
  <si>
    <t>RoxelPro Мягкая прокладка FUSION 150мм на липучке 97 отв, 5мм</t>
  </si>
  <si>
    <t>RoxelPro Мягкая прокладка FUSION 150мм на липучке 97 отв, 10мм</t>
  </si>
  <si>
    <t>SATAjet 1000 B HVLP с быстросменным верхним бачком 0.6л QCC и шарнирным соединением</t>
  </si>
  <si>
    <t>RoxelPro Обезжир. салфетка ULTRACLEAN ONE, перфор.рулон 400шт., 30х32см., голубая</t>
  </si>
  <si>
    <t>RoxelPro Обезжир. салфетка ULTRACLEAN ONE, листы 20х50шт, 30х32см., голубая</t>
  </si>
  <si>
    <t>RoxelPro Обезжир. салфетка ULTRACLEAN SOFT, перфор.рулон 400шт., 30х32см., голубая</t>
  </si>
  <si>
    <t>RoxelPro Обезжир. салфетка ULTRACLEAN SOFT, листы 20х50шт, 30х32см., голубая</t>
  </si>
  <si>
    <t>RoxelPro Лепестковая абразивная щётка ROXTOP на шпинделе 20х10х6мм, Р40</t>
  </si>
  <si>
    <t>RoxelPro Лепестковая абразивная щётка ROXTOP на шпинделе 30х15х6мм, Р120</t>
  </si>
  <si>
    <t>RoxelPro Фибровый шлифовальный круг ROXPRO 125 х 22мм, керамика, Р36</t>
  </si>
  <si>
    <t>Промежуточные прокладки</t>
  </si>
  <si>
    <t>Настенный стенд для ручного шлифовального инструмента 690 х 580 мм</t>
  </si>
  <si>
    <t>RoxelPro Нетканый прессованный круг ROXPRO BX 125x6мм, 2A, Medium, на липучке</t>
  </si>
  <si>
    <t>RoxelPro Нетканый прессованный круг ROXPRO BX 125x6мм, 2S, Fine, на липучке</t>
  </si>
  <si>
    <t>RoxelPro Нетканый прессованный круг ROXPRO BX 125x6мм, 3S, Fine, на липучке</t>
  </si>
  <si>
    <t>RoxelPro Нетканый прессованный круг ROXPRO BX 125x6мм, 4A, Fine, на липучке</t>
  </si>
  <si>
    <t>RoxelPro Нетканый прессованный круг ROXPRO VX 125x6мм, 5A, Medium, на липучке</t>
  </si>
  <si>
    <t>RoxelPro Нетканый прессованный круг ROXPRO VX 125x6мм, 7A, Medium, на липучке</t>
  </si>
  <si>
    <t>64858</t>
  </si>
  <si>
    <t>64859</t>
  </si>
  <si>
    <t>33215 Круг Scotch-Brite Bristle BB-ZB тип С с фланцами P80 желтый 150мм - 5 шт/кор</t>
  </si>
  <si>
    <t>33212 Круг Scotch-Brite Bristle BB-ZB тип С с фланцами P120 белый 150мм - 5 шт/кор</t>
  </si>
  <si>
    <t>33213 Круг Scotch-Brite Bristle BB-ZB тип С с фланцами P220 красный 150мм - 5 шт/кор</t>
  </si>
  <si>
    <t>33214 Круг Scotch-Brite Bristle BB-ZB тип С с фланцами P400 синий 150мм - 5 шт/кор</t>
  </si>
  <si>
    <t>RoxelPro Лепестковый круг ROXPRO 125 х 22мм, керамика, конический, Р40</t>
  </si>
  <si>
    <t>RoxelPro Лепестковый круг ROXPRO 125 х 22мм, керамика, конический, Р60</t>
  </si>
  <si>
    <t>RoxelPro Лепестковый круг ROXPRO 125 х 22мм, керамика, конический, Р80</t>
  </si>
  <si>
    <t>RoxelPro Обезжиривающая салфетка MULTICLEAN II, перфор. рулон 500шт., 32х36см., синяя</t>
  </si>
  <si>
    <t>RoxelPro Обезжиривающая салфетка MULTICLEAN II, листы 12х35шт, 32х36см., синяя</t>
  </si>
  <si>
    <t>76406</t>
  </si>
  <si>
    <t>Шлифовальный круг CERAMIC L712T 125мм на липучке с мультипылеотводом</t>
  </si>
  <si>
    <t>76407</t>
  </si>
  <si>
    <t>76408</t>
  </si>
  <si>
    <t>76409</t>
  </si>
  <si>
    <t>76410</t>
  </si>
  <si>
    <t>76411</t>
  </si>
  <si>
    <t>76412</t>
  </si>
  <si>
    <t>76414</t>
  </si>
  <si>
    <t>76416</t>
  </si>
  <si>
    <t>RoxelPro Нетканый прессованный круг ROXPRO BX 125x6x13мм, 2S, Fine</t>
  </si>
  <si>
    <t>RoxelPro Нетканый прессованный круг ROXPRO BX 125x6x13мм, 3S, Fine</t>
  </si>
  <si>
    <t xml:space="preserve">Шлифовальные ленты из материала K35 (оксид алюминия, основа полиэстер/хлопок X, открытая насыпка) </t>
  </si>
  <si>
    <t>для шлифования смолистых пород древесины</t>
  </si>
  <si>
    <t>Шлифовальная лента K35 75х457мм</t>
  </si>
  <si>
    <t>Шлифовальная лента K35 75х533мм</t>
  </si>
  <si>
    <t>Шлифовальная лента K35 100х610мм</t>
  </si>
  <si>
    <t xml:space="preserve">Шлифовальные ленты из материала R155 (оксид алюминия, основа полиэстер/хлопок X, закрытая насыпка) </t>
  </si>
  <si>
    <t>для шлифования древесины и цветных металлов</t>
  </si>
  <si>
    <t xml:space="preserve">Абразивный материал на основе эластичной ткани K15F (оксид алюминия, основа хлопок J flex, открытая насыпка) </t>
  </si>
  <si>
    <t>RoxelPro Лепестковая комбинированная щётка ROXTOP на шпинделе 60х30х6мм, Р80+Medium</t>
  </si>
  <si>
    <t>RoxelPro Лепестковая комбинированная щётка ROXTOP на шпинделе 60х30х6мм, Р180+Fine</t>
  </si>
  <si>
    <t>RoxelPro Лепестковая нетканая щётка ROXTOP на шпинделе 60х30х6мм, Coarse</t>
  </si>
  <si>
    <t>RoxelPro Лепестковая нетканая щётка ROXTOP на шпинделе 60х30х6мм, Medium</t>
  </si>
  <si>
    <t>RoxelPro Лепестковая нетканая щётка ROXTOP на шпинделе 60х30х6мм, Fine</t>
  </si>
  <si>
    <t>RoxelPro Радиальный торцевой фетровый полировальный круг  150 х 6 х 13мм, мягкий</t>
  </si>
  <si>
    <t>3 шт.</t>
  </si>
  <si>
    <t>RoxelPro Радиальный торцевой фетровый полировальный круг  150 х 6 х 25мм, мягкий</t>
  </si>
  <si>
    <t>RoxelPro Радиальный торцевой фетровый полировальный круг  150 х 20 х 25мм, мягкий</t>
  </si>
  <si>
    <t>RoxelPro Фетровый полировальный круг на липучке 125 х 5мм, очень мягкий</t>
  </si>
  <si>
    <t>RoxelPro Отрезной круг ROXTOP UNI CUT 125 x 1.2 x 22мм, Т41, нерж.сталь, металл</t>
  </si>
  <si>
    <t>RoxelPro Зачистной круг ROXTOP SOFT CUT II 180 x 6.4 x 22мм, Т27, нерж.сталь, металл</t>
  </si>
  <si>
    <t>RoxelPro Нетканый прессованный круг ROXTOP 75х6х6мм, 2S FIN</t>
  </si>
  <si>
    <t>RoxelPro Нетканый прессованный круг ROXTOP 150х6х13мм, 2S FIN</t>
  </si>
  <si>
    <t>RoxelPro Нетканый прессованный круг ROXTOP 150х6х13мм, 3S FIN</t>
  </si>
  <si>
    <t>RoxelPro Нетканый прессованный круг ROXTOP 150х6х13мм, 5A MED</t>
  </si>
  <si>
    <t>RoxelPro Нетканый прессованный круг ROXTOP 150х6х13мм, 6A MED</t>
  </si>
  <si>
    <t>RoxelPro Нетканый прессованный круг ROXTOP 150х6х13мм, 7A MED</t>
  </si>
  <si>
    <t>RoxelPro Нетканый прессованный круг ROXTOP 150х6х13мм, 8A CRS</t>
  </si>
  <si>
    <t>RoxelPro Нетканый прессованный круг ROXTOP 150х6х13мм, 8A MED</t>
  </si>
  <si>
    <t>RoxelPro Нетканый прессованный круг ROXTOP 125х13х22мм, Trimmable, 2S FIN</t>
  </si>
  <si>
    <t>RoxelPro Нетканый прессованный круг ROXTOP 125х13х22мм, Trimmable, 6A MED</t>
  </si>
  <si>
    <t>Круги нетканые прессованные ROXTOP</t>
  </si>
  <si>
    <t>RoxelPro Нетканый прессованный круг ROXTOP 75х6х6мм, 2A MED</t>
  </si>
  <si>
    <t>RoxelPro Нетканый прессованный круг ROXTOP 150х6х13мм, 2A MED</t>
  </si>
  <si>
    <t>RoxelPro Нетканый прессованный круг ROXTOP 150х13х13мм, 2S FIN</t>
  </si>
  <si>
    <t>RoxelPro Нетканый прессованный круг ROXTOP 115х13х22мм, Trimmable, 2S FIN</t>
  </si>
  <si>
    <t>RoxelPro Нетканый прессованный круг ROXTOP 115х13х22мм, Trimmable, 5A MED</t>
  </si>
  <si>
    <t>RoxelPro Нетканый прессованный круг ROXTOP 125х13х22мм, Trimmable, 2A MED</t>
  </si>
  <si>
    <t>RoxelPro Нетканый прессованный круг ROXTOP 125х13х22мм, Trimmable, 5A MED</t>
  </si>
  <si>
    <t>SATAjet X 5500 RP PHASER с RPS сменным стаканом 0.6л / 0.9л и шарнирным соединением</t>
  </si>
  <si>
    <t>SATAjet X 5500 HVLP PHASER с RPS сменным стаканом 0.6л / 0.9л и шарнирным соединением</t>
  </si>
  <si>
    <t>SATA Инверсионное сопло для SATA spray mix пистолетов</t>
  </si>
  <si>
    <t>RoxelPro Твердосплавная борфреза по металлу цилиндрическая тип A</t>
  </si>
  <si>
    <t>RoxelPro Твердосплавная борфреза по металлу зенкер, угол 60° тип J</t>
  </si>
  <si>
    <t>RoxelPro Твердосплавная борфреза по металлу коническая с заострённым концом тип M</t>
  </si>
  <si>
    <t>TA61020-6</t>
  </si>
  <si>
    <t>TA61625-6</t>
  </si>
  <si>
    <t>TB61625-6</t>
  </si>
  <si>
    <t>TC61020-6</t>
  </si>
  <si>
    <t>TC61225-6</t>
  </si>
  <si>
    <t>TC61625-6</t>
  </si>
  <si>
    <t>TC81020-6</t>
  </si>
  <si>
    <t>TD60807-6</t>
  </si>
  <si>
    <t>TD61312-6</t>
  </si>
  <si>
    <t>TD61614-6</t>
  </si>
  <si>
    <t>TE60813-6</t>
  </si>
  <si>
    <t>TE61220-6</t>
  </si>
  <si>
    <t>TF61225-3</t>
  </si>
  <si>
    <t>TF61225-6</t>
  </si>
  <si>
    <t>TG61225-6</t>
  </si>
  <si>
    <t>TG61625-6</t>
  </si>
  <si>
    <t>TG81020-6</t>
  </si>
  <si>
    <t>TG81225-6</t>
  </si>
  <si>
    <t>TH61025-6</t>
  </si>
  <si>
    <t>TJ61008-6</t>
  </si>
  <si>
    <t>TJ61210-6</t>
  </si>
  <si>
    <t>TL60822-6</t>
  </si>
  <si>
    <t>TL61228-3</t>
  </si>
  <si>
    <t>TM60618-6</t>
  </si>
  <si>
    <t>TM60820-6</t>
  </si>
  <si>
    <t>TM61020-6</t>
  </si>
  <si>
    <t>TC81020-6-150</t>
  </si>
  <si>
    <t>76517</t>
  </si>
  <si>
    <t>76518</t>
  </si>
  <si>
    <t>76519</t>
  </si>
  <si>
    <t>RoxelPro Отрезной круг ROXPRO POWER CUT 125 x 1.2 x 22мм, Т41, нерж.сталь, металл</t>
  </si>
  <si>
    <t>Защита дыхания</t>
  </si>
  <si>
    <t>Маски и полумаски</t>
  </si>
  <si>
    <t>RoxelPro Полумаска ROXTOP силиконовая, размер M</t>
  </si>
  <si>
    <t>RoxelPro Фильтр от органических паров А1</t>
  </si>
  <si>
    <t>RoxelPro Фильтр от органических паров и кислых газов ABE1</t>
  </si>
  <si>
    <t>RoxelPro Держатель фильтра</t>
  </si>
  <si>
    <t>1 / 32 шт.</t>
  </si>
  <si>
    <t>RoxelPro Фильтр от органических паров, кислых газов, аммиака ABEK1</t>
  </si>
  <si>
    <t>RoxelPro Фибровый шлифовальный круг ROXPRO HARD CUT 125 х 22мм, керамика, Р40</t>
  </si>
  <si>
    <t>RoxelPro Фибровый шлифовальный круг ROXPRO HARD CUT 125 х 22мм, керамика, Р80</t>
  </si>
  <si>
    <t>RoxelPro Фибровый шлифовальный круг ROXPRO HARD CUT 125 х 22мм, керамика, Р120</t>
  </si>
  <si>
    <t>RoxelPro Лепестковый круг ROXPRO HARD CUT 125 х 22мм, керамика, конический, Р60</t>
  </si>
  <si>
    <t>RoxelPro Лепестковый круг ROXPRO HARD CUT 125 х 22мм, керамика, конический, Р80</t>
  </si>
  <si>
    <t>RoxelPro Лепестковый круг ROXPRO HARD CUT 125 х 22мм, керамика, конический, Р120</t>
  </si>
  <si>
    <t>RoxelPro Лепестковый круг ROXPRO HARD CUT 125 х 22мм, керамика, конический, Р40</t>
  </si>
  <si>
    <t>RoxelPro Фильтр противоаэрозольный Р2</t>
  </si>
  <si>
    <t>2/ 20/ 1000 шт.</t>
  </si>
  <si>
    <t xml:space="preserve">RoxelPro Чёрный зачистной круг ROXONE Clean&amp;Strip 150х13х13мм </t>
  </si>
  <si>
    <t>RoxelPro Чёрный зачистной круг ROXONE Clean&amp;Strip на оправке 125х13х22мм</t>
  </si>
  <si>
    <t>RoxelPro Зачистной круг ROXTOP SOFT CUT II 125 x 6.4 x 22мм, Т27, нерж.сталь, металл</t>
  </si>
  <si>
    <t>RoxelPro Нетканый прессованный круг ROXTOP 150х13х32мм, 5A MED</t>
  </si>
  <si>
    <t>RoxelPro Нетканый прессованный круг ROXTOP 150х25х32мм, 5A MED</t>
  </si>
  <si>
    <t>RoxelPro Нетканый прессованный круг ROXTOP 125х13х22мм, Trimmable, 3S FIN</t>
  </si>
  <si>
    <t>RoxelPro Быстросъёмный нетканый прессованный круг ROXTOP 75х6мм, 5A MED</t>
  </si>
  <si>
    <t>RoxelPro Быстросъёмный нетканый прессованный круг ROXTOP 75х6мм, 7A MED</t>
  </si>
  <si>
    <t>97215</t>
  </si>
  <si>
    <t>Шлифовальный круг SUNFOAM SC S53SF 150мм на липучке, без отв.</t>
  </si>
  <si>
    <t>P360</t>
  </si>
  <si>
    <t>102505</t>
  </si>
  <si>
    <t>RoxelPro Фибровый шлифовальный круг ROXPRO HARD CUT 125 х 22мм, керамика, Р36</t>
  </si>
  <si>
    <t>RoxelPro Фибровый шлифовальный круг ROXPRO HARD CUT 125 х 22мм, керамика, Р60</t>
  </si>
  <si>
    <t>RoxelPro Фибровый шлифовальный круг ROXPRO HARD CUT 180 х 22мм, керамика, Р36</t>
  </si>
  <si>
    <t>RoxelPro Фибровый шлифовальный круг ROXPRO HARD CUT 180 х 22мм, керамика, Р60</t>
  </si>
  <si>
    <t>RoxelPro Лепестковый круг ROXONE UNI CUT 125 х 22мм, оксид алюминия, конический, Р40</t>
  </si>
  <si>
    <t>RoxelPro Лепестковый круг ROXONE UNI CUT 125 х 22мм, оксид алюминия, конический, Р60</t>
  </si>
  <si>
    <t>RoxelPro Лепестковый круг ROXONE UNI CUT 125 х 22мм, оксид алюминия, конический, Р80</t>
  </si>
  <si>
    <t>01205</t>
  </si>
  <si>
    <t>Шлифовальный круг FILM L312T 125мм на липучке, без отв, зелёный</t>
  </si>
  <si>
    <t>01206</t>
  </si>
  <si>
    <t>01207</t>
  </si>
  <si>
    <t>01208</t>
  </si>
  <si>
    <t>01209</t>
  </si>
  <si>
    <t>01210</t>
  </si>
  <si>
    <t>01211</t>
  </si>
  <si>
    <t>01212</t>
  </si>
  <si>
    <t>01405</t>
  </si>
  <si>
    <t>Шлифовальный круг FILM L312T 150мм на липучке, без отв, зелёный</t>
  </si>
  <si>
    <t>01406</t>
  </si>
  <si>
    <t>01407</t>
  </si>
  <si>
    <t>01408</t>
  </si>
  <si>
    <t>01409</t>
  </si>
  <si>
    <t>01410</t>
  </si>
  <si>
    <t>01411</t>
  </si>
  <si>
    <t>01412</t>
  </si>
  <si>
    <t>Абразивный материал на бумажной основе RED B125T</t>
  </si>
  <si>
    <t>для сухого шлифования наполнителей средней жёсткости, лакокрасочных материалов, смолистых пород дерева и мягких металлов</t>
  </si>
  <si>
    <t>20406</t>
  </si>
  <si>
    <t>Шлифовальный круг RED B125T 150мм на липучке, 15 отв, розовый</t>
  </si>
  <si>
    <t>20407</t>
  </si>
  <si>
    <t>20408</t>
  </si>
  <si>
    <t>20409</t>
  </si>
  <si>
    <t>20410</t>
  </si>
  <si>
    <t>20411</t>
  </si>
  <si>
    <t>20412</t>
  </si>
  <si>
    <t>20414</t>
  </si>
  <si>
    <t>20416</t>
  </si>
  <si>
    <t>20417</t>
  </si>
  <si>
    <t>Респираторы</t>
  </si>
  <si>
    <t>20 / 400 шт.</t>
  </si>
  <si>
    <t xml:space="preserve">Абразивный материал на основе синтетической плёнки FILM L312T </t>
  </si>
  <si>
    <t>Особо износостойкий абразивный материал на мягкой основе SUNFOAM S33SF и SUNFOAM SC S53SF</t>
  </si>
  <si>
    <t>76308</t>
  </si>
  <si>
    <t>76310</t>
  </si>
  <si>
    <t>76314</t>
  </si>
  <si>
    <t>Материалы для строительного рынка RoxelPro</t>
  </si>
  <si>
    <t>на материалы  для строительного рынка RoxelPro</t>
  </si>
  <si>
    <t>кор: 32 шт.</t>
  </si>
  <si>
    <t>RoxelPro Малярная лента ROXPRO 5010 универсальная, рисовая бумага, акрил. клей, жёлтая, 30мм х 50м</t>
  </si>
  <si>
    <t>RoxelPro Малярная лента ROXPRO 5020 для деликатных работ, рисовая бумага, акрил. клей, фиолетовая, 30мм х 50м</t>
  </si>
  <si>
    <t>RoxelPro Малярная лента ROXPRO 5025 ULTRA для деликатных работ, рисовая бумага, акрил. клей, розовая, 30мм х 50м</t>
  </si>
  <si>
    <t>RoxelPro Малярная лента ROXPRO 5030 для наружных работ, рисовая бумага, акрил. клей, синяя, 30мм х 50м</t>
  </si>
  <si>
    <t>RoxelPro Нетканый прессованный круг ROXTOP 150х13х13мм, 6A MED</t>
  </si>
  <si>
    <t>RoxelPro Нетканый прессованный круг ROXTOP 150х25х25мм, 2A MED</t>
  </si>
  <si>
    <t>RoxelPro Нетканый прессованный круг ROXTOP 150х25х25мм, 2S FIN</t>
  </si>
  <si>
    <t>RoxelPro Нетканый прессованный круг ROXTOP 115х13х22мм, Trimmable, 6A MED</t>
  </si>
  <si>
    <t>RoxelPro Нетканый прессованный круг ROXTOP 150х6х13мм, 3A MED</t>
  </si>
  <si>
    <t>120</t>
  </si>
  <si>
    <t>180</t>
  </si>
  <si>
    <t>320</t>
  </si>
  <si>
    <t>80</t>
  </si>
  <si>
    <t>100</t>
  </si>
  <si>
    <t>150</t>
  </si>
  <si>
    <t>220</t>
  </si>
  <si>
    <t>240</t>
  </si>
  <si>
    <t>400</t>
  </si>
  <si>
    <t>500</t>
  </si>
  <si>
    <t>600</t>
  </si>
  <si>
    <t>800</t>
  </si>
  <si>
    <t>CMOD0815200</t>
  </si>
  <si>
    <t>Мягкая прокладка 150мм на липучке, без пылеотвода, 10мм</t>
  </si>
  <si>
    <t>B57R0021121</t>
  </si>
  <si>
    <t>Широкий шлифок 115 х 230мм на липучке, 10 отв. + адаптор для Ø29мм шланга</t>
  </si>
  <si>
    <t>RoxelPro Маскирующая плёнка ROXTOP 4м х 5м, 125г, 7 мк, инд.упаковка</t>
  </si>
  <si>
    <t>RoxelPro Маскирующая плёнка ROXTOP 4м х 7м, 175г, 7 мк, инд.упаковка</t>
  </si>
  <si>
    <t>RoxelPro Маскирующая плёнка ROXTOP 4,5м х 7м, 197г, 7 мк, инд.упаковка</t>
  </si>
  <si>
    <t>RoxelPro Маскирующая плёнка ROXONE 4м х 5м, 107г, 6 мк, инд.упаковка</t>
  </si>
  <si>
    <t>RoxelPro Маскирующая плёнка ROXONE 4м х 7м, 148г, 6 мк, инд.упаковка</t>
  </si>
  <si>
    <t>78003</t>
  </si>
  <si>
    <t>Шлифовальный круг CERAMIC L712T 225мм на липучке, 24 отв.</t>
  </si>
  <si>
    <t>40</t>
  </si>
  <si>
    <t>78005</t>
  </si>
  <si>
    <t>60</t>
  </si>
  <si>
    <t>78006</t>
  </si>
  <si>
    <t>78007</t>
  </si>
  <si>
    <t>78008</t>
  </si>
  <si>
    <t>78009</t>
  </si>
  <si>
    <t>78010</t>
  </si>
  <si>
    <t>78011</t>
  </si>
  <si>
    <t>78012</t>
  </si>
  <si>
    <t>78014</t>
  </si>
  <si>
    <t>83406</t>
  </si>
  <si>
    <t>Шлифовальный круг SUN NET X313T 225мм на липучке, сетка</t>
  </si>
  <si>
    <t>83408</t>
  </si>
  <si>
    <t>Рекоменд. Цена РУБ</t>
  </si>
  <si>
    <t>RoxelPro Полумаска ROXTOP силиконовая, размер S</t>
  </si>
  <si>
    <t>RoxelPro Полумаска ROXTOP силиконовая, размер L</t>
  </si>
  <si>
    <t>RoxelPro Фибровый шлифовальный круг ROXPRO HARD CUT 180 х 22мм, керамика, Р80</t>
  </si>
  <si>
    <t>20 / 200</t>
  </si>
  <si>
    <t>83506</t>
  </si>
  <si>
    <t>Шлифовальная полоска SUN NET X313T 80х230мм на липучке, сетка</t>
  </si>
  <si>
    <t>83508</t>
  </si>
  <si>
    <t>83510</t>
  </si>
  <si>
    <t>83512</t>
  </si>
  <si>
    <t>82506</t>
  </si>
  <si>
    <t>Шлифовальная полоска SUN NET X313T 115х230мм на липучке, сетка</t>
  </si>
  <si>
    <t>Scotch-Brite® XL-UR объемные прессованные</t>
  </si>
  <si>
    <t>Изм. 
цены %</t>
  </si>
  <si>
    <t>кор: 72 шт.</t>
  </si>
  <si>
    <t>RoxelPro Фибровый шлифовальный круг ROXTOP 125 х 22мм, оксид алюминия, Р36</t>
  </si>
  <si>
    <t>RoxelPro Фибровый шлифовальный круг ROXTOP 125 х 22мм, оксид алюминия, Р60</t>
  </si>
  <si>
    <t>RoxelPro Фибровый шлифовальный круг ROXTOP 180 х 22мм, оксид алюминия, Р36</t>
  </si>
  <si>
    <t>RoxelPro Отрезной круг ROXTOP UNI CUT 75 x 1.0 x 9.8мм, Т41, нерж.сталь, металл</t>
  </si>
  <si>
    <t>RoxelPro Противоаэрозольный респиратор ROXTOP 02V 2-й степени защиты, с клапаном выдоха, до 12 ПДК, размер L</t>
  </si>
  <si>
    <t>RoxelPro Малярная лента ROXPRO 4590, ярко-жёлтая, 18мм х 40м</t>
  </si>
  <si>
    <t>RoxelPro Малярная лента ROXPRO 4590, ярко-жёлтая, 24мм х 40м</t>
  </si>
  <si>
    <t>RoxelPro Малярная лента ROXPRO 4590, ярко-жёлтая, 36мм х 40м</t>
  </si>
  <si>
    <t>RoxelPro Малярная лента ROXPRO 4590, ярко-жёлтая, 48мм х 40м</t>
  </si>
  <si>
    <t>RoxelPro Малярная лента ROXPRO 4590, зелёная, 18мм х 40м</t>
  </si>
  <si>
    <t>RoxelPro Малярная лента ROXPRO 4590, зелёная, 24мм х 40м</t>
  </si>
  <si>
    <t>RoxelPro Малярная лента ROXPRO 4590, зелёная, 36мм х 40м</t>
  </si>
  <si>
    <t>RoxelPro Малярная лента ROXPRO 4590, зелёная, 48мм х 40м</t>
  </si>
  <si>
    <t>RoxelPro Малярная лента ROXPRO 4590, оранжевая, 18мм х 40м</t>
  </si>
  <si>
    <t>RoxelPro Малярная лента ROXPRO 4590, оранжевая, 24мм х 40м</t>
  </si>
  <si>
    <t>RoxelPro Малярная лента ROXPRO 4590, оранжевая, 36мм х 40м</t>
  </si>
  <si>
    <t>RoxelPro Малярная лента ROXPRO 4590, оранжевая, 48мм х 40м</t>
  </si>
  <si>
    <t>97217</t>
  </si>
  <si>
    <t>97218</t>
  </si>
  <si>
    <t>97220</t>
  </si>
  <si>
    <t>Конволютные круги ROXTOP</t>
  </si>
  <si>
    <t>RoxelPro Конволютный круг ROXTOP DB-WL 150х25х25мм 7S FIN</t>
  </si>
  <si>
    <t>RoxelPro Конволютный круг ROXTOP DB-WL 150х25х25мм 8S MED</t>
  </si>
  <si>
    <t>RoxelPro Конволютный круг ROXTOP DB-WL 150х25х25мм 8S FIN</t>
  </si>
  <si>
    <t>RoxelPro Конволютный круг ROXTOP DB-WL 150х25х25мм 9S FIN</t>
  </si>
  <si>
    <t>RoxelPro Конволютный круг ROXTOP DB-WL 200х50х75мм 7S MED</t>
  </si>
  <si>
    <t>RoxelPro Конволютный круг ROXTOP DB-WL 200х50х75мм 7S FIN</t>
  </si>
  <si>
    <t>RoxelPro Конволютный круг ROXTOP DB-WL 200х50х75мм 8S MED</t>
  </si>
  <si>
    <t>RoxelPro Конволютный круг ROXTOP FS-WL 150х25х25мм 5A MED</t>
  </si>
  <si>
    <t>RoxelPro Конволютный круг ROXTOP FS-WL 150х25х25мм 6S FIN</t>
  </si>
  <si>
    <t>RoxelPro Конволютный круг ROXTOP FS-WL 150х25х25мм 8S MED</t>
  </si>
  <si>
    <t>RoxelPro Конволютный круг ROXTOP FS-WL 200х50х75мм 6S FIN</t>
  </si>
  <si>
    <t>96322</t>
  </si>
  <si>
    <t>96324</t>
  </si>
  <si>
    <t>P2500</t>
  </si>
  <si>
    <t>RoxelPro Малярная лента ROXTOP 3580, ярко-жёлтая, 18мм х 40м</t>
  </si>
  <si>
    <t>RoxelPro Малярная лента ROXTOP 3580, ярко-жёлтая, 24мм х 40м</t>
  </si>
  <si>
    <t>RoxelPro Малярная лента ROXTOP 3580, ярко-жёлтая, 36мм х 40м</t>
  </si>
  <si>
    <t>RoxelPro Малярная лента ROXTOP 3580, ярко-жёлтая, 48мм х 40м</t>
  </si>
  <si>
    <t>Абразивный материал на основе синтетической плёнки  с керамическим зерном SUNMIGHT CERAMIC L712T</t>
  </si>
  <si>
    <t xml:space="preserve">Сетчатый абразивный материал SUNMIGHT SUN NET X313T </t>
  </si>
  <si>
    <t>Абразивные материалы SUNMIGHT/ RoxelPro для строительного рынка</t>
  </si>
  <si>
    <t>Абразивный материал на бумажной основе ROXTOP WHITE</t>
  </si>
  <si>
    <t>P320</t>
  </si>
  <si>
    <t>Шлифовальный круг ROXTOP WHITE 225мм на липучке, 24 отв., белёсый</t>
  </si>
  <si>
    <t>Сумма РУБ</t>
  </si>
  <si>
    <t>РУБ:</t>
  </si>
  <si>
    <t>RoxelPro Оправка для шлифовальных кругов WINNER 125мм на липучке, 5/16"+М8, 8 отв, средней жёсткости</t>
  </si>
  <si>
    <t>RoxelPro Мягкая прокладка 150мм на липучке без отв, 5мм</t>
  </si>
  <si>
    <t>RoxelPro Мягкая прокладка 150мм на липучке без отв, 10мм</t>
  </si>
  <si>
    <t>RoxelPro Защитная прокладка 125мм 8 отв.</t>
  </si>
  <si>
    <t>RoxelPro Защитная прокладка 115 х 230мм 10 отв.</t>
  </si>
  <si>
    <t>RoxelPro Защитная прокладка 115 х 230мм 32 отв.</t>
  </si>
  <si>
    <t>RoxelPro Оправка для шлиф. кругов FUSION ELECTRO 150мм на липучке, 5/16"+М8, 97 отв, жёсткая</t>
  </si>
  <si>
    <t>RoxelPro Оправка для шлиф. кругов FUSION ELECTRO 150мм на липучке, 5/16"+М8, 97 отв, средней жёсткости</t>
  </si>
  <si>
    <t>Цена, выделенная зелёным цветом, установлена в РУБЛЯХ</t>
  </si>
  <si>
    <t>RoxelPro Диспенсер для маскирующей плёнки шириной до 650мм</t>
  </si>
  <si>
    <t>RoxelPro Диспенсер для маскирующей плёнки шириной до 2700мм</t>
  </si>
  <si>
    <t>RoxelPro Маскирующая бумага ROXTOP с клеящей лентой, 180мм х 20м</t>
  </si>
  <si>
    <t>RoxelPro Маскирующая бумага ROXTOP с клеящей лентой, 300мм х 20м</t>
  </si>
  <si>
    <t>Средства индивидуальной защиты RoxelPro</t>
  </si>
  <si>
    <t>на средства индивидуальной защиты RoxelPro</t>
  </si>
  <si>
    <t>Перчатки нитриловые</t>
  </si>
  <si>
    <t>Перчатки защитные</t>
  </si>
  <si>
    <t>RoxelPro Перчатки защитные ROXTOP 7230 без покрытия  для точных работ, белые, размер 9/L</t>
  </si>
  <si>
    <t>RoxelPro Перчатки защитные ROXTOP 7230 без покрытия  для точных работ, белые, размер 10/XL</t>
  </si>
  <si>
    <t xml:space="preserve">Сетчатый абразивный материал с керамическим зерном SUN NET CERAMIC X713T </t>
  </si>
  <si>
    <t>35006</t>
  </si>
  <si>
    <t>Шлифовальный круг SUN NET CERAMIC X713T 125мм на липучке, сетка</t>
  </si>
  <si>
    <t>35007</t>
  </si>
  <si>
    <t>35008</t>
  </si>
  <si>
    <t>35009</t>
  </si>
  <si>
    <t>35010</t>
  </si>
  <si>
    <t>35011</t>
  </si>
  <si>
    <t>35012</t>
  </si>
  <si>
    <t>35014</t>
  </si>
  <si>
    <t>35016</t>
  </si>
  <si>
    <t>35017</t>
  </si>
  <si>
    <t>35018</t>
  </si>
  <si>
    <t>35019</t>
  </si>
  <si>
    <t>35106</t>
  </si>
  <si>
    <t>Шлифовальный круг SUN NET CERAMIC X713T 150мм на липучке, сетка</t>
  </si>
  <si>
    <t>35107</t>
  </si>
  <si>
    <t>35108</t>
  </si>
  <si>
    <t>35117</t>
  </si>
  <si>
    <t>35118</t>
  </si>
  <si>
    <t>35119</t>
  </si>
  <si>
    <t>35406</t>
  </si>
  <si>
    <t>Шлифовальный круг SUN NET CERAMIC X713T 225мм на липучке, сетка</t>
  </si>
  <si>
    <t>35407</t>
  </si>
  <si>
    <t>35408</t>
  </si>
  <si>
    <t>35409</t>
  </si>
  <si>
    <t>35410</t>
  </si>
  <si>
    <t>35411</t>
  </si>
  <si>
    <t>35412</t>
  </si>
  <si>
    <t>35414</t>
  </si>
  <si>
    <t>35306</t>
  </si>
  <si>
    <t>Шлифовальная полоска SUN NET CERAMIC X713T 70х420мм на липучке, сетка</t>
  </si>
  <si>
    <t>35307</t>
  </si>
  <si>
    <t>35308</t>
  </si>
  <si>
    <t>35309</t>
  </si>
  <si>
    <t>35310</t>
  </si>
  <si>
    <t>35312</t>
  </si>
  <si>
    <t>35314</t>
  </si>
  <si>
    <t>35316</t>
  </si>
  <si>
    <t>53503</t>
  </si>
  <si>
    <t>Шлифовальный круг FILM L312T 225мм на липучке, 24 отв, зелёный</t>
  </si>
  <si>
    <t>53505</t>
  </si>
  <si>
    <t>53506</t>
  </si>
  <si>
    <t>53507</t>
  </si>
  <si>
    <t>53508</t>
  </si>
  <si>
    <t>53509</t>
  </si>
  <si>
    <t>53510</t>
  </si>
  <si>
    <t>53512</t>
  </si>
  <si>
    <t>53514</t>
  </si>
  <si>
    <t>Оправки для полировальных кругов</t>
  </si>
  <si>
    <t>RoxelPro Обезжир. салфетка ULTRACLEAN LIGHT, листы 20х50шт, 30х32см., голубая</t>
  </si>
  <si>
    <t>RoxelPro Обезжир. салфетка MULTICLEAN ONE, перфор. рулон 500шт., 32х36см., синяя</t>
  </si>
  <si>
    <t>RoxelPro Обезжир. салфетка MULTICLEAN ONE, листы 12х35шт, 30х38см., синяя</t>
  </si>
  <si>
    <t>Зачистные круги</t>
  </si>
  <si>
    <t>Оправки для фибровых кругов</t>
  </si>
  <si>
    <t>Оправки для зачистных кругов QCD</t>
  </si>
  <si>
    <t>Шпиндели для валиков</t>
  </si>
  <si>
    <t>Шпиндели для нетканых прессованных кругов</t>
  </si>
  <si>
    <t>RoxelPro Конволютный круг ROXTOP XR-WM 150х25х25мм HA 120</t>
  </si>
  <si>
    <t>RoxelPro Конволютный круг ROXTOP XR-WM 150х25х25мм HA 240</t>
  </si>
  <si>
    <t>Полировальные пасты твёрдые</t>
  </si>
  <si>
    <t>Фетровые полировальные круги</t>
  </si>
  <si>
    <t>TA30413-6</t>
  </si>
  <si>
    <t>TA60820-6</t>
  </si>
  <si>
    <t>TC30210-6</t>
  </si>
  <si>
    <t>TC30314-6</t>
  </si>
  <si>
    <t>TD30302-6</t>
  </si>
  <si>
    <t>TD61311-6</t>
  </si>
  <si>
    <t>TE30610-6</t>
  </si>
  <si>
    <t>TF30313-6</t>
  </si>
  <si>
    <t>TF30613-6</t>
  </si>
  <si>
    <t>TC60820-6</t>
  </si>
  <si>
    <t>TD61009-6</t>
  </si>
  <si>
    <t>TD61210-3</t>
  </si>
  <si>
    <t>TD61210-6</t>
  </si>
  <si>
    <t>TE61322-6</t>
  </si>
  <si>
    <t>TG60820-6</t>
  </si>
  <si>
    <t>TH60820-6</t>
  </si>
  <si>
    <t>TL61025-6</t>
  </si>
  <si>
    <t>TL61332-6</t>
  </si>
  <si>
    <t>TL61633-6</t>
  </si>
  <si>
    <t>RoxelPro Малярная лента ROXTOP 3580, оранжевая, 18мм х 40м</t>
  </si>
  <si>
    <t>RoxelPro Малярная лента ROXTOP 3580, оранжевая, 24мм х 40м</t>
  </si>
  <si>
    <t>RoxelPro Малярная лента ROXTOP 3580, оранжевая, 36мм х 40м</t>
  </si>
  <si>
    <t>RoxelPro Малярная лента ROXTOP 3580, оранжевая, 48мм х 40м</t>
  </si>
  <si>
    <t>RoxelPro Малярная лента ROXTOP 3580, синяя, 18мм х 40м</t>
  </si>
  <si>
    <t>RoxelPro Малярная лента ROXTOP 3580, синяя, 24мм х 40м</t>
  </si>
  <si>
    <t>RoxelPro Малярная лента ROXTOP 3580, синяя, 36мм х 40м</t>
  </si>
  <si>
    <t>RoxelPro Малярная лента ROXTOP 3580, синяя, 48мм х 40м</t>
  </si>
  <si>
    <t>RoxelPro Маскирующая плёнка ROXONE 4м х 5м, 7 мк, инд.упаковка</t>
  </si>
  <si>
    <t>RoxelPro Маскирующая плёнка ROXONE 4м х 7м, 7 мк, инд.упаковка</t>
  </si>
  <si>
    <t>RoxelPro Маскирующая плёнка ROXONE 4м х 10м, 7 мк, инд.упаковка</t>
  </si>
  <si>
    <t>RoxelPro Маскирующая плёнка ROXONE 4,5м х 7м, 7 мк, инд.упаковка</t>
  </si>
  <si>
    <t>RoxelPro Маскирующая плёнка ROXONE 5м х 8м, 7 мк, инд.упаковка</t>
  </si>
  <si>
    <t>RoxelPro Маскирующая плёнка ROXONE 4м х 5м, 6 мк, инд.упаковка</t>
  </si>
  <si>
    <t>RoxelPro Маскирующая плёнка ROXONE 4м х 7м, 6 мк, инд.упаковка</t>
  </si>
  <si>
    <t>кор: 45 шт.</t>
  </si>
  <si>
    <t>кор: 35 шт.</t>
  </si>
  <si>
    <t>RoxelPro Оправка для шлифовальных кругов WINNER 125мм на липучке, 5/16"+М8, 8 отв, жёсткая</t>
  </si>
  <si>
    <t>RoxelPro Широкий шлифок 115 х 230мм на липучке, 10 отв.</t>
  </si>
  <si>
    <t>RoxelPro Широкий шлифок 115 х 230мм на липучке, 32 отв.</t>
  </si>
  <si>
    <t>RoxelPro Пылеотводный шланг для шлифков, Ø21мм, 4м.</t>
  </si>
  <si>
    <t>RoxelPro Маскирующая плёнка ROXONE 4м х 10м, 212г, 6 мк, инд.упаковка</t>
  </si>
  <si>
    <t>83208</t>
  </si>
  <si>
    <t>Шлифовальная полоска SUN NET X313T 80х133мм на липучке, сетка</t>
  </si>
  <si>
    <t>83210</t>
  </si>
  <si>
    <t>83212</t>
  </si>
  <si>
    <t>83214</t>
  </si>
  <si>
    <t>82219</t>
  </si>
  <si>
    <t>RoxelPro Нитриловые перчатки ROXPRO, синие, размер M, упаковка 50 шт.</t>
  </si>
  <si>
    <t>RoxelPro Нитриловые перчатки ROXPRO, синие, размер L, упаковка 50 шт.</t>
  </si>
  <si>
    <t>RoxelPro Нитриловые перчатки ROXPRO, синие, размер XL, упаковка 50 шт.</t>
  </si>
  <si>
    <t>RoxelPro Нитриловые перчатки ROXTOP, чёрные/оранжевые, размер M, упаковка 50 шт.</t>
  </si>
  <si>
    <t>RoxelPro Нитриловые перчатки ROXTOP, чёрные/оранжевые, размер L, упаковка 50 шт.</t>
  </si>
  <si>
    <t>RoxelPro Нитриловые перчатки ROXTOP, чёрные/оранжевые, размер XL, упаковка 50 шт.</t>
  </si>
  <si>
    <t>RoxelPro Нитриловые перчатки ROXONE, чёрные, размер M, упаковка 50 шт.</t>
  </si>
  <si>
    <t>RoxelPro Нитриловые перчатки ROXONE, чёрные, размер L, упаковка 50 шт.</t>
  </si>
  <si>
    <t>RoxelPro Нитриловые перчатки ROXONE, чёрные, размер XL, упаковка 50 шт.</t>
  </si>
  <si>
    <t>RoxelPro Нетканый абразивный лист 150мм х 230мм, A MED, коричневый</t>
  </si>
  <si>
    <t>RoxelPro Нетканый абразивный лист 150мм х 230мм, S MED, темно-серый</t>
  </si>
  <si>
    <t>RoxelPro Нетканый абразивный лист 150мм х 230мм, A FIN, зеленый</t>
  </si>
  <si>
    <t>RoxelPro Нетканый абразивный лист 150мм х 230мм, A VFN, бордовый</t>
  </si>
  <si>
    <t>RoxelPro Нетканый абразивный лист 150мм х 230мм, S UFN, светло-серый</t>
  </si>
  <si>
    <t>RoxelPro Нетканый абразивный материал 115мм х10м A MED, коричневый</t>
  </si>
  <si>
    <t>RoxelPro Нетканый абразивный материал 115мм х10м S MED, темно-серый</t>
  </si>
  <si>
    <t>83514</t>
  </si>
  <si>
    <t>78016</t>
  </si>
  <si>
    <t>B60R8190153 </t>
  </si>
  <si>
    <t>Набор для шлифования выпуклых и вогнутых поверхностей (широкий шлифок 115 х 230мм, 3 накладки, регулятор пылеотсоса)</t>
  </si>
  <si>
    <t>CMODA741227 </t>
  </si>
  <si>
    <t>Ручной шлифовальный блок жёсткий/мягкий на микролипучке для листов 70х125мм</t>
  </si>
  <si>
    <t>B1170007000</t>
  </si>
  <si>
    <t>Устройство для очистки шпателей</t>
  </si>
  <si>
    <t>RoxelPro Обезжиривающая салфетка ULTRACLEAN, 33х40см., голубая</t>
  </si>
  <si>
    <t>76403</t>
  </si>
  <si>
    <t>76405</t>
  </si>
  <si>
    <t>76503</t>
  </si>
  <si>
    <t>76505</t>
  </si>
  <si>
    <t>77603</t>
  </si>
  <si>
    <t>Шлифовальный круг CERAMIC L712T 180мм на липучке с мультипылеотводом</t>
  </si>
  <si>
    <t>77605</t>
  </si>
  <si>
    <t>53511</t>
  </si>
  <si>
    <t>53513</t>
  </si>
  <si>
    <t>77606</t>
  </si>
  <si>
    <t>77608</t>
  </si>
  <si>
    <t>104506</t>
  </si>
  <si>
    <t>104507</t>
  </si>
  <si>
    <t>Шлиф.материал CERAMIC L712T в перфорир.рулонах 70мм х 12м на липучке с мультипылеотводом</t>
  </si>
  <si>
    <t>для удаления старого ЛКП, сухого шлифования композитов, наполнителей, лакокрасочных материалов и древесины</t>
  </si>
  <si>
    <t>в судостроении, авиастроении, деревообработке, металлургии, мебельной промышленности</t>
  </si>
  <si>
    <t>23006</t>
  </si>
  <si>
    <t>23007</t>
  </si>
  <si>
    <t>23008</t>
  </si>
  <si>
    <t>23009</t>
  </si>
  <si>
    <t>23010</t>
  </si>
  <si>
    <t>23012</t>
  </si>
  <si>
    <t>23014</t>
  </si>
  <si>
    <t>23016</t>
  </si>
  <si>
    <t>21106</t>
  </si>
  <si>
    <t>21107</t>
  </si>
  <si>
    <t>21108</t>
  </si>
  <si>
    <t>21109</t>
  </si>
  <si>
    <t>21110</t>
  </si>
  <si>
    <t>21112</t>
  </si>
  <si>
    <t>21114</t>
  </si>
  <si>
    <t>21116</t>
  </si>
  <si>
    <t>21006</t>
  </si>
  <si>
    <t>21007</t>
  </si>
  <si>
    <t>21008</t>
  </si>
  <si>
    <t>21009</t>
  </si>
  <si>
    <t>21010</t>
  </si>
  <si>
    <t>21012</t>
  </si>
  <si>
    <t>21014</t>
  </si>
  <si>
    <t>21016</t>
  </si>
  <si>
    <t>Абразивный материал на основе синтетической плёнки ORANGE Q128OM</t>
  </si>
  <si>
    <t>Шлифовальный круг ORANGE FILM Q128OM 125мм на липучке, 8 отв, оранжевый</t>
  </si>
  <si>
    <t>Шлифовальный круг ORANGE FILM Q128OM 150мм на липучке, 7 отв, оранжевый</t>
  </si>
  <si>
    <t>Шлифовальный круг ORANGE FILM Q128OM 150мм на липучке, 15 отв, оранжевый</t>
  </si>
  <si>
    <t>77206</t>
  </si>
  <si>
    <t>Шлиф.материал CERAMIC L712T в перфорир.рулонах 115мм х 12м на липучке с мультипылеотводом</t>
  </si>
  <si>
    <t>77208</t>
  </si>
  <si>
    <t>77210</t>
  </si>
  <si>
    <t>77211</t>
  </si>
  <si>
    <t>77214</t>
  </si>
  <si>
    <t>RoxelPro Гибкий зачистной круг ROXPRO FLEXIBLE 125 х 3.0 х 22мм, Т27, нерж.сталь, металл, керамическое зерно 36+</t>
  </si>
  <si>
    <t>Шлифовальный круг CERAMIC L712T 77мм на липучке с мультипылеотводом</t>
  </si>
  <si>
    <t>RoxelPro Ручной шлифовальный блок 70х125мм на микролипучке, жёсткий/мягкий</t>
  </si>
  <si>
    <t>пакет: 2 шт.</t>
  </si>
  <si>
    <t>RoxelPro Гибкий шлифок 150мм на липучке для шлифования выпуклых и вогнутых поверхностей, мягкий</t>
  </si>
  <si>
    <t>RoxelPro Ручная шлифовальная подошва 150мм на липучке, мягкая</t>
  </si>
  <si>
    <t>товар временно недоступен!</t>
  </si>
  <si>
    <t>TA30613-2</t>
  </si>
  <si>
    <t>TB30307-2</t>
  </si>
  <si>
    <t>TB60820-6</t>
  </si>
  <si>
    <t>TD62018-2</t>
  </si>
  <si>
    <t>TD62018-6</t>
  </si>
  <si>
    <t>TD62521-2</t>
  </si>
  <si>
    <t>TD62521-6</t>
  </si>
  <si>
    <t>TG30313-2</t>
  </si>
  <si>
    <t>TM30613-2</t>
  </si>
  <si>
    <t>TM61225-6</t>
  </si>
  <si>
    <t>TM61625-6</t>
  </si>
  <si>
    <t>RoxelPro Укрывная защитная плёнка ROXTOP с малярной лентой со стат.эффектом, 550мм х 33м</t>
  </si>
  <si>
    <t>RoxelPro Укрывная защитная плёнка ROXTOP с малярной лентой со стат.эффектом, 650мм х 33м</t>
  </si>
  <si>
    <t>RoxelPro Укрывная защитная плёнка ROXTOP с малярной лентой со стат.эффектом, 900мм х 33м</t>
  </si>
  <si>
    <t>RoxelPro Укрывная защитная плёнка ROXTOP с малярной лентой со стат.эффектом, 1100мм х 33м</t>
  </si>
  <si>
    <t>RoxelPro Укрывная защитная плёнка ROXTOP с малярной лентой со стат.эффектом, 1800мм х 33м</t>
  </si>
  <si>
    <t>RoxelPro Укрывная защитная плёнка ROXTOP с малярной лентой со стат.эффектом, 2700мм х 20м</t>
  </si>
  <si>
    <t>RoxelPro Укрывная защитная плёнка ROXTOP с малярной лентой со стат.эффектом, 3200мм х 17м</t>
  </si>
  <si>
    <t>RoxelPro Укрывная защитная плёнка ROXTOP с малярной лентой со стат.эффектом, 3500мм х 17м</t>
  </si>
  <si>
    <t>RoxelPro Перчатки защитные ROXTOP 7230 без покрытия  для точных работ, белые, размер 8/M</t>
  </si>
  <si>
    <t>Маскирующие ленты на синтетической основе</t>
  </si>
  <si>
    <t>RoxelPro Малярная ПВХ лента ROXPRO для строительных работ, оранжевая, 50мм х 33м</t>
  </si>
  <si>
    <t>RoxelPro Малярная ПВХ лента ROXPRO для строительных работ, оранжевая, тиснённая, 50мм х 33м</t>
  </si>
  <si>
    <t>77212</t>
  </si>
  <si>
    <t>10 / 1000 шт.</t>
  </si>
  <si>
    <t>77610</t>
  </si>
  <si>
    <t>20608</t>
  </si>
  <si>
    <t>Шлифовальный круг ORANGE FILM Q128OM 125мм на липучке, без отв, оранжевый</t>
  </si>
  <si>
    <t>20610</t>
  </si>
  <si>
    <t>20612</t>
  </si>
  <si>
    <t>20614</t>
  </si>
  <si>
    <t>35512</t>
  </si>
  <si>
    <t>Шлифовальный материал SUN NET CERAMIC X713T в рулонах 115мм х 10м на липучке, сетка</t>
  </si>
  <si>
    <t>35514</t>
  </si>
  <si>
    <t>35516</t>
  </si>
  <si>
    <t>RoxelPro Малярная лента ROXTOP 3580, красная, 18мм х 40м</t>
  </si>
  <si>
    <t>RoxelPro Малярная лента ROXTOP 3580, красная, 24мм х 40м</t>
  </si>
  <si>
    <t>RoxelPro Малярная лента ROXTOP 3580, красная, 36мм х 40м</t>
  </si>
  <si>
    <t>RoxelPro Малярная лента ROXTOP 3580, красная, 48мм х 40м</t>
  </si>
  <si>
    <t>RoxelPro Фибровый шлифовальный круг ROXPRO HARD CUT 125 х 22мм, керамика, Р24</t>
  </si>
  <si>
    <t>на материалы  для индустрии RoxelPro</t>
  </si>
  <si>
    <t>RoxelPro Гибкий зачистной круг ROXPRO FLEXIBLE 180 х 3.2 х 22мм, Т27, нерж.сталь, металл, керамическое зерно 36+</t>
  </si>
  <si>
    <t>RoxelPro Зачистной круг ROXTOP SOFT CUT 230 x 6.4 x 22мм, Т27, нерж.сталь, металл</t>
  </si>
  <si>
    <t>Складчатые нетканые круги</t>
  </si>
  <si>
    <t>RoxelPro Складчатый нетканый круг ROXTOP 150х20мм, Medium</t>
  </si>
  <si>
    <t>4 / 96 шт.</t>
  </si>
  <si>
    <t>RoxelPro Складчатый нетканый круг ROXTOP 150х20мм, Fine</t>
  </si>
  <si>
    <t>RoxelPro Противоаэрозольный респиратор ROXTOP 03V 3-й степени защиты, с клапаном выдоха, до 50 ПДК, размер M</t>
  </si>
  <si>
    <t>RoxelPro Противоаэрозольный респиратор ROXTOP 03V 3-й степени защиты, с клапаном выдоха, до 50 ПДК, размер L</t>
  </si>
  <si>
    <t>RoxelPro Противоаэрозольный респиратор ROXTOP 01 1-й степени защиты, до 4 ПДК, размер M</t>
  </si>
  <si>
    <t>RoxelPro Противоаэрозольный респиратор ROXTOP 01V 1-й степени защиты, с клапаном выдоха, до 4 ПДК, размер M</t>
  </si>
  <si>
    <t>RoxelPro Противоаэрозольный респиратор ROXTOP 02V 2-й степени защиты, с клапаном выдоха, до 12 ПДК, размер M</t>
  </si>
  <si>
    <t>RoxelPro Малярная лента ROXTOP 7095, водостойкая, УФ стойкая, 95°, синяя, 24мм х 50м</t>
  </si>
  <si>
    <t>RoxelPro Малярная лента ROXTOP 7095, водостойкая, УФ стойкая, 95°, синяя, 36мм х 50м</t>
  </si>
  <si>
    <t>RoxelPro Малярная лента ROXTOP 7095, водостойкая, УФ стойкая, 95°, синяя, 48мм х 50м</t>
  </si>
  <si>
    <t xml:space="preserve">Маскирующие малярные ленты на основе рисовой бумаги </t>
  </si>
  <si>
    <t>20006</t>
  </si>
  <si>
    <t>Шлифовальный круг RED B125T 125мм на липучке, без отв, розовый</t>
  </si>
  <si>
    <t>20008</t>
  </si>
  <si>
    <t>20010</t>
  </si>
  <si>
    <t>20012</t>
  </si>
  <si>
    <t>20014</t>
  </si>
  <si>
    <t>RoxelPro Зачистной круг ROXPRO PLUS QCD 50мм, керамика, Р36</t>
  </si>
  <si>
    <t>RoxelPro Зачистной круг ROXPRO PLUS QCD 50мм, керамика, Р60</t>
  </si>
  <si>
    <t>RoxelPro Зачистной круг ROXPRO PLUS QCD 50мм, керамика, Р80</t>
  </si>
  <si>
    <t>Ленты шлифовальные</t>
  </si>
  <si>
    <t>RoxelPro Шлифовальная лента ROXPRO PLUS 10 х 330мм, керамика, Р36</t>
  </si>
  <si>
    <t>RoxelPro Шлифовальная лента ROXPRO PLUS 10 х 330мм, керамика, Р60</t>
  </si>
  <si>
    <t>RoxelPro Шлифовальная лента ROXPRO PLUS 10 х 330мм, керамика, Р80</t>
  </si>
  <si>
    <t>RoxelPro Шлифовальная лента ROXPRO PLUS 13 х 457мм, керамика, Р36</t>
  </si>
  <si>
    <t>10 / 300 шт.</t>
  </si>
  <si>
    <t>RoxelPro Шлифовальная лента ROXPRO PLUS 13 х 457мм, керамика, Р60</t>
  </si>
  <si>
    <t>RoxelPro Шлифовальная лента ROXPRO PLUS 13 х 457мм, керамика, Р80</t>
  </si>
  <si>
    <t>RoxelPro Нетканый абразивный материал ROXTOP FAST CUT 115х230мм VERY FINE, красный</t>
  </si>
  <si>
    <t>20 шт.</t>
  </si>
  <si>
    <t>RoxelPro Нетканый абразивный материал ROXTOP FAST CUT 115х230мм ULTRA FINE, серый</t>
  </si>
  <si>
    <t>RoxelPro Нетканый абразивный материал ROXTOP FAST CUT 115мм х 10м VERY FINE, красный</t>
  </si>
  <si>
    <t>RoxelPro Нетканый абразивный материал ROXTOP FAST CUT 115мм х 10м ULTRA FINE, серый</t>
  </si>
  <si>
    <t>RoxelPro Нетканый абразивный материал 152х229мм FINE, зелёный</t>
  </si>
  <si>
    <t>RoxelPro Нетканый абразивный материал 152х229мм VERY FINE, красный</t>
  </si>
  <si>
    <t>RoxelPro Нетканый абразивный материал 152х229мм ULTRA FINE, серый</t>
  </si>
  <si>
    <t>RoxelPro Нетканый абразивный материал 152х229мм MICRO FINE, светло-серый</t>
  </si>
  <si>
    <t>RoxelPro Нетканый абразивный материал 115мм х10м FINE, зелёный</t>
  </si>
  <si>
    <t>RoxelPro Нетканый абразивный материал 115мм х10м VERY FINE, красный</t>
  </si>
  <si>
    <t>RoxelPro Нетканый абразивный материал 115мм х10м ULTRA FINE, серый</t>
  </si>
  <si>
    <t>RoxelPro Нетканый абразивный материал 115мм х10м MICRO FINE, светло-серый</t>
  </si>
  <si>
    <t>RoxelPro Нетканый абразивный материал 150мм FINE, зелёный</t>
  </si>
  <si>
    <t>15 шт.</t>
  </si>
  <si>
    <t>RoxelPro Нетканый абразивный материал 150мм VERY FINE, красный</t>
  </si>
  <si>
    <t>RoxelPro Нетканый абразивный материал 150мм ULTRA FINE, серый</t>
  </si>
  <si>
    <t>RoxelPro Нетканый абразивный материал 150мм MICRO FINE, светло-серый</t>
  </si>
  <si>
    <t>Шлифовальные круги и полосы</t>
  </si>
  <si>
    <t>RoxelPro Шлифовальный круг ROXTOP FILM 125мм на липучке, 8 отв, синий P40</t>
  </si>
  <si>
    <t>100 / 400 шт.</t>
  </si>
  <si>
    <t>RoxelPro Шлифовальный круг ROXTOP FILM 125мм на липучке, 8 отв, синий P60</t>
  </si>
  <si>
    <t>RoxelPro Шлифовальный круг ROXTOP FILM 125мм на липучке, 8 отв, синий P80</t>
  </si>
  <si>
    <t>100 / 800 шт.</t>
  </si>
  <si>
    <t>RoxelPro Шлифовальный круг ROXTOP FILM 125мм на липучке, 8 отв, синий P100</t>
  </si>
  <si>
    <t>RoxelPro Шлифовальный круг ROXTOP FILM 125мм на липучке, 8 отв, синий P120</t>
  </si>
  <si>
    <t>RoxelPro Шлифовальный круг ROXTOP FILM 125мм на липучке, 8 отв, синий P150</t>
  </si>
  <si>
    <t>RoxelPro Шлифовальный круг ROXTOP FILM 125мм на липучке, 8 отв, синий P180</t>
  </si>
  <si>
    <t>RoxelPro Шлифовальный круг ROXTOP FILM 125мм на липучке, 8 отв, синий P220</t>
  </si>
  <si>
    <t>RoxelPro Шлифовальный круг ROXTOP FILM 125мм на липучке, 8 отв, синий P240</t>
  </si>
  <si>
    <t>RoxelPro Шлифовальный круг ROXTOP FILM 125мм на липучке, 8 отв, синий P320</t>
  </si>
  <si>
    <t>RoxelPro Шлифовальный круг ROXTOP FILM 125мм на липучке, 8 отв, синий P400</t>
  </si>
  <si>
    <t>RoxelPro Шлифовальный круг ROXTOP FILM 125мм на липучке, 8 отв, синий P500</t>
  </si>
  <si>
    <t>RoxelPro Шлифовальный круг ROXTOP FILM 125мм на липучке, 8 отв, синий P600</t>
  </si>
  <si>
    <t>RoxelPro Шлифовальный круг ROXTOP FILM 125мм на липучке, 8 отв, синий P800</t>
  </si>
  <si>
    <t>RoxelPro Шлифовальный круг ROXTOP FILM 125мм на липучке, 8 отв, синий P1000</t>
  </si>
  <si>
    <t>RoxelPro Шлифовальный круг ROXTOP FILM 125мм на липучке, 8 отв, синий P1200</t>
  </si>
  <si>
    <t>RoxelPro Шлифовальный круг ROXTOP FILM 125мм на липучке, 8 отв, синий P1500</t>
  </si>
  <si>
    <t>RoxelPro Шлифовальный круг ROXTOP FILM 125мм на липучке, 8 отв, синий P2000</t>
  </si>
  <si>
    <t>RoxelPro Шлифовальный круг ROXTOP FILM 150мм на липучке, 15 отв, синий P40</t>
  </si>
  <si>
    <t>50 / 400 шт.</t>
  </si>
  <si>
    <t>RoxelPro Шлифовальный круг ROXTOP FILM 150мм на липучке, 15 отв, синий P60</t>
  </si>
  <si>
    <t>RoxelPro Шлифовальный круг ROXTOP FILM 150мм на липучке, 15 отв, синий P80</t>
  </si>
  <si>
    <t>RoxelPro Шлифовальный круг ROXTOP FILM 150мм на липучке, 15 отв, синий P100</t>
  </si>
  <si>
    <t>RoxelPro Шлифовальный круг ROXTOP FILM 150мм на липучке, 15 отв, синий P120</t>
  </si>
  <si>
    <t>RoxelPro Шлифовальный круг ROXTOP FILM 150мм на липучке, 15 отв, синий P150</t>
  </si>
  <si>
    <t>RoxelPro Шлифовальный круг ROXTOP FILM 150мм на липучке, 15 отв, синий P180</t>
  </si>
  <si>
    <t>RoxelPro Шлифовальный круг ROXTOP FILM 150мм на липучке, 15 отв, синий P220</t>
  </si>
  <si>
    <t>RoxelPro Шлифовальный круг ROXTOP FILM 150мм на липучке, 15 отв, синий P240</t>
  </si>
  <si>
    <t>RoxelPro Шлифовальный круг ROXTOP FILM 150мм на липучке, 15 отв, синий P320</t>
  </si>
  <si>
    <t>RoxelPro Шлифовальный круг ROXTOP FILM 150мм на липучке, 15 отв, синий P400</t>
  </si>
  <si>
    <t>RoxelPro Шлифовальный круг ROXTOP FILM 150мм на липучке, 15 отв, синий P500</t>
  </si>
  <si>
    <t>RoxelPro Шлифовальный круг ROXTOP FILM 150мм на липучке, 15 отв, синий P600</t>
  </si>
  <si>
    <t>RoxelPro Шлифовальный круг ROXTOP FILM 150мм на липучке, 15 отв, синий P800</t>
  </si>
  <si>
    <t>RoxelPro Шлифовальный круг ROXTOP FILM 150мм на липучке, 15 отв, синий P1000</t>
  </si>
  <si>
    <t>RoxelPro Шлифовальный круг ROXTOP FILM 150мм на липучке, 15 отв, синий P1200</t>
  </si>
  <si>
    <t>RoxelPro Шлифовальный круг ROXTOP FILM 150мм на липучке, 15 отв, синий P1500</t>
  </si>
  <si>
    <t>RoxelPro Шлифовальный круг ROXTOP FILM 150мм на липучке, 15 отв, синий P2000</t>
  </si>
  <si>
    <t>RoxelPro Шлифовальная полоска ROXTOP FILM 70х400мм на липучке без отв, синяя P80</t>
  </si>
  <si>
    <t>RoxelPro Шлифовальная полоска ROXTOP FILM 70х400мм на липучке без отв, синяя P120</t>
  </si>
  <si>
    <t>RoxelPro Шлифовальная полоска ROXTOP FILM 70х400мм на липучке без отв, синяя P180</t>
  </si>
  <si>
    <t>RoxelPro Шлифовальная полоска ROXTOP FILM 70х400мм на липучке без отв, синяя P240</t>
  </si>
  <si>
    <t>RoxelPro Шлифовальная полоска ROXTOP FILM 70х400мм на липучке без отв, синяя P320</t>
  </si>
  <si>
    <t>RoxelPro Шлифовальная полоска ROXTOP FILM 70х400мм на липучке без отв, синяя P400</t>
  </si>
  <si>
    <t>Полировальные круги</t>
  </si>
  <si>
    <t>15 / 60 шт.</t>
  </si>
  <si>
    <t>156845 NEW</t>
  </si>
  <si>
    <t>RoxelPro Полировальный абразивный круг ROXTOP 3Z-II 150мм на липучке, без отв. P3000</t>
  </si>
  <si>
    <t>Микрофинишные круги</t>
  </si>
  <si>
    <t>RoxelPro Микроабразивный круг ROXTOP 32mm зелёный, Р3000</t>
  </si>
  <si>
    <t>рулон: 500шт.</t>
  </si>
  <si>
    <t>RoxelPro Микроабразивный круг ROXTOP 35mm фестончатый, цветок, серо-зелёный, Р2500</t>
  </si>
  <si>
    <t>RoxelPro Микроабразивный круг ROXTOP 35mm фестончатый, цветок, зелёный, Р3000</t>
  </si>
  <si>
    <t>RoxelPro Микроабразивный круг ROXTOP 35mm фестончатый, цветок, светло-зелёный, Р4000</t>
  </si>
  <si>
    <t>Абразивные губки</t>
  </si>
  <si>
    <t>RoxelPro Абразивная губка Softback 140 x 115мм, Medium</t>
  </si>
  <si>
    <t>RoxelPro Абразивная губка Softback 140 x 115мм, Fine</t>
  </si>
  <si>
    <t>RoxelPro Абразивная губка Softback 140 x 115мм, Super Fine</t>
  </si>
  <si>
    <t>RoxelPro Абразивная губка Softback 140 x 115мм, Ultra Fine</t>
  </si>
  <si>
    <t>RoxelPro Абразивная губка Softback 140 x 115мм, Micro Fine</t>
  </si>
  <si>
    <t>Угловые шлифовальные машинки</t>
  </si>
  <si>
    <t>RoxelPro Пневматическая угловая шлифовальная машинка, 18.000 об/мин, 370 ватт, цанга 6мм</t>
  </si>
  <si>
    <t>RoxelPro Ремонтный комплект для угловых шлифовальных машин арт.192111</t>
  </si>
  <si>
    <t>Прямые шлифовальные машинки</t>
  </si>
  <si>
    <t>RoxelPro Пневматическая прямая шлифовальная машинка, 3.600 об/мин, 370 ватт, цанга 6мм</t>
  </si>
  <si>
    <t>RoxelPro Ремонтный комплект для прямых шлифовальных машин арт.192311</t>
  </si>
  <si>
    <t>Ленточные шлифовальные машинки</t>
  </si>
  <si>
    <t>RoxelPro Пневматический ленточный шлифовальный напильник для лент 10 х 330мм, 350 ватт</t>
  </si>
  <si>
    <t>RoxelPro Пневматический ленточный шлифовальный напильник для лент 13 х 457мм, 350 ватт</t>
  </si>
  <si>
    <t>RoxelPro Ремонтный комплект для ленточного шлифовального напильника арт.192512</t>
  </si>
  <si>
    <t>RoxelPro Ремонтный комплект для ленточного шлифовального напильника арт.192513</t>
  </si>
  <si>
    <t>RoxelPro Оправка для шлифовальных кругов MAMBA 150мм на липучке, 5/16"+М8, 129 отв, средней жёсткости</t>
  </si>
  <si>
    <t>RoxelPro Оправка для шлифовальных кругов WINNER FESTO 150мм на липучке, 15 отв, жёсткая (для машинок Festool Rotex)</t>
  </si>
  <si>
    <t>RoxelPro Оправка для шлифовальных кругов WINNER FESTO 150мм на липучке, 15 отв, средней жёсткости (для машинок Festool Rotex)</t>
  </si>
  <si>
    <t>RoxelPro Оправка для шлифовальных кругов WINNER FESTO 150мм на липучке, 15 отв, мягкая (для машинок Festool Rotex)</t>
  </si>
  <si>
    <t>RoxelPro Малый шлифок 70 х 125мм на липучке, без пылеотвода</t>
  </si>
  <si>
    <t>RoxelPro Средний шлифок 70 х 198мм на липучке, без пылеотвода</t>
  </si>
  <si>
    <t>RoxelPro Длинный шлифок 70 х 400мм на липучке, без пылеотвода</t>
  </si>
  <si>
    <t>RoxelPro Длинный шлифок 70 х 400мм на липучке, 53 отв.</t>
  </si>
  <si>
    <t>RoxelPro Регулируемый гибкий шлифок 70 х 400мм на липучке, 14 отв.</t>
  </si>
  <si>
    <t>RoxelPro Регулируемый гибкий шлифок 70 х 400мм на липучке, 53 отв.</t>
  </si>
  <si>
    <t>Проявочные покрытия</t>
  </si>
  <si>
    <t>RoxelPro Сухое проявочное покрытие ROXTOP с аппликатором, чёрное, 150г.</t>
  </si>
  <si>
    <t>Полировальные пасты жидкие</t>
  </si>
  <si>
    <t>RoxelPro Абразивная полировальная паста ROXTOP R10 EXTREME (белый колпачёк), очень быстрая, 1кг</t>
  </si>
  <si>
    <t>RoxelPro Абразивная полировальная паста ROXTOP S10 HEAVY CUT (зелёный колпачёк), агрессивная, 1кг</t>
  </si>
  <si>
    <t>RoxelPro Абразивная полировальная паста ROXTOP FAST CUT (зелёный колпачёк), быстрая, 1кг</t>
  </si>
  <si>
    <t>RoxelPro Абразивная полировальная паста ROXTOP S20 ONE STEP &amp; FINISH (оранжевый колпачёк), одношаговая, 1кг</t>
  </si>
  <si>
    <t>RoxelPro Абразивная полировальная паста ROXTOP EXTRA FINE (жёлтый колпачёк), тонкая, 1кг</t>
  </si>
  <si>
    <t>RoxelPro Антиголограммная паста ROXTOP ULTRA FINE (синий колпачёк), сверхтонкая, 1кг</t>
  </si>
  <si>
    <t>RoxelPro Поролоновый полировальник на липучке 150 х 25мм, высокой плотности, зелёный</t>
  </si>
  <si>
    <t>2 / 500 шт.</t>
  </si>
  <si>
    <t>RoxelPro Поролоновый полировальник на липучке 150 х 25мм, плотный, белый</t>
  </si>
  <si>
    <t>1 / 125 шт.</t>
  </si>
  <si>
    <t>RoxelPro Поролоновый полировальник на липучке 150 х 25мм, плотный, пурпурный</t>
  </si>
  <si>
    <t>RoxelPro Поролоновый полировальник на липучке 150 х 25мм, средней плотности, оранжевый</t>
  </si>
  <si>
    <t>Поролоновый полировальник на липучке 150 х 30мм, средней плотности, оранжевый, изготовлено RoxelPro</t>
  </si>
  <si>
    <t>Поролоновый полировальник на липучке 150 х 30мм, мягкий, чёрный, рифлёный, изготовлено RoxelPro</t>
  </si>
  <si>
    <t>RoxelPro Поролоновый полировальник на липучке 150 х 25мм, мягкий, чёрный, рифлёный</t>
  </si>
  <si>
    <t>RoxelPro Шерстяной полировальник из натуральной овечьей шерсти на липучке 75мм</t>
  </si>
  <si>
    <t>RoxelPro Шерстяной полировальник из натуральной овечьей шерсти на липучке 133мм</t>
  </si>
  <si>
    <t>1 / 150 шт.</t>
  </si>
  <si>
    <t>RoxelPro Шерстяной полировальник из натуральной овечьей шерсти на липучке 180мм</t>
  </si>
  <si>
    <t>1 / 102 шт.</t>
  </si>
  <si>
    <t>RoxelPro Шерстяной полировальник из натуральной овечьей шерсти на липучке 150мм</t>
  </si>
  <si>
    <t>1 / 40 шт.</t>
  </si>
  <si>
    <t>RoxelPro Меховой полировальник из натуральной овчины на липучке 150мм</t>
  </si>
  <si>
    <t>RoxelPro Шерстяной полировальник ROXTOP FAST CUT на липучке 180мм, кручёная овечья шерсть</t>
  </si>
  <si>
    <t>1 / 12 шт.</t>
  </si>
  <si>
    <t>RoxelPro Шерстяной полировальник на липучке 180мм, кручёная овечья шерсть</t>
  </si>
  <si>
    <t>RoxelPro Оправка 150мм на липучке, М14, для полировальных кругов 180-200мм, жёсткая</t>
  </si>
  <si>
    <t>RoxelPro Многоразовая полировальная салфетка MICROSHINE из микрофибры, 260 г/м2, 40х40см., жёлтая</t>
  </si>
  <si>
    <t>5 / 400 шт.</t>
  </si>
  <si>
    <t>RoxelPro Малярная лента ROXTOP 3080, коричневая, 18мм х 40м</t>
  </si>
  <si>
    <t>RoxelPro Малярная лента ROXTOP 3080, коричневая, 24мм х 40м</t>
  </si>
  <si>
    <t>RoxelPro Малярная лента ROXTOP 3080, коричневая, 36мм х 40м</t>
  </si>
  <si>
    <t>RoxelPro Малярная лента ROXTOP 3080, коричневая, 48мм х 40м</t>
  </si>
  <si>
    <t>RoxelPro Прозрачная маскирующая плёнка ROXPRO со стат.эффектом, 12 мк, 4м х 150м</t>
  </si>
  <si>
    <t>RoxelPro Прозрачная маскирующая плёнка ROXPRO со стат.эффектом, 12 мк, 5м х 150м</t>
  </si>
  <si>
    <t>RoxelPro Прозрачная маскирующая плёнка ROXTOP со стат.эффектом, 9 мк, 4м х 200м</t>
  </si>
  <si>
    <t>RoxelPro Прозрачная маскирующая плёнка ROXTOP со стат.эффектом, 9 мк, 5м х 200м</t>
  </si>
  <si>
    <t>RoxelPro Прозрачная маскирующая плёнка ROXONE со стат.эффектом, 8 мк, 4м х 150м</t>
  </si>
  <si>
    <t>RoxelPro Прозрачная маскирующая плёнка ROXONE со стат.эффектом, 8 мк, 4м х 200м</t>
  </si>
  <si>
    <t>RoxelPro Прозрачная маскирующая плёнка ROXONE со стат.эффектом, 8 мк, 3,66м х 122м, без втулки</t>
  </si>
  <si>
    <t>RoxelPro Контурная лента ROXTOP 19мм х 55м, зелёная</t>
  </si>
  <si>
    <t>RoxelPro Клейкая лента для защиты от прошлифовки краев деталей, 50мм х 50м, серебристая</t>
  </si>
  <si>
    <t>RoxelPro Маскирующая лента для уплотнителей стёкол 50мм х 10м</t>
  </si>
  <si>
    <t>RoxelPro Лента для переноса эмблем 50мм х 300мм</t>
  </si>
  <si>
    <t>RoxelPro Поролоновые валики для проёмов ROXONE 13мм х 50м</t>
  </si>
  <si>
    <t>RoxelPro Прессованный диск для снятия клейких лент 100 х 16мм со шпинделем</t>
  </si>
  <si>
    <t>RoxelPro Безопасный резак для маскирующей плёнки</t>
  </si>
  <si>
    <t>Антигравийные-антикоррозийные покрытия</t>
  </si>
  <si>
    <t>RoxelPro Антигравийное антикоррозийное покрытие ROXONE на водной основе, окрашиваемое, серое, 1 л</t>
  </si>
  <si>
    <t>RoxelPro Антигравийное антикоррозийное покрытие ROXONE на водной основе, окрашиваемое, чёрное, 1 л</t>
  </si>
  <si>
    <t>RoxelPro Антигравийное антикоррозийное покрытие, окрашиваемое, серое, аэрозоль 500 мл</t>
  </si>
  <si>
    <t>RoxelPro Антигравийное антикоррозийное покрытие ROXONE, окрашиваемое, белое, 1 л</t>
  </si>
  <si>
    <t>RoxelPro Антигравийное антикоррозийное покрытие ROXONE, окрашиваемое, серое, 1 л</t>
  </si>
  <si>
    <t>RoxelPro Антигравийное антикоррозийное покрытие ROXONE, окрашиваемое, чёрное, 1 л</t>
  </si>
  <si>
    <t>RoxelPro Антикоррозийное покрытие ROXONE на битумной основе, неокрашиваемое, чёрное, 1 л</t>
  </si>
  <si>
    <t>RoxelPro Антикоррозийное покрытие ROXONE Metallic Bronze на битумной основе, бронзовое, 1 л</t>
  </si>
  <si>
    <t>RoxelPro Антикоррозийное покрытие ROXONE на битумной основе под кисть, неокрашиваемое, чёрное, 1 кг</t>
  </si>
  <si>
    <t>RoxelPro Антикоррозийное покрытие ROXONE для внутренних полостей, янтарное, аэрозоль 650 мл, с трубкой</t>
  </si>
  <si>
    <t>RoxelPro Антикоррозийное покрытие ROXONE для внутренних полостей, янтарное, 1 л</t>
  </si>
  <si>
    <t>RoxelPro Антикоррозийное покрытие ROXONE для внутренних полостей, янтарное, пластиковая бутыль 1 л</t>
  </si>
  <si>
    <t>Липкие покрытия для камер</t>
  </si>
  <si>
    <t>RoxelPro Липкое противопылевое покрытие ROXONE на водной основе, 5 л, прозрачное</t>
  </si>
  <si>
    <t>RoxelPro Липкое противопылевое покрытие ROXONE на водной основе, 20 л, прозрачное</t>
  </si>
  <si>
    <t>RoxelPro Японские шпатели, набор 4 шт.: 50, 80, 100, 120 мм</t>
  </si>
  <si>
    <t>кор: 100 наборов</t>
  </si>
  <si>
    <t>RoxelPro Шпатель резиновый, белый, 7 х 10 см</t>
  </si>
  <si>
    <t>RoxelPro Нейлоновая кисточка 30мм</t>
  </si>
  <si>
    <t>1 / 600 шт.</t>
  </si>
  <si>
    <t>RoxelPro Набор аппликаторов с микро-кисточкой для мелкого ремонта, супертонкие 1.0 мм, белые, 100шт.</t>
  </si>
  <si>
    <t>RoxelPro Набор аппликаторов с микро-кисточкой для мелкого ремонта, тонкие 1.5 мм, жёлтые, 100шт.</t>
  </si>
  <si>
    <t>RoxelPro Штрих-корректор 20 мл., пластик</t>
  </si>
  <si>
    <t>кор: 200 шт.</t>
  </si>
  <si>
    <t>200 шт.</t>
  </si>
  <si>
    <t>RoxelPro Штрих-корректор 60 мл., пластик</t>
  </si>
  <si>
    <t>RoxelPro Металлические тест-панели 10,5 х 15 см, светло-серые</t>
  </si>
  <si>
    <t>50 / 750 шт.</t>
  </si>
  <si>
    <t>RoxelPro Металлические тест-панели 10,5 х 15 см, серые</t>
  </si>
  <si>
    <t>RoxelPro Бумажные тест-панели 7 х 18 см, чёрно-белые</t>
  </si>
  <si>
    <t>100 / 5000 шт.</t>
  </si>
  <si>
    <t>RoxelPro Распылитель жидкостей с ручным нагнетателем 1л.</t>
  </si>
  <si>
    <t>RoxelPro Цветные колпачки для распылителя жидкостей (набор 5шт разноцветных колпачков)</t>
  </si>
  <si>
    <t>кор: 60 наборов</t>
  </si>
  <si>
    <t>RoxelPro Фильтры для окрасочных пистолетов SATA с верхним бачком</t>
  </si>
  <si>
    <t>RoxelPro Пистолет для нанесения антигравийных покрытий с регулируемым соплом 5мм</t>
  </si>
  <si>
    <t>RoxelPro Пластиковые палочки для размешивания краски 29 см, синие</t>
  </si>
  <si>
    <t>RoxelPro Набор игл с держателем для удаления частичек пыли с влажной краски (10 игл + держатель)</t>
  </si>
  <si>
    <t>1 / 50 наборов</t>
  </si>
  <si>
    <t>RoxelPro Набор сменных игл для удаления частичек пыли с влажной краски (10шт.)</t>
  </si>
  <si>
    <t>1 / 15 наборов</t>
  </si>
  <si>
    <t>RoxelPro Пеноакриловая двусторонняя лента ROXPRO, толшина 1,1мм, 6мм х 10м, чёрная</t>
  </si>
  <si>
    <t>RoxelPro Пеноакриловая двусторонняя лента ROXPRO, толшина 1,1мм, 9мм х 10м, чёрная</t>
  </si>
  <si>
    <t>кор: 132 шт.</t>
  </si>
  <si>
    <t>RoxelPro Пеноакриловая двусторонняя лента ROXPRO, толшина 1,1мм, 12мм х 10м, чёрная</t>
  </si>
  <si>
    <t>RoxelPro Пеноакриловая двусторонняя лента ROXPRO, толшина 1,1мм, 16мм х 10м, чёрная</t>
  </si>
  <si>
    <t>RoxelPro Пеноакриловая двусторонняя лента ROXPRO, толшина 1,1мм, 19мм х 10м, чёрная</t>
  </si>
  <si>
    <t>кор: 64 шт.</t>
  </si>
  <si>
    <t>RoxelPro Пеноакриловая двусторонняя лента, толшина 0,8мм, 6мм х 5м, серая</t>
  </si>
  <si>
    <t>кор: 342 шт.</t>
  </si>
  <si>
    <t>RoxelPro Пеноакриловая двусторонняя лента, толшина 0,8мм, 9мм х 5м, серая</t>
  </si>
  <si>
    <t>кор: 225 шт.</t>
  </si>
  <si>
    <t>RoxelPro Пеноакриловая двусторонняя лента, толшина 0,8мм, 12мм х 5м, серая</t>
  </si>
  <si>
    <t>кор: 171 шт.</t>
  </si>
  <si>
    <t>RoxelPro Пеноакриловая двусторонняя лента, толшина 0,8мм, 16мм х 5м, серая</t>
  </si>
  <si>
    <t>RoxelPro Пеноакриловая двусторонняя лента, толшина 0,8мм, 19мм х 5м, серая</t>
  </si>
  <si>
    <t>кор: 108 шт.</t>
  </si>
  <si>
    <t>RoxelPro Пеноакриловая двусторонняя лента, толшина 1,0мм, 6мм х 5м, прозрачная</t>
  </si>
  <si>
    <t>RoxelPro Пеноакриловая двусторонняя лента, толшина 1,0мм, 9мм х 5м, прозрачная</t>
  </si>
  <si>
    <t>RoxelPro Пеноакриловая двусторонняя лента, толшина 1,0мм, 12мм х 5м, прозрачная</t>
  </si>
  <si>
    <t>RoxelPro Пеноакриловая двусторонняя лента, толшина 1,0мм, 19мм х 5м, прозрачная</t>
  </si>
  <si>
    <t xml:space="preserve">RoxelPro Клей для вклеивания зеркал заднего вида, тюбик 50 мл. </t>
  </si>
  <si>
    <t>RoxelPro Активатор для клея для вклеивания зеркал заднего вида, флакон 10 мл. с кисточкой</t>
  </si>
  <si>
    <t>RoxelPro Полиуретановый клей для ремонта пластика 1 минутный, чёрный, картридж 50 мл.</t>
  </si>
  <si>
    <t>кор: 96 шт.</t>
  </si>
  <si>
    <t>RoxelPro Полиуретановый клей для ремонта пластика 5 минутный, чёрный, картридж 50 мл.</t>
  </si>
  <si>
    <t>RoxelPro Пистолет для нанесения 2К клея в картриджах 50 мл.</t>
  </si>
  <si>
    <t xml:space="preserve">RoxelPro Наконечник-миксер для 2К клея </t>
  </si>
  <si>
    <t>упак.: 12 шт.</t>
  </si>
  <si>
    <t>упаковка</t>
  </si>
  <si>
    <t>Вклейка стёкол</t>
  </si>
  <si>
    <t>RoxelPro Клей для вклейки стёкол, 2 часа, картридж 310 мл</t>
  </si>
  <si>
    <t>RoxelPro Клей для вклейки стёкол, 2 часа, туба 600 мл</t>
  </si>
  <si>
    <t>RoxelPro Универсальный грунт для вклейки стёкол NEW, чёрный, тюбик 10 мл.</t>
  </si>
  <si>
    <t>блистер: 24 шт.</t>
  </si>
  <si>
    <t>RoxelPro Универсальный грунт для вклейки стёкол NEW, чёрный, флакон 30 мл.</t>
  </si>
  <si>
    <t>RoxelPro Универсальный грунт для вклейки стёкол NEW, чёрный, флакон 250 мл.</t>
  </si>
  <si>
    <t>RoxelPro Струна для срезки стёкол, треугольная, 50м.</t>
  </si>
  <si>
    <t>RoxelPro Струна для срезки стёкол, квадратная, 50м.</t>
  </si>
  <si>
    <t>RoxelPro Струна для срезки стёкол, витая, 22,5м</t>
  </si>
  <si>
    <t>RoxelPro Войлочный аппликатор для грунта</t>
  </si>
  <si>
    <t>100 / 4000 шт.</t>
  </si>
  <si>
    <t>60 наборов</t>
  </si>
  <si>
    <t>Герметики</t>
  </si>
  <si>
    <t>RoxelPro Многоцелевой ПУ герметик 550, белый, туба 600мл</t>
  </si>
  <si>
    <t>RoxelPro Многоцелевой ПУ герметик 550, серый, туба 600мл</t>
  </si>
  <si>
    <t>RoxelPro Многоцелевой ПУ герметик 550, чёрный, туба 600мл</t>
  </si>
  <si>
    <t>RoxelPro Однокомпонентный распыляемый герметик, бежевый, картридж 290мл</t>
  </si>
  <si>
    <t>RoxelPro Однокомпонентный распыляемый герметик, серый, картридж 290мл</t>
  </si>
  <si>
    <t>RoxelPro Однокомпонентный распыляемый герметик, чёрный, картридж 290мл</t>
  </si>
  <si>
    <t>RoxelPro Лента-герметик 9мм х 10м</t>
  </si>
  <si>
    <t>RoxelPro Носик для картриджа 310мл, белый</t>
  </si>
  <si>
    <t>коробка</t>
  </si>
  <si>
    <t>RoxelPro Внутренний носик для распыляемого герметика 3мм, М12х2.5, белый</t>
  </si>
  <si>
    <t>RoxelPro Носик для туб 400 и 600мл, белый</t>
  </si>
  <si>
    <t>RoxelPro Защитный комбинезон для малярных работ ROXTOP, тип 5,6, размер M</t>
  </si>
  <si>
    <t>RoxelPro Защитный комбинезон для малярных работ ROXTOP, тип 5,6, размер L</t>
  </si>
  <si>
    <t>RoxelPro Защитный комбинезон для малярных работ ROXTOP, тип 5,6, размер XL</t>
  </si>
  <si>
    <t>RoxelPro Защитный комбинезон для малярных работ ROXTOP, тип 5,6, размер XXL</t>
  </si>
  <si>
    <t>Фильтры-воронки</t>
  </si>
  <si>
    <t>RoxelPro Фильтр-воронка ROXTOP для краски, 190 µ</t>
  </si>
  <si>
    <t>кор: 1000 шт.</t>
  </si>
  <si>
    <t>1000 шт.</t>
  </si>
  <si>
    <t>RoxelPro Фильтр-воронка для краски, 125 µ</t>
  </si>
  <si>
    <t>RoxelPro Фильтр-воронка для краски, 190 µ</t>
  </si>
  <si>
    <t>Мерные ёмкости</t>
  </si>
  <si>
    <t>RoxelPro Ёмкость пластиковая для смешивания красок 0,385 л</t>
  </si>
  <si>
    <t>RoxelPro Ёмкость пластиковая для смешивания красок 0,750 л</t>
  </si>
  <si>
    <t>RoxelPro Ёмкость пластиковая для смешивания красок 1,4 л</t>
  </si>
  <si>
    <t>RoxelPro Ёмкость пластиковая для смешивания красок 2,3 л</t>
  </si>
  <si>
    <t>RoxelPro Крышка для ёмкости 0,385 л</t>
  </si>
  <si>
    <t>RoxelPro Крышка для ёмкости 0,750 л</t>
  </si>
  <si>
    <t>RoxelPro Крышка для ёмкости 1,4 л</t>
  </si>
  <si>
    <t>RoxelPro Крышка для ёмкости 2,3 л</t>
  </si>
  <si>
    <t>Стаканы RPPS</t>
  </si>
  <si>
    <t>RoxelPro Набор RPPS 650мл (стаканы - 50, крышки с фильтром 125 мкм - 50, колпачки - 20, смесительный бачок, запорное кольцо)</t>
  </si>
  <si>
    <t>набор: 50 шт.</t>
  </si>
  <si>
    <t>RoxelPro Набор RPPS 650мл (стаканы - 50, крышки с фильтром 190 мкм - 50, колпачки - 20, смесительный бачок, запорное кольцо)</t>
  </si>
  <si>
    <t>RoxelPro Набор RPPS 850мл (стаканы - 50, крышки с фильтром 125 мкм - 50, колпачки - 20, смесительный бачок, запорное кольцо)</t>
  </si>
  <si>
    <t>RoxelPro Набор RPPS 850мл (стаканы - 50, крышки с фильтром 190 мкм - 50, колпачки - 20, смесительный бачок, запорное кольцо)</t>
  </si>
  <si>
    <t>RoxelPro Переходник к окрасочным пистолетам Anest Iwata W400, W400WB, LPH400, LPH 94, VX929, VXL 949, тип 1</t>
  </si>
  <si>
    <t>RoxelPro Переходник к окрасочным пистолетам DeVilbiss GTI, DV1, GFG, FLG, тип 2</t>
  </si>
  <si>
    <t>RoxelPro Переходник к окрасочным пистолетам Sata QCC, тип 3</t>
  </si>
  <si>
    <t>RoxelPro Маскирующая ПЭ лента ROXPRO универсальная, акриловый клей высокой прочности, красная, 50мм х 33м</t>
  </si>
  <si>
    <t>RoxelPro Маскирующая ПЭ лента ROXPRO универсальная, акриловый клей средней прочности, зелёная, 50мм х 33м</t>
  </si>
  <si>
    <t>Защитные материалы для малярных работ</t>
  </si>
  <si>
    <t>RoxelPro Защитный флис ROXTOP для малярных работ, 1х10м</t>
  </si>
  <si>
    <t>RoxelPro Защитный флис ROXTOP для малярных работ, 1х25м</t>
  </si>
  <si>
    <t>RoxelPro Защитный флис ROXTOP для малярных работ, 1х50м</t>
  </si>
  <si>
    <t>RoxelPro Комбинированный шерстяной полировальник на липучке 125мм  на мягком чёрном поролоне</t>
  </si>
  <si>
    <t>кор: 54 шт.</t>
  </si>
  <si>
    <t>1 / 333 шт.</t>
  </si>
  <si>
    <t>1 / 8 шт.</t>
  </si>
  <si>
    <t>1 / 4 шт.</t>
  </si>
  <si>
    <t>1 / 2 шт.</t>
  </si>
  <si>
    <t>RoxelPro Контурная лента ROXTOP 9мм х 55м, зелёная</t>
  </si>
  <si>
    <t>RoxelPro Комплект для защиты дыхания ROXTOP (полумаска, 2 фильтра А1, 2 предфильтра Р2, 2 держателя), размер S</t>
  </si>
  <si>
    <t>RoxelPro Комплект для защиты дыхания ROXTOP (полумаска, 2 фильтра А1, 2 предфильтра Р2, 2 держателя), размер M</t>
  </si>
  <si>
    <t>RoxelPro Комплект для защиты дыхания ROXTOP (полумаска, 2 фильтра А1, 2 предфильтра Р2, 2 держателя), размер L</t>
  </si>
  <si>
    <t>Плёночные малярные двери</t>
  </si>
  <si>
    <t>RoxelPro Плёночная многоразовая малярная дверь ROXTOP 2200 х 1200мм, 100 мк, С-образный замок</t>
  </si>
  <si>
    <t>RoxelPro Плёночная многоразовая малярная дверь ROXTOP 2200 х 1200мм, 100 мк, L-образный замок</t>
  </si>
  <si>
    <t>RoxelPro Плёночная многоразовая малярная дверь ROXTOP 2200 х 1200мм, 100 мк, U-образный замок</t>
  </si>
  <si>
    <t>RoxelPro Липкое противопылевое покрытие ROXONE на водной основе, прозрачное с контролем нанесения, 5 л</t>
  </si>
  <si>
    <t>23017</t>
  </si>
  <si>
    <t>20413</t>
  </si>
  <si>
    <t>83209</t>
  </si>
  <si>
    <t>77209</t>
  </si>
  <si>
    <t>RoxelPro Набор RPPS 650мл (стаканы - 50, крышки с фильтром 125 мкм - 50, колпачки - 20)</t>
  </si>
  <si>
    <t>RoxelPro Набор RPPS 650мл (стаканы - 50, крышки с фильтром 190 мкм - 50, колпачки - 20)</t>
  </si>
  <si>
    <t>RoxelPro RPPS Смесительный бачок стандартный и запорное кольцо, 650 мл</t>
  </si>
  <si>
    <t>RoxelPro Фетровый полировальный круг на липучке ROXPRO FINESSE, мягкий, чёрная липучка, 125мм</t>
  </si>
  <si>
    <t>50 / 450 шт.</t>
  </si>
  <si>
    <t>35506</t>
  </si>
  <si>
    <t>35508</t>
  </si>
  <si>
    <t>35509</t>
  </si>
  <si>
    <t>35510</t>
  </si>
  <si>
    <t>RoxelPro Набор для вклейки стёкол 2 часа (клей 310мл, грунт 10мл, струна 2м, аппликатор)</t>
  </si>
  <si>
    <t>Защита органов слуха</t>
  </si>
  <si>
    <t>RoxelPro Противошумные вкладыши EASY FIT в индивидуальной упаковке без шнурка</t>
  </si>
  <si>
    <t>RoxelPro Противошумные вкладыши EASY FIT в индивидуальной упаковке со шнурком</t>
  </si>
  <si>
    <t>RoxelPro Противошумные вкладыши EAR SOFT многократного использования в инд. пластиковой упаковке со шнурком</t>
  </si>
  <si>
    <t>RoxelPro Противошумные вкладыши EAR SOFT многократного использования в инд. пластиковом пакете со шнурком</t>
  </si>
  <si>
    <t>1/200/1400 пар</t>
  </si>
  <si>
    <t>1/100/700 пар</t>
  </si>
  <si>
    <t>1/50/600 пар</t>
  </si>
  <si>
    <t>1/50/1100 пар</t>
  </si>
  <si>
    <t>RoxelPro Фибровый шлифовальный круг ROXPRO HARD CUT 180 х 22мм, керамика, Р24</t>
  </si>
  <si>
    <t>20 / 100 шт.</t>
  </si>
  <si>
    <t>RoxelPro Шлифовальный блок 100х68х25мм, 4-х сторонний, цирконат, P100</t>
  </si>
  <si>
    <t>RoxelPro Шлифовальный блок 100х68х25мм, 4-х сторонний, цирконат, P120</t>
  </si>
  <si>
    <t>RoxelPro Шлифовальный блок 100х68х25мм, 4-х сторонний, цирконат, P150</t>
  </si>
  <si>
    <t>RoxelPro Шлифовальный блок 100х68х25мм, 4-х сторонний, цирконат, P180</t>
  </si>
  <si>
    <t>RoxelPro Шлифовальный блок 100х68х25мм, 4-х сторонний, цирконат, P220</t>
  </si>
  <si>
    <t>31111</t>
  </si>
  <si>
    <t>32111</t>
  </si>
  <si>
    <t>RoxelPro Оправка для шлифовальных листов 80х130мм, 12 отв. (Festool RTS 400)</t>
  </si>
  <si>
    <t>RoxelPro Малый шлифок "мышка" 150мм на липучке, 34 отв. с пылеотводным шлангом Ø21мм, 4м</t>
  </si>
  <si>
    <t xml:space="preserve">RoxelPro Средний шлифок 80 х 230мм на липучке, 55 отв. </t>
  </si>
  <si>
    <t>RoxelPro Укрывная защитная плёнка ROXTOP с малярной лентой со стат.эффектом, 1400мм х 33м</t>
  </si>
  <si>
    <t>97223</t>
  </si>
  <si>
    <t>97225</t>
  </si>
  <si>
    <t>RoxelPro Защитная прокладка 225мм 24 отв.</t>
  </si>
  <si>
    <t>RoxelPro Маскирующая лента No Edge Blending Tape для плавного перехода 20мм х 5м</t>
  </si>
  <si>
    <t>RoxelPro Лепестковый круг ROXPRO FAST CUT II 125 х 22мм, керамика, конический, Р40</t>
  </si>
  <si>
    <t>RoxelPro Лепестковый круг ROXPRO FAST CUT II 125 х 22мм, керамика, конический, Р60</t>
  </si>
  <si>
    <t>RoxelPro Лепестковый круг ROXPRO FAST CUT II 125 х 22мм, керамика, конический, Р80</t>
  </si>
  <si>
    <t>21011</t>
  </si>
  <si>
    <t>78001</t>
  </si>
  <si>
    <t>24</t>
  </si>
  <si>
    <t>78002</t>
  </si>
  <si>
    <t>36</t>
  </si>
  <si>
    <t>RoxelPro Мягкая прокладка SOFT 150мм на микролипучке, 15 отв, 5мм</t>
  </si>
  <si>
    <t>RoxelPro Мягкая прокладка SOFT 150мм на микролипучке, 15 отв, 10мм</t>
  </si>
  <si>
    <t>35710</t>
  </si>
  <si>
    <t>35712</t>
  </si>
  <si>
    <t>RoxelPro Контурная лента ROXTOP FLEXIBLE 3мм х 55м, зелёная</t>
  </si>
  <si>
    <t>1 / 175 шт.</t>
  </si>
  <si>
    <t>RoxelPro Контурная лента ROXTOP FLEXIBLE 6мм х 55м, зелёная</t>
  </si>
  <si>
    <t>1 / 200 шт.</t>
  </si>
  <si>
    <t>77207</t>
  </si>
  <si>
    <t>RoxelPro Лепесток клапана вдоха для полумаски ROXTOP</t>
  </si>
  <si>
    <t>RoxelPro Лепесток клапана выдоха для полумаски ROXTOP</t>
  </si>
  <si>
    <t>RoxelPro Ремень оголовья для полумаски ROXTOP</t>
  </si>
  <si>
    <t>Шлифовальная полоска SUN NET CERAMIC X713T 115х230мм на липучке, сетка</t>
  </si>
  <si>
    <t>Пистолет для нанесения распыляемых герметиков в 310мл картриджах и 400мл тубах</t>
  </si>
  <si>
    <t>Пистолет для нанесения распыляемых герметиков в 310мл картриджах</t>
  </si>
  <si>
    <t>RoxelPro Набор для вклейки стёкол 2 часа (клей 310мл, грунт 10мл, очиститель 10мл, струна 2м, аппликатор)</t>
  </si>
  <si>
    <t>RoxelPro Многоцелевой ПУ герметик 550, белый, картридж 300мл</t>
  </si>
  <si>
    <t>RoxelPro Многоцелевой ПУ герметик 550, серый, картридж 300мл</t>
  </si>
  <si>
    <t>RoxelPro Многоцелевой ПУ герметик 550, чёрный, картридж 300мл</t>
  </si>
  <si>
    <t>RoxelPro Многоцелевой ПУ герметик 550, бежевый, картридж 300мл</t>
  </si>
  <si>
    <t>RoxelPro Быстросъёмный Чёрный зачистной круг ROXONE Clean&amp;Strip 75х13мм</t>
  </si>
  <si>
    <t>Пневматические орбитальные шлифовальные машинки</t>
  </si>
  <si>
    <t>RoxelPro Пневматическая орбитальная шлифовальная машинка ULTRA ACTION 125мм 5/16, принудит.пылеотвод, орбита 5мм</t>
  </si>
  <si>
    <t>RoxelPro Пневматическая орбитальная шлифовальная машинка ULTRA ACTION 150мм 5/16, принудит.пылеотвод, орбита 2.5мм</t>
  </si>
  <si>
    <t>RoxelPro Пневматическая орбитальная шлифовальная машинка ULTRA ACTION 150мм 5/16, принудит.пылеотвод, орбита 5мм</t>
  </si>
  <si>
    <t>RoxelPro Ремонтный комплект для пневматических орбитальных шлифовальных машин ULTRA ACTION с принудительным пылеотводом</t>
  </si>
  <si>
    <t>У.Е.</t>
  </si>
  <si>
    <t>Рекоменд. Цена У.Е.</t>
  </si>
  <si>
    <t>Сумма У.Е.</t>
  </si>
  <si>
    <t>Сумма заказа, У.Е.:</t>
  </si>
  <si>
    <t>RoxelPro Металлические тест-панели ROXONE 10,5 х 15 см, белые</t>
  </si>
  <si>
    <t>RoxelPro Металлические тест-панели ROXONE 10,5 х 15 см, серые</t>
  </si>
  <si>
    <t>Шлифовальный круг CERAMIC L712 125мм на липучке с мультипылеотводом</t>
  </si>
  <si>
    <t>Шлифовальный круг CERAMIC L712 150мм на липучке с мультипылеотводом</t>
  </si>
  <si>
    <t>Шлифовальный круг CERAMIC L712 180мм на липучке с мультипылеотводом</t>
  </si>
  <si>
    <t>Шлифовальный круг FILM L312 125мм на липучке, без отв, зелёный</t>
  </si>
  <si>
    <t>Шлифовальный круг FILM L312 125мм на липучке, 8 отв, зелёный</t>
  </si>
  <si>
    <t>Шлифовальный круг FILM L312 150мм на липучке, без отв, зелёный</t>
  </si>
  <si>
    <t>Шлифовальный круг FILM L312 150мм на липучке, 7 отв, зелёный</t>
  </si>
  <si>
    <t>Шлифовальный круг FILM L312 150мм на липучке, 9 отв, зелёный</t>
  </si>
  <si>
    <t>Шлифовальный круг FILM L312 150мм на липучке, 15 отв, зелёный</t>
  </si>
  <si>
    <t>Шлифовальная полоска FILM L312 70х420мм на липучке без отв, зелёная</t>
  </si>
  <si>
    <t>Шлифовальная полоска FILM L312 70х420мм на липучке 14 отв, зелёная</t>
  </si>
  <si>
    <t>Шлифовальная полоска FILM L312 115х230мм на липучке 10 отв, зелёная</t>
  </si>
  <si>
    <t>Шлифовальный материал FILM L312 в листах 230 х 280мм, зелёный</t>
  </si>
  <si>
    <t>Шлифовальный материал FILM L312 в рулонах 70мм х 50м, зелёный</t>
  </si>
  <si>
    <t>Шлифовальный материал FILM L312 в рулонах 115мм х 50м, зелёный</t>
  </si>
  <si>
    <t>Шлифовальный материал FILM L312 в рулонах 70мм х 50м на липучке, зелёный</t>
  </si>
  <si>
    <t>Шлифовальный материал FILM L312 в рулонах 115мм х 50м на липучке, зелёный</t>
  </si>
  <si>
    <t>Шлиф. бумага FILM L312 Soft Flex Pad перфорир. рулон 114мм х 25м, 200 шт. 114 х 125мм</t>
  </si>
  <si>
    <t>Шлифовальный круг ORANGE FILM Q128O 125мм на липучке, 8 отв, оранжевый</t>
  </si>
  <si>
    <t>Шлифовальный круг ORANGE FILM Q128O 150мм на липучке, 7 отв, оранжевый</t>
  </si>
  <si>
    <t>Шлифовальный круг ORANGE FILM Q128O 150мм на липучке, 15 отв, оранжевый</t>
  </si>
  <si>
    <t>Шлифовальный круг GOLD B312 125мм на липучке, 8 отв, золотистый</t>
  </si>
  <si>
    <t>Шлифовальный круг GOLD B312 150мм на липучке, 7 отв, золотистый</t>
  </si>
  <si>
    <t>Шлифовальный круг GOLD B312 150мм на липучке, 9 отв, золотистый</t>
  </si>
  <si>
    <t>Шлифовальный круг GOLD B312 150мм на липучке, 15 отв, золотистый</t>
  </si>
  <si>
    <t>Шлифовальная полоска GOLD B312 70х420мм на липучке без отв, золотистая</t>
  </si>
  <si>
    <t>Шлифовальная полоска GOLD B312 70х420мм на липучке 14 отв, золотистая</t>
  </si>
  <si>
    <t>Шлифовальная полоска GOLD B312 81х133мм на липучке 8 отв, золотистая</t>
  </si>
  <si>
    <t>Шлифовальная бумага GOLD B312 в листах 230х280мм, золотистая</t>
  </si>
  <si>
    <t>Шлифовальная бумага GOLD B312 в рулонах 115мм х 50м, золотистая</t>
  </si>
  <si>
    <t>Шлифовальная бумага GOLD B312 в рулонах 70мм х 50м, на липучке, золотистая</t>
  </si>
  <si>
    <t>Шлиф. бумага GOLD B312 Soft Flex перфорир. рулон 114мм х 25м, 200 шт. 114 х 125мм</t>
  </si>
  <si>
    <t>Шлифовальный круг WHITE B322 125мм на липучке, без отв, белёсый</t>
  </si>
  <si>
    <t>Шлифовальный круг CERAMIC L712 225мм на липучке, 24 отв.</t>
  </si>
  <si>
    <t>Шлифовальный круг FILM L312 225мм на липучке, 24 отв, зелёный</t>
  </si>
  <si>
    <t>77612</t>
  </si>
  <si>
    <t>77614</t>
  </si>
  <si>
    <t>35511</t>
  </si>
  <si>
    <t>RoxelPro Защитная прокладка 150мм без отв.</t>
  </si>
  <si>
    <t>TA30313-6</t>
  </si>
  <si>
    <t>TA60413-6</t>
  </si>
  <si>
    <t>TG30313-5</t>
  </si>
  <si>
    <t>Рек. цена Fine Cut   Cut 5</t>
  </si>
  <si>
    <t>Рек. цена Double Cut   Cut 6</t>
  </si>
  <si>
    <t>Рек. цена Single Cut   Cut 2</t>
  </si>
  <si>
    <t>Рек. цена Alu Cut   Cut 3</t>
  </si>
  <si>
    <t>TG30313-6</t>
  </si>
  <si>
    <t>TL61328-6</t>
  </si>
  <si>
    <t>TM30313-6</t>
  </si>
  <si>
    <t>TM30613-6</t>
  </si>
  <si>
    <t>RoxelPro Защитная клейкая плёнка ROXTOP для окон 500мм х 25м, 40 мк, синяя</t>
  </si>
  <si>
    <t>RoxelPro Защитная клейкая плёнка ROXTOP для окон 500мм х 50м, 40 мк, синяя</t>
  </si>
  <si>
    <t>RoxelPro Защитная клейкая плёнка ROXTOP для окон 500мм х 100м, 40 мк, синяя</t>
  </si>
  <si>
    <t>RoxelPro Шлифовальная бумага SUNROX в рулоне 115мм х 5м, золотистая, Р40</t>
  </si>
  <si>
    <t>1 / 6 шт.</t>
  </si>
  <si>
    <t>RoxelPro Шлифовальная бумага SUNROX в рулоне 115мм х 5м, золотистая, Р60</t>
  </si>
  <si>
    <t>RoxelPro Шлифовальная бумага SUNROX в рулоне 115мм х 5м, золотистая, Р80</t>
  </si>
  <si>
    <t>RoxelPro Шлифовальная бумага SUNROX в рулоне 115мм х 5м, золотистая, Р100</t>
  </si>
  <si>
    <t>RoxelPro Шлифовальная бумага SUNROX в рулоне 115мм х 5м, золотистая, Р120</t>
  </si>
  <si>
    <t>RoxelPro Шлифовальная бумага SUNROX в рулоне 115мм х 5м, золотистая, Р150</t>
  </si>
  <si>
    <t>RoxelPro Шлифовальная бумага SUNROX в рулоне 115мм х 5м, золотистая, Р180</t>
  </si>
  <si>
    <t>RoxelPro Шлифовальная бумага SUNROX в рулоне 115мм х 5м, золотистая, Р240</t>
  </si>
  <si>
    <t>RoxelPro Шлифовальная бумага SUNROX в рулоне 115мм х 50м, золотистая, Р40</t>
  </si>
  <si>
    <t>RoxelPro Шлифовальная бумага SUNROX в рулоне 115мм х 50м, золотистая, Р60</t>
  </si>
  <si>
    <t>RoxelPro Шлифовальная бумага SUNROX в рулоне 115мм х 50м, золотистая, Р80</t>
  </si>
  <si>
    <t>RoxelPro Шлифовальная бумага SUNROX в рулоне 115мм х 50м, золотистая, Р100</t>
  </si>
  <si>
    <t>RoxelPro Шлифовальная бумага SUNROX в рулоне 115мм х 50м, золотистая, Р120</t>
  </si>
  <si>
    <t>RoxelPro Шлифовальная бумага SUNROX в рулоне 115мм х 50м, золотистая, Р150</t>
  </si>
  <si>
    <t>RoxelPro Шлифовальная бумага SUNROX в рулоне 115мм х 50м, золотистая, Р180</t>
  </si>
  <si>
    <t>RoxelPro Шлифовальная бумага SUNROX в рулоне 115мм х 50м, золотистая, Р240</t>
  </si>
  <si>
    <t>Шлифовальная бумага</t>
  </si>
  <si>
    <t>RoxelPro Очиститель + активатор адгезии для вклейки стёкол NEW, бесцветный, тюбик 10 мл.</t>
  </si>
  <si>
    <t>RoxelPro Полиуретановый клей-герметик ROXONE 555, белый, картридж 300мл</t>
  </si>
  <si>
    <t>RoxelPro Полиуретановый клей-герметик ROXONE 555, серый, картридж 300мл</t>
  </si>
  <si>
    <t>RoxelPro Полиуретановый клей-герметик ROXONE 555, чёрный, картридж 300мл</t>
  </si>
  <si>
    <t>RoxelPro Полиуретановый клей-герметик ROXONE 555, бежевый, картридж 300мл</t>
  </si>
  <si>
    <t>Sunmight Отрезной круг SUNTEK ZIRCONIA 115 х 1,0 х 22мм прямой, тип 41</t>
  </si>
  <si>
    <t>SATAjet X RP BASIC Базовая аналоговая версия</t>
  </si>
  <si>
    <t>SATAjet X HVLP BASIC Базовая аналоговая версия</t>
  </si>
  <si>
    <t>SATAjet X RP DIGITAL ready Аналоговая версия с разъёмом SATA QAC для подключения Adam X или Adam X pro</t>
  </si>
  <si>
    <t>SATAjet X HVLP DIGITAL ready Аналоговая версия с разъёмом SATA QAC для подключения Adam X или Adam X pro</t>
  </si>
  <si>
    <t>SATAjet X RP DIGITAL с Adam X Digital с базовыми цифровыми функциями</t>
  </si>
  <si>
    <t>SATAjet X HVLP DIGITAL с Adam X Digital с базовыми цифровыми функциями</t>
  </si>
  <si>
    <t>SATAjet X RP DIGITAL pro с полным спектром цифровых функций</t>
  </si>
  <si>
    <t>SATAjet X HVLP DIGITAL pro с полным спектром цифровых функций</t>
  </si>
  <si>
    <t>SATA Сменный комплект дюз (головка, сопло, игла) для jet X RP</t>
  </si>
  <si>
    <t>SATA Сменный комплект дюз (головка, сопло, игла) для jet X HVLP</t>
  </si>
  <si>
    <t>Гибкий абразивный материал на вспененной основе G330T</t>
  </si>
  <si>
    <t>для матирования, подготовки поверхности и удаления дефектов на лакокрасочных покрытиях</t>
  </si>
  <si>
    <t>Шлифовальный круг G330T 150мм на липучке с мультипылеотводом</t>
  </si>
  <si>
    <t>03719</t>
  </si>
  <si>
    <t>03720</t>
  </si>
  <si>
    <t>RoxelPro Шлифовальный блок 100х68х25мм, 4-х сторонний, цирконат, P80</t>
  </si>
  <si>
    <t>RoxelPro Комбинированный шлифовальный блок 98х69х26мм, Р100</t>
  </si>
  <si>
    <t>RoxelPro Комбинированный шлифовальный блок 98х69х26мм, Р120</t>
  </si>
  <si>
    <t>RoxelPro Комбинированный шлифовальный блок 98х69х26мм, Р150</t>
  </si>
  <si>
    <t>RoxelPro Комбинированный шлифовальный блок 98х69х26мм, Р180</t>
  </si>
  <si>
    <t>RoxelPro Комбинированный шлифовальный блок 98х69х26мм, Р220</t>
  </si>
  <si>
    <t>RoxelPro Комбинированный шлифовальный блок 98х69х26мм, Р240</t>
  </si>
  <si>
    <t>RoxelPro Комбинированный шлифовальный блок 98х69х26мм, Р320</t>
  </si>
  <si>
    <t>35708</t>
  </si>
  <si>
    <t>RoxelPro Укрыв. текстур. защитная плёнка ROXONE с маляр. лентой со стат.эффектом, 550мм х 33м</t>
  </si>
  <si>
    <t>RoxelPro Укрыв. текстур. защитная плёнка ROXONE с маляр. лентой со стат.эффектом, 650мм х 33м</t>
  </si>
  <si>
    <t>RoxelPro Укрыв. текстур. защитная плёнка ROXONE с маляр. лентой со стат.эффектом, 900мм х 33м</t>
  </si>
  <si>
    <t>RoxelPro Укрыв. текстур. защитная плёнка ROXONE с маляр. лентой со стат.эффектом, 1100мм х 33м</t>
  </si>
  <si>
    <t>RoxelPro Укрыв. текстур. защитная плёнка ROXONE с маляр. лентой со стат.эффектом, 1400мм х 33м</t>
  </si>
  <si>
    <t>RoxelPro Укрыв. текстур. защитная плёнка ROXONE с маляр. лентой со стат.эффектом, 1800мм х 33м</t>
  </si>
  <si>
    <t>RoxelPro Укрыв. текстур. защитная плёнка ROXONE с маляр. лентой со стат.эффектом, 2700мм х 20м</t>
  </si>
  <si>
    <t>RoxelPro Укрыв. текстур. защитная плёнка ROXONE с маляр. лентой со стат.эффектом, 3200мм х 17м</t>
  </si>
  <si>
    <t>Абразивный материал на бумажной основе SUNTEX B128T</t>
  </si>
  <si>
    <t>25406</t>
  </si>
  <si>
    <t>Шлифовальный круг SUNTEX B128T 125мм на липучке, 8 отв, жёлтый</t>
  </si>
  <si>
    <t>25407</t>
  </si>
  <si>
    <t>25408</t>
  </si>
  <si>
    <t>25409</t>
  </si>
  <si>
    <t>25410</t>
  </si>
  <si>
    <t>25412</t>
  </si>
  <si>
    <t>25414</t>
  </si>
  <si>
    <t>25416</t>
  </si>
  <si>
    <t>24306</t>
  </si>
  <si>
    <t>Шлифовальный круг SUNTEX B128T 150мм на липучке, 15 отв, жёлтый</t>
  </si>
  <si>
    <t>24307</t>
  </si>
  <si>
    <t>24308</t>
  </si>
  <si>
    <t>24309</t>
  </si>
  <si>
    <t>24310</t>
  </si>
  <si>
    <t>24312</t>
  </si>
  <si>
    <t>24314</t>
  </si>
  <si>
    <t>24316</t>
  </si>
  <si>
    <t>24317</t>
  </si>
  <si>
    <t>Абразивные материалы SUNMIGHT/ SUNTEX (Южная Корея)</t>
  </si>
  <si>
    <t>на шлифовальные круги SUNMIGHT/ RoxelPro для строительного рынка</t>
  </si>
  <si>
    <t>на абразивные материалы SUNMIGHT/ SUNTEX (Ю.Корея)</t>
  </si>
  <si>
    <t>RoxelPro Контурная лента ROXTOP 12мм х 55м, зелёная</t>
  </si>
  <si>
    <t>1 / 120 шт.</t>
  </si>
  <si>
    <t>RoxelPro Мягкая прокладка 225мм 24 отв. 5мм</t>
  </si>
  <si>
    <t>35714</t>
  </si>
  <si>
    <t>20605</t>
  </si>
  <si>
    <t>Шлифовальный круг ORANGE FILM Q128O 125мм на липучке, без отв, оранжевый</t>
  </si>
  <si>
    <t>23005</t>
  </si>
  <si>
    <t>23011</t>
  </si>
  <si>
    <t>35606P</t>
  </si>
  <si>
    <t>Шлиф.материал SUN NET CERAMIC X713T в перфорир.рулонах 70мм х 10м на липучке</t>
  </si>
  <si>
    <t>35607P</t>
  </si>
  <si>
    <t>35608P</t>
  </si>
  <si>
    <t>35609P</t>
  </si>
  <si>
    <t>35610P</t>
  </si>
  <si>
    <t>35611P</t>
  </si>
  <si>
    <t>35612P</t>
  </si>
  <si>
    <t>35614P</t>
  </si>
  <si>
    <t>35616P</t>
  </si>
  <si>
    <t>35506P</t>
  </si>
  <si>
    <t>Шлиф.материал SUN NET CERAMIC X713T в перфорир.рулонах 115мм х 10м на липучке</t>
  </si>
  <si>
    <t>35507P</t>
  </si>
  <si>
    <t>35508P</t>
  </si>
  <si>
    <t>35509P</t>
  </si>
  <si>
    <t>35510P</t>
  </si>
  <si>
    <t>35511P</t>
  </si>
  <si>
    <t>35512P</t>
  </si>
  <si>
    <t>35514P</t>
  </si>
  <si>
    <t>35516P</t>
  </si>
  <si>
    <t>Сумма EUR</t>
  </si>
  <si>
    <t>Сумма</t>
  </si>
  <si>
    <t>RoxelPro Конволютный круг ROXTOP FS-WL 150х25х25мм 8A MED красный</t>
  </si>
  <si>
    <t>кор: 75 шт.</t>
  </si>
  <si>
    <t>Поролоновый полировальник на липучке 80 х 25мм, средней плотности, оранжевый, рифлёный, изготовлено RoxelPro</t>
  </si>
  <si>
    <t>57506</t>
  </si>
  <si>
    <t>Шлифовальная полоска FILM L312 81х153мм на липучке без отв, зелёная</t>
  </si>
  <si>
    <t>57507</t>
  </si>
  <si>
    <t>57508</t>
  </si>
  <si>
    <t>57509</t>
  </si>
  <si>
    <t>Шлифовальная полоска FILM L312T 81х153мм на липучке без отв, зелёная</t>
  </si>
  <si>
    <t>57510</t>
  </si>
  <si>
    <t>57512</t>
  </si>
  <si>
    <t>57514</t>
  </si>
  <si>
    <t>57516</t>
  </si>
  <si>
    <t>RoxelPro Перчатки защитные ROXTOP 7233 с рельефным латексным покрытием ладони, размер 9/L</t>
  </si>
  <si>
    <t>RoxelPro Перчатки защитные ROXTOP 7233 с рельефным латексным покрытием ладони, размер 10/XL</t>
  </si>
  <si>
    <t>RoxelPro Перчатки защитные ROXTOP 7236 со вспененным нитриловым покрытием ладони, размер 8/M</t>
  </si>
  <si>
    <t>RoxelPro Перчатки защитные ROXTOP 7236 со вспененным нитриловым покрытием ладони, размер 9/L</t>
  </si>
  <si>
    <t>RoxelPro Перчатки защитные ROXTOP 7236 со вспененным нитриловым покрытием ладони, размер10/XL</t>
  </si>
  <si>
    <t>RoxelPro Перчатки защитные ROXTOP 7237 с нитриловым покрытием ладони песочной текстуры, размер 8/M</t>
  </si>
  <si>
    <t>RoxelPro Перчатки защитные ROXTOP 7237 с нитриловым покрытием ладони песочной текстуры, размер 9/L</t>
  </si>
  <si>
    <t>RoxelPro Перчатки защитные ROXTOP 7237 с нитриловым покрытием ладони песочной текстуры, размер 10/XL</t>
  </si>
  <si>
    <t>RoxelPro Перчатки защитные ROXTOP 7245 с нитриловым покрытием ладони для грубых работ, трикотажный манжет, размер 10/XL</t>
  </si>
  <si>
    <t>RoxelPro Перчатки защитные ROXTOP 7245 с нитриловым покрытием ладони для грубых работ, трикотажный манжет, размер 11/XXL</t>
  </si>
  <si>
    <t>RoxelPro Перчатки ROXTOP 7255 для защиты от порезов с нитриловым покрытием ладони песочной текстуры, размер 8/M</t>
  </si>
  <si>
    <t>RoxelPro Перчатки ROXTOP 7255 для защиты от порезов с нитриловым покрытием ладони песочной текстуры, размер 9/L</t>
  </si>
  <si>
    <t>RoxelPro Перчатки ROXTOP 7255 для защиты от порезов с нитриловым покрытием ладони песочной текстуры, размер 10/XL</t>
  </si>
  <si>
    <t>RoxelPro Перчатки защитные ROXTOP 7245S с нитриловым покрытием ладони для грубых работ, манжет крага, размер 10/XL</t>
  </si>
  <si>
    <t>RoxelPro Перчатки защитные ROXTOP 7245S с нитриловым покрытием ладони для грубых работ, манжет крага, размер 11/XXL</t>
  </si>
  <si>
    <t>RoxelPro Маскирующая бумага ROXTOP с клеящей лентой, 450мм х 20м</t>
  </si>
  <si>
    <t>RoxelPro Лепестковый круг ROXPRO FAST CUT II 125 х 22мм, керамика, конический, Р120</t>
  </si>
  <si>
    <t>03723</t>
  </si>
  <si>
    <t>RoxelPro Шлифовальный блок 100х68х25мм, 4-х сторонний, цирконат, P60</t>
  </si>
  <si>
    <t>RoxelPro Малярная лента ROXPRO 3680, коричневая, 72мм х 40м</t>
  </si>
  <si>
    <t>K15F-100mmx50m-P60</t>
  </si>
  <si>
    <t>K15F-100mmx50m-P80</t>
  </si>
  <si>
    <t>K15F-100mmx50m-P100</t>
  </si>
  <si>
    <t>K15F-100mmx50m-P120</t>
  </si>
  <si>
    <t>K15F-100mmx50m-P150</t>
  </si>
  <si>
    <t>K15F-100mmx50m-P180</t>
  </si>
  <si>
    <t>K15F-100mmx50m-P240</t>
  </si>
  <si>
    <t>K15F-100mmx50m-P320</t>
  </si>
  <si>
    <t>K15F-100mmx50m-P400</t>
  </si>
  <si>
    <t>K15F-100mmx5m-P60</t>
  </si>
  <si>
    <t>K15F-100mmx5m-P80</t>
  </si>
  <si>
    <t>K15F-100mmx5m-P100</t>
  </si>
  <si>
    <t>K15F-100mmx5m-P120</t>
  </si>
  <si>
    <t>K15F-100mmx5m-P150</t>
  </si>
  <si>
    <t>K15F-100mmx5m-P180</t>
  </si>
  <si>
    <t>K15F-100mmx5m-P240</t>
  </si>
  <si>
    <t>K15F-100mmx5m-P320</t>
  </si>
  <si>
    <t>K15F-100mmx5m-P400</t>
  </si>
  <si>
    <t>K35-0075x0457-P40</t>
  </si>
  <si>
    <t>K35-0075x0457-P60</t>
  </si>
  <si>
    <t>K35-0075x0457-P80</t>
  </si>
  <si>
    <t>K35-0075x0457-P100</t>
  </si>
  <si>
    <t>K35-0075x0457-P120</t>
  </si>
  <si>
    <t>K35-0075x0457-P150</t>
  </si>
  <si>
    <t>K35-0075x0457-P180</t>
  </si>
  <si>
    <t>K35-0075x0457-P240</t>
  </si>
  <si>
    <t>K35-0075x0533-P40</t>
  </si>
  <si>
    <t>K35-0075x0533-P60</t>
  </si>
  <si>
    <t>K35-0075x0533-P80</t>
  </si>
  <si>
    <t>K35-0075x0533-P100</t>
  </si>
  <si>
    <t>K35-0075x0533-P120</t>
  </si>
  <si>
    <t>K35-0075x0533-P150</t>
  </si>
  <si>
    <t>K35-0075x0533-P180</t>
  </si>
  <si>
    <t>K35-0075x0533-P240</t>
  </si>
  <si>
    <t>K35-0100x0610-P40</t>
  </si>
  <si>
    <t>K35-0100x0610-P60</t>
  </si>
  <si>
    <t>K35-0100x0610-P80</t>
  </si>
  <si>
    <t>K35-0100x0610-P100</t>
  </si>
  <si>
    <t>K35-0100x0610-P120</t>
  </si>
  <si>
    <t>K35-0100x0610-P150</t>
  </si>
  <si>
    <t>K35-0100x0610-P180</t>
  </si>
  <si>
    <t>K35-0100x0610-P240</t>
  </si>
  <si>
    <t>R155-0075x0457-P40</t>
  </si>
  <si>
    <t>R155-0075x0457-P60</t>
  </si>
  <si>
    <t>R155-0075x0457-P80</t>
  </si>
  <si>
    <t>R155-0075x0457-P100</t>
  </si>
  <si>
    <t>R155-0075x0457-P120</t>
  </si>
  <si>
    <t>R155-0075x0457-P150</t>
  </si>
  <si>
    <t>R155-0075x0457-P180</t>
  </si>
  <si>
    <t>R155-0075x0457-P240</t>
  </si>
  <si>
    <t>R155-0075x0533-P40</t>
  </si>
  <si>
    <t>R155-0075x0533-P60</t>
  </si>
  <si>
    <t>R155-0075x0533-P80</t>
  </si>
  <si>
    <t>R155-0075x0533-P100</t>
  </si>
  <si>
    <t>R155-0075x0533-P120</t>
  </si>
  <si>
    <t>R155-0075x0533-P150</t>
  </si>
  <si>
    <t>R155-0075x0533-P180</t>
  </si>
  <si>
    <t>R155-0075x0533-P240</t>
  </si>
  <si>
    <t>R155-0100x0610-P40</t>
  </si>
  <si>
    <t>R155-0100x0610-P60</t>
  </si>
  <si>
    <t>R155-0100x0610-P80</t>
  </si>
  <si>
    <t>R155-0100x0610-P100</t>
  </si>
  <si>
    <t>R155-0100x0610-P120</t>
  </si>
  <si>
    <t>R155-0100x0610-P150</t>
  </si>
  <si>
    <t>R155-0100x0610-P180</t>
  </si>
  <si>
    <t>R155-0100x0610-P240</t>
  </si>
  <si>
    <t>RoxelPro Пластиковые палочки для размешивания краски 20 см, синие</t>
  </si>
  <si>
    <t>20606</t>
  </si>
  <si>
    <t>RoxelPro Малярная лента ROXPRO 5010 универсальная, рисовая бумага, акрил. клей, жёлтая, 48мм х 50м</t>
  </si>
  <si>
    <t>RoxelPro Малярная лента ROXPRO 5030 для наружных работ, рисовая бумага, акрил. клей, синяя, 48мм х 50м</t>
  </si>
  <si>
    <t>RoxelPro Полнолицевая маска ROXTOP 7000, размер S</t>
  </si>
  <si>
    <t>RoxelPro Полнолицевая маска ROXTOP 7000, размер M</t>
  </si>
  <si>
    <t>RoxelPro Полнолицевая маска ROXTOP 7000, размер L</t>
  </si>
  <si>
    <t>RoxelPro Набор сменных плёнок 10 шт. для полнолицевой маски ROXTOP 7000</t>
  </si>
  <si>
    <t>10 / 800 шт.</t>
  </si>
  <si>
    <t>RoxelPro Набор лепестков клапана вдоха (8шт) и выдоха (2шт) для полнолицевой маски ROXTOP 7000</t>
  </si>
  <si>
    <t>2 / 2000 шт.</t>
  </si>
  <si>
    <t>RoxelPro Подмасочник силиконовый для полнолицевой маски ROXTOP 7000</t>
  </si>
  <si>
    <t>RoxelPro Ремень оголовья  для полнолицевой маски ROXTOP 7000</t>
  </si>
  <si>
    <t>SATAjet 1000 B RP Lignum 3 с быстросменным верхним бачком 0.6л. QCC и шарнирным соединением</t>
  </si>
  <si>
    <t>SATAjet 1000 B HVLP Lignum 3 с быстросменным верхним бачком 0.6л QCC и шарнирным соединением</t>
  </si>
  <si>
    <t>Окрасочные пистолеты (группа скидок 2)</t>
  </si>
  <si>
    <t>1,1 I</t>
  </si>
  <si>
    <t>1,2 I</t>
  </si>
  <si>
    <t>1,3 I</t>
  </si>
  <si>
    <t>1,4 I</t>
  </si>
  <si>
    <t>1,1 O</t>
  </si>
  <si>
    <t>1,2 O</t>
  </si>
  <si>
    <t>1,3 O</t>
  </si>
  <si>
    <t>1,4 O</t>
  </si>
  <si>
    <t>1,5 I</t>
  </si>
  <si>
    <t>1,5 O</t>
  </si>
  <si>
    <t>SATAjet K 1800 spray mix пистолет для использования с насосами, без металлической трубки подачи материала, без фильтра, без дюзы</t>
  </si>
  <si>
    <t>SATAjet K 1800 spray mix пистолет для использования с насосами, с металлической трубкой подачи материала, коротким сетчатым фильтром 100 микрон, без дюзы</t>
  </si>
  <si>
    <t>SATAjet K 1800 spray mix пистолет для использования с насосами, с металлической трубкой подачи материала, длинным сетчатым фильтром 100 микрон, без дюзы</t>
  </si>
  <si>
    <t>SATAjet 3000 K spray mix пистолет для использования с насосами, с металлическим патрубком подачи материала, фильтром 100 микрон, без дюзы</t>
  </si>
  <si>
    <t>SATAjet 3000 K spray mix пистолет для использования с насосами, с металлическим патрубком подачи материала, фильтром 100 микрон, переключателем, без дюзы</t>
  </si>
  <si>
    <t>WSB</t>
  </si>
  <si>
    <t>1,1 UV</t>
  </si>
  <si>
    <t>Р</t>
  </si>
  <si>
    <t>P</t>
  </si>
  <si>
    <t>0,8 SR</t>
  </si>
  <si>
    <t>1,0 SR</t>
  </si>
  <si>
    <t>1,2 SR</t>
  </si>
  <si>
    <t>1,4 SR</t>
  </si>
  <si>
    <t>SM</t>
  </si>
  <si>
    <t>MSB</t>
  </si>
  <si>
    <t>1,3W</t>
  </si>
  <si>
    <t>1,5W</t>
  </si>
  <si>
    <t>1,7W</t>
  </si>
  <si>
    <t>2,0W</t>
  </si>
  <si>
    <t>2,5W</t>
  </si>
  <si>
    <t>3,0W</t>
  </si>
  <si>
    <t>MSH</t>
  </si>
  <si>
    <t>SATA Насадка-удлинитель 20см 1,6мм для SATAjet 1000 B RP</t>
  </si>
  <si>
    <t>SATA Насадка-удлинитель 30см 1,6мм для SATAjet 1000 B RP</t>
  </si>
  <si>
    <t>SATA Насадка-удлинитель 40см 1,6мм для SATAjet 1000 B RP</t>
  </si>
  <si>
    <t>SATA Насадка-удлинитель 30º 20см 1,6мм для SATAjet 1000 B RP</t>
  </si>
  <si>
    <t>SATA Насадка-удлинитель 30º 30см 1,6мм для SATAjet 1000 B RP</t>
  </si>
  <si>
    <t>SATA Насадка-удлинитель 30º 40см 1,6мм для SATAjet 1000 B RP</t>
  </si>
  <si>
    <t>SATA Насадка-удлинитель 90º 20см 1,6мм для SATAjet 1000 B RP</t>
  </si>
  <si>
    <t>SATA Насадка-удлинитель 90º 30см 1,6мм для SATAjet 1000 B RP</t>
  </si>
  <si>
    <t>SATA Насадка-удлинитель 90º 40см 1,6мм для SATAjet 1000 B RP</t>
  </si>
  <si>
    <t>SATA Насадка-удлинитель 40 см с вращающейся головкой 30º 1,6мм для SATAjet 1000 B RP</t>
  </si>
  <si>
    <t>SATA Насадка-удлинитель 20 см с вращающейся головкой 30º 1,6мм для SATAjet 1000 B RP</t>
  </si>
  <si>
    <t>SATA Насадка-удлинитель 20 см с вращающейся головкой 360º 1,6мм для SATAjet 1000 B RP</t>
  </si>
  <si>
    <t>SATA Насадка-удлинитель 30 см с вращающейся головкой 360º 1,6мм для SATAjet 1000 B RP</t>
  </si>
  <si>
    <t>SATA Насадка-удлинитель 40 см с вращающейся головкой 360º 1,6мм для SATAjet 1000 B RP</t>
  </si>
  <si>
    <t>SATA Насадка-удлинитель 20см 1,6мм для SATAjet 1000 K RP</t>
  </si>
  <si>
    <t>SATA Насадка-удлинитель 30см 1,6мм для SATAjet 1000 K RP</t>
  </si>
  <si>
    <t>SATA Насадка-удлинитель 40см 1,6мм для SATAjet 1000 K RP</t>
  </si>
  <si>
    <t>SATA Насадка-удлинитель 30º 20см 1,6мм для SATAjet 1000 K RP</t>
  </si>
  <si>
    <t>SATA Насадка-удлинитель 30º 30см 1,6мм для SATAjet 1000 K RP</t>
  </si>
  <si>
    <t>SATA Насадка-удлинитель 30º 40см 1,6мм для SATAjet 1000 K RP</t>
  </si>
  <si>
    <t>SATA Насадка-удлинитель 20см 1,6мм с внутренним смешиванием для SATAjet 1000 K RP</t>
  </si>
  <si>
    <t>SATA Насадка-удлинитель 30см 1,6мм с внутренним смешиванием для SATAjet 1000 K RP</t>
  </si>
  <si>
    <t>SATA Насадка-удлинитель 40см 1,6мм с внутренним смешиванием для SATAjet 1000 K RP</t>
  </si>
  <si>
    <t>SATA Насадка-удлинитель 90º 20см 1,6мм для SATAjet 1000 K RP</t>
  </si>
  <si>
    <t>SATA Насадка-удлинитель 90º 30см 1,6мм для SATAjet 1000 K RP</t>
  </si>
  <si>
    <t>SATA Насадка-удлинитель 90º 40см 1,6мм для SATAjet 1000 K RP</t>
  </si>
  <si>
    <t>Система контроля давления и качества воздуха (группа скидок 2)</t>
  </si>
  <si>
    <t>SATA Манометр</t>
  </si>
  <si>
    <t>SATA Манометр с регулятором давления</t>
  </si>
  <si>
    <t>SATA Манометр 0-10 бар без регулятора давления</t>
  </si>
  <si>
    <t>SATA Набор регулировочных винтов (3шт.) для SATA манометра</t>
  </si>
  <si>
    <t>SATA Манометр электронный SATA Adam 2 с регулятором давления для окрасочных пистолетов SATA в сборе, 2 бар</t>
  </si>
  <si>
    <t>SATA Манометр электронный SATA Adam 2 mini с регулятором давления для minijet 3000 B HVLP, minijet 4 HVLP в сборе</t>
  </si>
  <si>
    <t>SATA Модуль-дисплей электронного манометра SATA Adam 2</t>
  </si>
  <si>
    <t>SATA Док станция с регулятором давления электронного манометра SATA Adam 2</t>
  </si>
  <si>
    <t>SATA Набор из 2-х док станций с регулятором давления электронного манометра SATA Adam 2</t>
  </si>
  <si>
    <t>SATA Соединительный модуль манометра SATA Adam 2 mini для minijet 3000 и minijet 4</t>
  </si>
  <si>
    <t xml:space="preserve">SATA Набор батареек для SATA Adam 2 </t>
  </si>
  <si>
    <t>SATA Манометр электронный SATA Adam 2 U NEW с регулятором давления в сборе для окрасочных пистолетов SATA</t>
  </si>
  <si>
    <t>SATA Док станция с регулятором давления электронного манометра SATA Adam 2 U NEW</t>
  </si>
  <si>
    <t>SATA Док.станция с наружной резьбой 1/8"</t>
  </si>
  <si>
    <t>SATA Манометр электронный SATA Adam 2 с регулятором давления для SATAjet 5000 B в сборе, 2 бар</t>
  </si>
  <si>
    <t>SATA Манометр электронный SATA Adam 2 с регулятором давления для SATAjet 5000 B в сборе, чёрный, 2 бар</t>
  </si>
  <si>
    <t>SATA Док станция с регулятором давления электронного манометра SATA Adam 2 для SATAjet 5000 B</t>
  </si>
  <si>
    <t>SATA Набор из 2-х док станций с регулятором давления электронного манометра SATA Adam 2 для SATAjet 5000 B</t>
  </si>
  <si>
    <t>SATA Набор контроля качества сжатого воздуха</t>
  </si>
  <si>
    <t>SATA Набор диафрагм (10шт.) для системы контроля качества сжатого воздуха</t>
  </si>
  <si>
    <t>SATA Пластина-тестер для проверки качества воздуха</t>
  </si>
  <si>
    <t>SATA Дисплей для контроля качества факела пистолетов SATA</t>
  </si>
  <si>
    <t>SATA Блок листов (2х25шт.) для дисплея SATA sert</t>
  </si>
  <si>
    <t>SATA Набор уплотнительных колец (2шт.) для SATA Adam 2</t>
  </si>
  <si>
    <t>SATA Сервисный набор для пистолетов SATA</t>
  </si>
  <si>
    <t>Система универсальных бачков SATA RPS (группа скидок 1)</t>
  </si>
  <si>
    <t>SATA Стандартная крышка для SATA RPS minijet 300мл</t>
  </si>
  <si>
    <t>SATA Набор сменных плоских фильтров 125µ для SATA RPS, 100шт.</t>
  </si>
  <si>
    <t>SATA Набор сменных  фильтров 200µ для SATA RPS, 100шт.</t>
  </si>
  <si>
    <t>SATA Адаптор №1 для использования системы RPS с пистолетами SATAjet B, jet B NR 92 и jet B NR 95 без QCC</t>
  </si>
  <si>
    <t>SATA Адаптор №2 для использования системы RPS с пистолетами SATAjet 2000, jet RP без QCC и SATA LM 2000, KLC и jet 90</t>
  </si>
  <si>
    <t>SATA Адаптор №3 для использования системы RPS с пистолетами Devilbiss Pri и Gti</t>
  </si>
  <si>
    <t xml:space="preserve">SATA Адаптор №4  QCC с резьбой ISO 228 G 1/4 </t>
  </si>
  <si>
    <t>SATA Адаптор №5 для использования системы RPS с пистолетами Walcom FX GEO и FX HVLP</t>
  </si>
  <si>
    <t>SATA Адаптор №6 для использования системы RPS с пистолетами Graco</t>
  </si>
  <si>
    <t>SATA Адаптор №8 для использования системы RPS с пистолетами Optima и Sharpe</t>
  </si>
  <si>
    <t>SATA Адаптор №10 для использования системы RPS с пистолетами SATAminijet без QCC</t>
  </si>
  <si>
    <t>SATA Адаптор №15 для использования системы RPS с пистолетами Devilbiss Sri</t>
  </si>
  <si>
    <t>SATA Адаптор №18 для использования системы RPS с пистолетами Sagola 4400 и 4500 G Extreme</t>
  </si>
  <si>
    <t>SATA Адаптор №19 для использования системы RPS с пистолетами Iwata LPH 80</t>
  </si>
  <si>
    <t>SATA Набор сменных плоских фильтров 125µ для SATA RPS 0,3 л, (60шт.)</t>
  </si>
  <si>
    <t>SATA Набор крышек для стаканов RPS 0,6 л (80шт.)</t>
  </si>
  <si>
    <t>SATA Стойка для хранения 3-х наборов RPS</t>
  </si>
  <si>
    <t>Бачки для окрасочных пистолетов SATA (группа скидок 2)</t>
  </si>
  <si>
    <t>SATA Пластиковый бачок 0,125л QCC для SATAminijet 4400</t>
  </si>
  <si>
    <t xml:space="preserve">SATA Пластиковый бачок 0,125л для SATAminijet 3000 B HVLP, minijet 4 HVLP </t>
  </si>
  <si>
    <t>SATA Крышка с поддоном и противокапельным устройством для пластикового бачка 0,125л для SATAminijet 4400</t>
  </si>
  <si>
    <t>SATA Пластиковый бачок 0,3л QCC для SATAjet 5000, jet 4000, jet 3000, jet 1000, jet 100, minijet 4400, LM 2000</t>
  </si>
  <si>
    <t>SATA Пластиковый бачок 0,3л для Jet B, GR</t>
  </si>
  <si>
    <t>SATA Пластиковый бачок 0,3л QCC для SATAminijet</t>
  </si>
  <si>
    <t xml:space="preserve">SATA Пластиковый бачок 0,3л для SATAminijet 3000 B HVLP, minijet 4 HVLP </t>
  </si>
  <si>
    <t>SATA Пластиковый бачок 0,6л QCC для SATAjet 3000, jet 2000 HVLP, jet RP, jet 1000, jet 100</t>
  </si>
  <si>
    <t>SATA Пластиковый бачок 0,6л QCC+резьба для SATAjet 5000, jet 4000, jet 3000, jet 1000, jet 100, minijet 4400</t>
  </si>
  <si>
    <t>SATA Пластиковый бачок 0,6л для Jet B, Jet B-NR95, GR</t>
  </si>
  <si>
    <t>SATA Набор противокапельных колец для пластикового бачка 0,6л (4шт)</t>
  </si>
  <si>
    <t>SATA Крышка с пробкой для пластикового бачка 0,6л</t>
  </si>
  <si>
    <t xml:space="preserve">SATA Пластиковый бачок 0,065л с крышкой для SATAjet 20 B, decor 2000 </t>
  </si>
  <si>
    <t xml:space="preserve">SATA Крышка с пробкой для пластикового бачка 0,065л для SATAjet 20 B, decor 2000 </t>
  </si>
  <si>
    <t>SATA Алюминиевый бачок 0,15л QCC для пистолетов с верхним бачком, кроме minijet3000 B, jet B, jet GR, jet 20</t>
  </si>
  <si>
    <t>SATA Алюминиевый бачок 0,15л QCC для minijet 3000 B HVLP, minijet 4 HVLP</t>
  </si>
  <si>
    <t>SATA Алюминиевый бачок 0,75л QCC для SATAjet 3000, jet 2000 HVLP, jet RP, jet 1000, jet 100</t>
  </si>
  <si>
    <t>SATA Алюминиевый бачок 1,0л с системой QCC для Jet 2000, Jet RP</t>
  </si>
  <si>
    <t>SATA Алюминиевый нижний бачок 1,0л для Jet H, GR/H, LM/H с крышкой</t>
  </si>
  <si>
    <t>SATA Крышка в сборе с уплотнителем для алюминиевого нижнего бачка 1,0л</t>
  </si>
  <si>
    <t>SATA Алюминиевый нижний бачок 1,0л для Jet H, GR/H, LM/H</t>
  </si>
  <si>
    <t>SATA Прокладка крышки  алюминиевого нижнего бачка 1,0л (4шт.)</t>
  </si>
  <si>
    <t>SATA Набор пластиковых крышек (3шт.) для алюминиевого бачка 0,15л</t>
  </si>
  <si>
    <t>SATA Набор крышек (3шт.) для алюминиевого бачка 0,75 и 1,0л</t>
  </si>
  <si>
    <t>SATA Комплект крепления чаши мешалки SATA для серии SATAjet 5000, jet 4000 B, jet3000 B, jet 2000, jet 1000 B, jet 100 B, jet RP</t>
  </si>
  <si>
    <t>SATA Бачок со смесителем для jet B и GR/B-92</t>
  </si>
  <si>
    <t>SATA Монтажный комплект SATA BVD с QCC без мелкой резьбы для SATAjet серии 5000, jet 4000 B, jet 3000 B, jet 2000, jet 1000 B, jet 100 B, jet RP</t>
  </si>
  <si>
    <t>Маски и респираторы (группа скидок 2)</t>
  </si>
  <si>
    <t>SATA air vision 5000 защитная маска с принудительной подачей воздуха, в сборе</t>
  </si>
  <si>
    <t>SATA air vision 5000 защитная маска с принудительной подачей воздуха с угольным фильтром, в сборе</t>
  </si>
  <si>
    <t xml:space="preserve">SATA Защитная маска air vision 5000 с серым капюшоном </t>
  </si>
  <si>
    <t>SATA vision 2000 защитная маска в сборе с принудительной подачей воздуха</t>
  </si>
  <si>
    <t>SATA vision 2000 защитная маска с серым капюшоном и шлангом 1,8 м</t>
  </si>
  <si>
    <t>SATA vision 2000 защитная маска в сборе с поясным ремнём индустриальной версии и Т-образным узлом подсоединения воздуха</t>
  </si>
  <si>
    <t>SATA vision 2000 защитная маска в наборе с поясным ремнём и угольным фильтром (69500), нагревателем воздуха (61242), синим воздушным шлангом 9мм, длиной 1,2м (13870),запасным угольным фильтром (13904), 25шт. Сменных плёнок (35675)</t>
  </si>
  <si>
    <t xml:space="preserve">SATA Набор очищающих салфеток (50шт.) для защитных  полных масок </t>
  </si>
  <si>
    <t xml:space="preserve">SATA Набор очищающих салфеток (50шт.) для полумасок </t>
  </si>
  <si>
    <t>Системы фильтрации воздуха (группа скидок 2)</t>
  </si>
  <si>
    <t>SATA Трёхступенчатый комби-фильтр 584 тонкой очистки с активированным углём, регулятором давления и отводом с 2-мя воздушными выходами G 1/4 ext.</t>
  </si>
  <si>
    <t>SATA Трёхступенчатый комби-фильтр 584 тонкой очистки с активированным углём, регулятором давления и отводом с 2-мя воздушными выходами G 1/4 ext. на передвижной тележке</t>
  </si>
  <si>
    <t>SATA Трёхступенчатый комби-фильтр 584 тонкой очистки с активированным углём, регулятором давления и отводом с 2-мя воздушными выходами G 1/4 ext. на подставке</t>
  </si>
  <si>
    <t>SATA Одноступенчатый фильтр 564 с активированным углём, добавляемый для расширения 544 фильтра до 584</t>
  </si>
  <si>
    <t>SATA Двухступенчатый комби-фильтр 544 тонкой очистки с регулятором давления c отводом с 2-мя воздушными выходами G 1/4 ext.</t>
  </si>
  <si>
    <t>SATA Одноступенчатый фильтр 524 с регулятором давления c отводом с 2-мя воздушными выходами G 1/4a</t>
  </si>
  <si>
    <t>SATA Одноступенчатый фильтр 524 с регулятором давления для установки в воздушную магистраль с соединением G 1/2i без отвода</t>
  </si>
  <si>
    <t>SATA Одноступенчатый фильтр 414 без регулятора давления c отводом с 2-мя воздушными выходами G 1/4a</t>
  </si>
  <si>
    <t>SATA Одноступенчатый фильтр 414 без регулятора давления для установки в воздушную магистраль с соединением G 1/2i без отвода</t>
  </si>
  <si>
    <t>SATA Одноступенчатый фильтр 424 с регулятором давления c отводом с 2-мя воздушными выходами G 1/4a</t>
  </si>
  <si>
    <t>SATA Одноступенчатый фильтр 424 с регулятором давления для магистральной установки G 1/2i без отвода</t>
  </si>
  <si>
    <t>SATA Одноступенчатый фильтр 434 тонкой очистки без регулятора давления c отводом с 2-мя воздушными выходами G 1/4a</t>
  </si>
  <si>
    <t>SATA Одноступенчатый фильтр 434 тонкой очистки без регулятора давления для установки в воздушную магистраль с соединением G 1/2i без отвода</t>
  </si>
  <si>
    <t>SATA Одноступенчатый фильтр 464 с активированным углём с отводом с 2-я шаровыми кранами и масляным индикатором</t>
  </si>
  <si>
    <t>SATA Одноступенчатый фильтр 464 с активированным углём добавляемый для расширения 444 фильтра до 484</t>
  </si>
  <si>
    <t>SATA Двухступенчатый комби-фильтр 444 тонкой очистки с регулятором давления c отводом с 2-мя воздушными выходами G 1/4 ext.</t>
  </si>
  <si>
    <t>SATA Двухступенчатый комби-фильтр 444 тонкой очистки с регулятором давления для установки в воздушную магистраль с соединением G 1/2i без отвода</t>
  </si>
  <si>
    <t>SATA Трёхступенчатый комби-фильтр 484 тонкой очистки с активированным углём, регулятором давления и отводом с 2-мя воздушными выходами G 1/4 ext.</t>
  </si>
  <si>
    <t>SATA Трёхступенчатый комби-фильтр 103 Prep тонкой очистки с активированным углём и регулятором давления  для подготовительных зон c отводом с  воздушным выходом G 1/4 ext.</t>
  </si>
  <si>
    <t>SATA Модуль 101 prep с активированным углём для расширения комби-фильтра для подготовительных зон 100 prep до 103 prep</t>
  </si>
  <si>
    <t>SATA Двухступенчатый комби-фильтр 100 Prep тонкой очистки с регулятором давления  для подготовительных зон c отводом с  воздушным выходом G 1/4 ext.</t>
  </si>
  <si>
    <t>SATA Регулятор давления 420, 0-10 bar, с выходом G 1/2</t>
  </si>
  <si>
    <t>SATA Минифильтр G 1/4</t>
  </si>
  <si>
    <t>Оборудование для покраски (группа скидок 2)</t>
  </si>
  <si>
    <t>SATA Напорный бачок 2л. для мобильного использования</t>
  </si>
  <si>
    <t>SATA Напорный бачок 2л. с двойным регулятором давления для мобильного использования, макс.давление 2,5бар</t>
  </si>
  <si>
    <t>SATA Напорный бачок 2л. для мобильного использования в сборе с SATAjet K3 RP 1,1, фильтром 60 микрон и 1.5м шлангами (2шт)</t>
  </si>
  <si>
    <t>SATA Напорный бачок 2л. для мобильного использования в сборе с SATAjet K3 HVLP 1,2, фильтром 60 микрон и 1.5м шлангами (2шт)</t>
  </si>
  <si>
    <t>SATA Плечевой ремень для напорного бачка SATA mini set 2</t>
  </si>
  <si>
    <t>SATA Набор шлангов (2шт) 9х9мм, длиной 1,5м для напорного бачка 2л</t>
  </si>
  <si>
    <t>SATA Напорный бачок 2л. с двойным регулятором давления для мобильного использования в сборе с SATAminijet 1000 K RP 0,3  и 3м шлангами (2шт)</t>
  </si>
  <si>
    <t>SATA Vario Top Spray W двойной мембранный насос 1:1, версия для крепления на стене , с регулятором давления</t>
  </si>
  <si>
    <t>SATA Vario Top Spray F двойной мембранный насос 1:1 на тележке, с регулятором давления</t>
  </si>
  <si>
    <t>SATA Vario Top Spray F двойной мембранный насос 1:1 на тележке, с регулятором давления, с 2-мя соединениями для пистолетов</t>
  </si>
  <si>
    <t>SATA Vario Top Spray S двойной мембранный насос 1:1 на подставке, с регулятором давления</t>
  </si>
  <si>
    <t>SATA Пневматический миксер на стойке</t>
  </si>
  <si>
    <t>SATA Пластиковый нижний бачок 0,6л для пескоструйного пистолета</t>
  </si>
  <si>
    <t>SATA Обдувочное сопло с быстрым разъёмом</t>
  </si>
  <si>
    <t>SATA Бесшумное сопло для обдувочного пистолета арт.15180</t>
  </si>
  <si>
    <t>SATA Многофункциональное сопло для обдувочного пистолета 15214</t>
  </si>
  <si>
    <t>SATA HRS пистолет для консервации полостей с 3 зондами для высоковязких материалов, макс. 10 бар</t>
  </si>
  <si>
    <t>SATA HRS пистолет для консервации полостей с регулятором подачи материала, макс. 10 бар</t>
  </si>
  <si>
    <t>SATA HRS пистолет для консервации полостей, макс. 10 бар</t>
  </si>
  <si>
    <t>SATA HRS E пистолет высокого давления для консервации полостей с регулятором подачи материала, бачком под давлением 1.5л. макс.10 бар, без зонда</t>
  </si>
  <si>
    <t>SATA Алюминиевый бачок 1,0л  в сборе для HRS, макс. давление 10 бар</t>
  </si>
  <si>
    <t>SATA HKU система для защиты полостей (насос 3:1, пара шлангов 10м., jet 1000KK пистолет, 3 зонда для высоковязких материалов) для использования с 60л. ёмкостью</t>
  </si>
  <si>
    <t>SATA HKU система для защиты полостей (насос 3:1, пара шлангов 10м., jet 1000KK пистолет, 3 зонда для высоковязких материалов) для использования с 200л. ёмкостью</t>
  </si>
  <si>
    <t>SATA Clean RCS быстрая мойка для пистолетов</t>
  </si>
  <si>
    <t>SATA Clean RCS compact компактная быстрая мойка для пистолетов</t>
  </si>
  <si>
    <t>SATA Clean RCS micro малая быстрая мойка для пистолетов</t>
  </si>
  <si>
    <t>SATA Multiclean многофункциональная мойка для 2-х пистолетов</t>
  </si>
  <si>
    <t>SATA Светодиодная лампа для цветоподбора TrueSun</t>
  </si>
  <si>
    <t>SATA Обдувочный пистолет dry jet 2 для ускоренной сушки красок на водной основе</t>
  </si>
  <si>
    <t>SATA Стойка с 2-мя обдувочными пистолетами dry jet 2 для ускоренной сушки красок на водной основе</t>
  </si>
  <si>
    <t>SATA Стойка для обдувочных пистолетов Dry Jet</t>
  </si>
  <si>
    <t>SATA "Мокрая" подставка для 3-х пистолетов</t>
  </si>
  <si>
    <t>Запасные части (группа скидок 2)</t>
  </si>
  <si>
    <t>для окрасочных пистолетов</t>
  </si>
  <si>
    <t>SATA Ремонтный комплект запчастей для jet X 5500</t>
  </si>
  <si>
    <t>SATA Набор батареек для jet X 5500 Digital</t>
  </si>
  <si>
    <t>SATA Курок подачи материала в сборе для jet X 5500 PHASER</t>
  </si>
  <si>
    <t>SATA Штуцер подачи воздуха G1/4" для jet X 5500 PHASER</t>
  </si>
  <si>
    <t>SATA Рукоятка регулятора факела (2шт.) для jet X 5500 PHASER</t>
  </si>
  <si>
    <t>SATA Винт регулятора подачи материала для SATAjet X 5500 PHASER</t>
  </si>
  <si>
    <t>SATA Регулятор подачи воздуха для jet X 5500 PHASER</t>
  </si>
  <si>
    <t>SATA Ремонтный комплект запчастей для jet X 5500 PHASER</t>
  </si>
  <si>
    <t>SATA Штуцер подачи воздуха G1/4"</t>
  </si>
  <si>
    <t>SATA Набор из 3-х распределительных колец под сопло jet 5000 B</t>
  </si>
  <si>
    <t>SATA Курок подачи материала в сборе для jet 5000 B</t>
  </si>
  <si>
    <t>SATA Уплотнитель штуцера подачи воздуха для jet 5000 B</t>
  </si>
  <si>
    <t>SATA Регулятор подачи воздуха для jet 5000 B</t>
  </si>
  <si>
    <t>SATA Рукоятка регулятора факела (2шт.) с потайным винтом для jet 5000 B</t>
  </si>
  <si>
    <t>SATA Уплотнительное кольцо головки дюзы для jet 5000 B</t>
  </si>
  <si>
    <t>SATA Шарнирное соединение с фиксатором уплотнения и втулкой для jet X 5500 и jet 5000 B Digital</t>
  </si>
  <si>
    <t>SATA Набор инструментов для ремонта SATA 5000 B</t>
  </si>
  <si>
    <t>SATA Ремонтный комплект запчастей для jet 5000 B</t>
  </si>
  <si>
    <t>SATA Шпиндель регулятора факела в сборе для jet 5000 B</t>
  </si>
  <si>
    <t>SATA Набор батареек для  jet 5000 B Digital</t>
  </si>
  <si>
    <t>SATA Набор клипс цветовой индикации (4шт) для SATAjet 4000</t>
  </si>
  <si>
    <t>SATA Набор из 3-х распределительных колец под сопло для SATAjet 4000</t>
  </si>
  <si>
    <t>SATA Курок подачи материала в сборе для jet 4000 B</t>
  </si>
  <si>
    <t>SATA Уплотнитель штуцера подачи воздуха для jet 4000 B Digital</t>
  </si>
  <si>
    <t>SATA Набор батареек для jet 4000 B Digital</t>
  </si>
  <si>
    <t>SATA Набор креплений курка для jet 4000 B</t>
  </si>
  <si>
    <t>SATA Регулятор подачи воздуха для jet 4000 B</t>
  </si>
  <si>
    <t>SATA Регулятор подачи материала с контргайкой для jet 4000 B</t>
  </si>
  <si>
    <t>SATA Ремонтный комплект запчастей для jet 4000 B</t>
  </si>
  <si>
    <t>SATA Винт со втулкой для соединения быстрого разъёма с jet 4000 B Digital</t>
  </si>
  <si>
    <t>SATA Головка дюзы для jet 4000 B HVLP</t>
  </si>
  <si>
    <t>SATA Набор для ремонта воздушных клапанов для Jet 5000, 4000, 3000</t>
  </si>
  <si>
    <t>SATA Ремонтный комплект запчастей для JET 3000 HVLP, JET 3000 RP</t>
  </si>
  <si>
    <t>SATA Курок с набором крепления для SATAjet 3000 B</t>
  </si>
  <si>
    <t>SATA Уплотнитель штуцера подачи воздуха для пистолетов Digital</t>
  </si>
  <si>
    <t>SATA Ремонтный набор курка для SATA окрасочных пистолетов за исключением SATA minijet</t>
  </si>
  <si>
    <t>SATA Набор уплотнителей (3шт.) регулятора факела для SATA окрасочных пистолетов за исключением SATA minijet</t>
  </si>
  <si>
    <t>SATA Шток регулятора подачи воздуха для Jet 3000</t>
  </si>
  <si>
    <t>SATA Винт регулятора подачи материала для SATAjet 3000 B</t>
  </si>
  <si>
    <t>SATA Рукоятка регулятора факела с потайным винтом для SATAjet 3000</t>
  </si>
  <si>
    <t>SATA Втулка регулятора факела для SATAjet 3000 для установки с правой стороны</t>
  </si>
  <si>
    <t>SATA Набор уплотнительных колец для JET 5000, 4000, 3000</t>
  </si>
  <si>
    <t>SATA Шток регулятора подачи воздуха для SATAjet 3000K, 1000, 100</t>
  </si>
  <si>
    <t>SATA Шайба латунная 3,7 DIN для SATAjet 2000 HVLP, LP90</t>
  </si>
  <si>
    <t>SATA Набор клипс цветовой индикации (4шт) для SATAjet 3000 B, 1000 B, 100 B, minijet 3000 B</t>
  </si>
  <si>
    <t>SATA Винт регулятора подачи материала для SATAjet 2000, jet 90</t>
  </si>
  <si>
    <t>SATA Ремонтный комплект запчастей для JET 2000 HVLP, JET RP</t>
  </si>
  <si>
    <t>SATA Шток регулятора подачи воздуха для SATAjet 2000 HVLP. Jet RP, jet 3000 K, jet K3, jet 90-2</t>
  </si>
  <si>
    <t>SATA Набор уплотнительных колец (5 шт.) головки дюзы для SATAjet 2000, 3000, jet RP</t>
  </si>
  <si>
    <t>SATA Набор шлангов (2шт) для SATA spray mix длиной 5м</t>
  </si>
  <si>
    <t>SATA Набор шлангов (2шт) для SATA spray mix длиной 10м</t>
  </si>
  <si>
    <t>SATA Набор шлангов (2шт) для SATA spray mix длиной 15м</t>
  </si>
  <si>
    <t>SATA Фильтр 100 msh для SATA spray mix пистолетов</t>
  </si>
  <si>
    <t>SATA Уплотнительное кольцо иглы для SATAjet/Spray-Mix и LP90/Spray Mix пистолетов</t>
  </si>
  <si>
    <t>SATA Набор фильтров 200 msh (фильтры 20933 - 4шт, держатель 77503 - 2шт, винт 26393 - 1шт) для SATA spray mix пистолетов</t>
  </si>
  <si>
    <t>SATA Заглушка иглы подачи для SATAjet K3 и jet 3000 K spray mix пистолетов</t>
  </si>
  <si>
    <t>SATA Дюза переноса материала для  SATA spray mix пистолетов</t>
  </si>
  <si>
    <t>SATA Головка дюзы для SATAjet 3000 K spray mix пистолетов</t>
  </si>
  <si>
    <t>SATA Уплотнитель штока воздушного клапана для SATAjet 3000 K и K3 spray mix пистолетов</t>
  </si>
  <si>
    <t>SATA Головка дюзы для SATA spray mix пистолетов</t>
  </si>
  <si>
    <t>SATA Ремонтный комплект для SATAjet K3 Spray Mix, jet 3000 K spray mix</t>
  </si>
  <si>
    <t>SATA Игла подачи с наконечником HM для SATAjet K3 Spray Mix, jet 3000 K spray mix</t>
  </si>
  <si>
    <t xml:space="preserve">SATA Переключатель распыления для SATAjet 3000 K spray mix пистолетов </t>
  </si>
  <si>
    <t>SATA Модифицирующий инверсионный набор для SATAjet 3000 K spray mix пистолетов</t>
  </si>
  <si>
    <t>SATA Защита головки дюзы для SATAjet 3000 K spray mix пистолетов</t>
  </si>
  <si>
    <t xml:space="preserve">SATA Ремонтный комплект запчастей для jet 1500 B </t>
  </si>
  <si>
    <t>SATA Ремонтный комплект для KLC</t>
  </si>
  <si>
    <t>SATA Набор противокапельных крышек (4шт.) для нижнего алюминиевого бачка 1л.</t>
  </si>
  <si>
    <t>SATA Уплотнительное кольцо головки дюзы для jet 100 и 1000</t>
  </si>
  <si>
    <t>SATA Курок подачи материала в сборе для jet 100, 1000</t>
  </si>
  <si>
    <t>SATA Набор колец (3шт.) системы распределения воздуха для SATAjet 1000</t>
  </si>
  <si>
    <t>SATA Ремонтный комплект для jet 1000 K</t>
  </si>
  <si>
    <t>SATA Набор колец (3шт.) системы распределения воздуха для SATA KLC</t>
  </si>
  <si>
    <t>SATA Винт регулятора подачи материала для SATAjet 1000, 100</t>
  </si>
  <si>
    <t>SATA Рукоятка регулятора факела с потайным винтом для SATAjet 1000</t>
  </si>
  <si>
    <t>SATA Набор уплотнителей (5шт.) сопла для SATAjet 1000</t>
  </si>
  <si>
    <t>SATA Фиксатор регулятора подачи материала для Jet 1000 K</t>
  </si>
  <si>
    <t>SATA Набор из 3-х распределительных колец под сопло для jet 100</t>
  </si>
  <si>
    <t>SATA Набор уплотнительных колец для SATAjet 1000 B, 100 B</t>
  </si>
  <si>
    <t>SATA Набор из 3-х распределительных колец под сопло minijet 4400</t>
  </si>
  <si>
    <t>SATA Шток регулятора подачи воздуха для SATAminijet 4400</t>
  </si>
  <si>
    <t>SATA Регулятор подачи воздуха для minijet 4400</t>
  </si>
  <si>
    <t>SATA Втулка регулятора факела для minijet 4400</t>
  </si>
  <si>
    <t>SATA Ремонтный комплект для minijet 4400</t>
  </si>
  <si>
    <t xml:space="preserve">SATA Винт регулятора подачи материала для SATAminijet 4400 </t>
  </si>
  <si>
    <t>SATA Набор уплотнительных колец иглы подачи материала и штока регулятора подачи воздуха для minijet 4400 B</t>
  </si>
  <si>
    <t>SATA Набор для ремонта воздушных клапанов для minijet 4400</t>
  </si>
  <si>
    <t>SATA Набор регулировочных винтов (3шт.) манометра для minijet 4400</t>
  </si>
  <si>
    <t>SATA Набор головок воздушного клапана (3 шт.) для minijet 4400</t>
  </si>
  <si>
    <t>SATA Набор уплотнительных колец (5шт) иглы для minijet 4400 B</t>
  </si>
  <si>
    <t>SATA Набор креплений курка для mimijet 4400 B</t>
  </si>
  <si>
    <t>SATA Прокладка (3шт) втулки регулятора факела для minijet 4400</t>
  </si>
  <si>
    <t>SATA Рукоятка регулятора факела с потайным винтом для minijet 4400 B</t>
  </si>
  <si>
    <t>SATA Набор уплотнительных колец для minijet 4400 B</t>
  </si>
  <si>
    <t>SATA Набор уплотнителей (5шт) сопла для minijet 4400 B</t>
  </si>
  <si>
    <t xml:space="preserve">SATA Набор пружин (3 шт.) иглы подачи материала и регулятора подачи воздуха для minijet 4400 B, 3000 B </t>
  </si>
  <si>
    <t>SATA Пружина штока курка для SATAjet 20 B,jet 20 B , minijet 3 HVLP</t>
  </si>
  <si>
    <t xml:space="preserve">SATA Контргайка регулятора подачи материала для SATAminijet 3000 B HVLP, minijet 4 HVLP </t>
  </si>
  <si>
    <t>SATA Пружина иглы для minijet 3000 B HVLP, minijet 4 HVLP</t>
  </si>
  <si>
    <t>SATA Потайной винт М 2,5 х 5 DIN 965 регулятора факела для minijet 3000 B HVLP, minijet 4 HVLP</t>
  </si>
  <si>
    <t>SATA Механизм регулятора факела в сборе для minijet</t>
  </si>
  <si>
    <t>SATA Пружина регулятора подачи воздуха для minijet 3000 B HVLP, minijet 4 HVLP</t>
  </si>
  <si>
    <t>SATA Воздушный клапан регулятора подачи воздуха для minijet 3000 B HVLP, minijet 4 HVLP</t>
  </si>
  <si>
    <t xml:space="preserve">SATA Шток регулятора подачи воздуха для minijet 3000 B HVLP, minijet 4 HVLP, jet 20 B,jet 20 B </t>
  </si>
  <si>
    <t>SATA Набор уплотнительных колец для minijet 3000 B HVLP, minijet 4 HVLP</t>
  </si>
  <si>
    <t>SATA Шпилька регулятора факела для SATAminijet 3000 B HVLP, minijet 4 HVLP</t>
  </si>
  <si>
    <t>SATA Компенсатор иглы для minijet</t>
  </si>
  <si>
    <t>SATA Набор уплотнительных колец иглы для minijet 3000 B HVLP, minijet 4 HVLP</t>
  </si>
  <si>
    <t>SATA Крышка с пробкой бачка 0,125л с противокапельным устройством</t>
  </si>
  <si>
    <t>SATA Набор из 4-х противокапельных колец для крышки бачка 0,125л</t>
  </si>
  <si>
    <t xml:space="preserve">SATA Винт регулятора факела для SATAminijet 3000 B HVLP, minijet 4 HVLP </t>
  </si>
  <si>
    <t>SATA Уплотнительное кольцо головки дюзы для minijet 3000B и 1000K</t>
  </si>
  <si>
    <t xml:space="preserve">SATA Винт регулятора подачи материала для SATAminijet 3000 B HVLP, minijet 4 HVLP </t>
  </si>
  <si>
    <t xml:space="preserve">SATA Ось регулятора факела для SATAminijet 3000 B HVLP, minijet 4 HVLP </t>
  </si>
  <si>
    <t xml:space="preserve">SATA Набор инструментов для ремонта SATAminijet 3000 B HVLP, minijet 4 HVLP </t>
  </si>
  <si>
    <t xml:space="preserve">SATA Курок подачи материала в сборе для SATAminijet 3000 B HVLP, minijet 4 HVLP </t>
  </si>
  <si>
    <t xml:space="preserve">SATA Ремонтный комплект для SATAminijet 3000 B HVLP, minijet 4 HVLP </t>
  </si>
  <si>
    <t xml:space="preserve">SATA Уплотнитель штока регулятора подачи воздуха для SATAminijet 3000 B HVLP, minijet 4 HVLP </t>
  </si>
  <si>
    <t xml:space="preserve">SATA Набор из 3-х распределительных колец под сопло для SATAminijet 3000 B HVLP, minijet 4 HVLP </t>
  </si>
  <si>
    <t>SATA Головка дюзы для jet 4000 B RP</t>
  </si>
  <si>
    <t>SATA Штуцер подачи материала с резьбой 3/8" для пистолетов SATA с нижней подачей</t>
  </si>
  <si>
    <t>SATA Штуцер подачи материала с резьбой 3/8" и фильтром 60 msh для пистолетов SATA с нижней подачей</t>
  </si>
  <si>
    <t>SATA Курок с набором крепления для jet 3000K, jet K3</t>
  </si>
  <si>
    <t>SATA Винт регулятора подачи материала для SATAjet 3000 K, Jet K3</t>
  </si>
  <si>
    <t>SATA Комплект регулятора факела для SATAjet 3000 K, jet K3</t>
  </si>
  <si>
    <t>SATA Ремонтный комплект для SATAjet 3000 K, jet K3</t>
  </si>
  <si>
    <t>SATA Ремонтный комплект для регулятора подачи воздуха для  SATAjet 3000 K, jet K3</t>
  </si>
  <si>
    <t>SATA Штуцер для подключения шланга подачи материала для SATAjet 3000 K, jet K3</t>
  </si>
  <si>
    <t>SATA Втулка иглы подачи материала для SATAjet 3000 K, jet K3</t>
  </si>
  <si>
    <t>SATA Втулка с обоймой уплотнителя иглы подачи материала для SATAjet 3000 K spray mix пистолетов</t>
  </si>
  <si>
    <t>SATA Штуцер подачи материала с резьбой 1/4" для minijet 1000 K RP</t>
  </si>
  <si>
    <t>SATA Фильтр материала 60 msh для minijet 1000 K RP</t>
  </si>
  <si>
    <t>SATA Переходник-коннектор к шлангу нижней подачи для minijet 1000 K RP</t>
  </si>
  <si>
    <t>SATA Ремонтный комплект иглы для SATAjet B, H, K, NR 92</t>
  </si>
  <si>
    <t>SATA Набор уплотнителей иглы подачи материала для SATAjet B, jet GR, jet H, spray master, jet NR 95, jet K</t>
  </si>
  <si>
    <t>SATA Ремонтный комплект для jet B, серийный номер до 650000</t>
  </si>
  <si>
    <t>SATA Набор уплотнительных колец для jet B и KL</t>
  </si>
  <si>
    <t>SATA Винт регулятора подачи материала с фиксатором для SATAjet B-NR95</t>
  </si>
  <si>
    <t>SATA Ремонтный комплект для jet B, серийный номер 650000 и выше</t>
  </si>
  <si>
    <t>SATA Набор уплотнительных колец для jet H</t>
  </si>
  <si>
    <t>SATA Ремонтный комплект для jet H+K, серийный номер 90000 и выше</t>
  </si>
  <si>
    <t>SATA Уплотнительное кольцо предохранительного клапана бачков HKD, HRS, BVD и NAD-92</t>
  </si>
  <si>
    <t>SATA Пластиковый воздушный шланг для бачков BVD под давлением  и бачков с миксером</t>
  </si>
  <si>
    <t>SATA Алюминиевая крышка для бачка под давлением в сборе для Spray Master пистолетов</t>
  </si>
  <si>
    <t>SATA Штуцер подачи воздуха алюминиевой крышки бачка под давлением для Spray Master пистолетов</t>
  </si>
  <si>
    <t>SATA Набор прокладок (4шт) для BVD, SATA mini set 2, HRS-E, бачка с мешалкой</t>
  </si>
  <si>
    <t>SATA Регулировочное соединение в сборе для BVD бачка под давлением  для GR и LM пистолетов</t>
  </si>
  <si>
    <t>SATA Противокапельное кольцо бачка (10 шт.) для Spray Master пистолетов</t>
  </si>
  <si>
    <t>SATA Штуцер бачка под давлением для Spray Master пистолетов</t>
  </si>
  <si>
    <t>SATA Пластиковый воздушный шланг с соединением к бачку под давлением для Spray Master пистолетов</t>
  </si>
  <si>
    <t>SATA Потайной болт М4 х 8 для манометра и регулятора факела, нержавеющая сталь</t>
  </si>
  <si>
    <t>SATA Шпиндель в сборе для регулировочного клапана для LM 2000</t>
  </si>
  <si>
    <t>SATA Ручка регулировочного клапана для LM 2000</t>
  </si>
  <si>
    <t>SATA Уплотнитель штока подачи краски для LM, Jet, MC-B, MR/D/90</t>
  </si>
  <si>
    <t>SATA Регулятор подачи воздуха для jet 20 B</t>
  </si>
  <si>
    <t>SATA Стеклянный бачок 25мл с plug-in крышкой для jet 20 B, minijet 3000</t>
  </si>
  <si>
    <t>SATA Набор стеклянных бачков 25мл с элементом подсоединения (5шт.) для SATAdecor 2000 и minijet</t>
  </si>
  <si>
    <t>SATA Набор стеклянных бачков 25мл с глухой крышкой (5шт.) для jet 20 B</t>
  </si>
  <si>
    <t>SATA Набор уплотнительных колец для jet 20 B, dekor 2000</t>
  </si>
  <si>
    <t>SATA Ремонтный комплект запчастей для jet 20 B, dekor 2000</t>
  </si>
  <si>
    <t>SATA Набор из 3-х соединительных штуцеров для Satagraph 2</t>
  </si>
  <si>
    <t xml:space="preserve">SATA ПВХ воздушный шланг длиной 3м. с быстрым соединением для Satagraph 2, jet 20 B и jet 20 B </t>
  </si>
  <si>
    <t>SATA Стеклянный бачок 15мл со шлангом для Satagraph 2</t>
  </si>
  <si>
    <t>SATA Набор из 5-и 15мл стеклянных бачков и крышки со шлангом для Satagraph 2</t>
  </si>
  <si>
    <t>SATA Головка дюзы для Satagraph 2</t>
  </si>
  <si>
    <t>SATA Бачок 2,5мл с крышкой для Satagraph 1 и 3</t>
  </si>
  <si>
    <t>SATA Бачок нижний 5мл с крышкой для Satagraph 1 и 3</t>
  </si>
  <si>
    <t>SATA Стекловолоконный шланг 2,5м для Satagraph</t>
  </si>
  <si>
    <t>SATA Головка дюзы для Satagraph 3</t>
  </si>
  <si>
    <t>SATA Рукоятка в сборе для Satagraph 3</t>
  </si>
  <si>
    <t>SATA Ремонтный комплект запчастей для Satagraph 1</t>
  </si>
  <si>
    <t>SATA Ремонтный комплект запчастей для Satagraph 3</t>
  </si>
  <si>
    <t>SATA Курок подачи материала для SATAgraph 3</t>
  </si>
  <si>
    <t>SATA Набор уплотнительных колец (5шт.) для дюзы SATAgraph 1, 2, 3</t>
  </si>
  <si>
    <t>SATA Набор уплотнительных колец (5шт.) для бачка SATAgraph 1, 2, 4</t>
  </si>
  <si>
    <t>SATA Рукоятка регулятора факела для SATAjet 2000 HVLP, jet B, MC-B</t>
  </si>
  <si>
    <t>SATA Коробка сальника воздушного клапана для SATAjet, KL, HKD и MC-B</t>
  </si>
  <si>
    <t>SATA Сопло 1,6мм для LM, HKD и MC-B</t>
  </si>
  <si>
    <t>SATA Набор уплотнителей для Jet2000HVLP, JetRP, Jet90</t>
  </si>
  <si>
    <t>SATA Фиксатор штока воздушного клапана для SATAjet 3000, jet 2000 HVLP, jet RP, jet K3, jet 3000 K, jet 1000, jet 100, KLC, jet K3, jet 90</t>
  </si>
  <si>
    <t>SATA Набор из 12 пружин для регулятора подачи воздуха</t>
  </si>
  <si>
    <t>SATA Уплотнительное кольцо 9 х 1,5мм крышки штока воздушного клапана для SATAjet пистолетов</t>
  </si>
  <si>
    <t>SATA Крышка штока воздушного клапана для SATA пистолетов без манометра</t>
  </si>
  <si>
    <t>SATA Шток воздушного клапана для SATAjet 3000, jet 2000, jet RP</t>
  </si>
  <si>
    <t xml:space="preserve">SATA Втулка регулятора факела для SATAjet 2000, 3000 </t>
  </si>
  <si>
    <t>SATA Шток регулятора подачи воздуха для SATAjet 3000 K, jet K3, jet 1000, jet 100</t>
  </si>
  <si>
    <t>SATA Набор из 3-х распределительных колец под сопло для SATAjet 3000, jet 2000 HVLP, jet RP, jet K3</t>
  </si>
  <si>
    <t>SATA Набор уплотнительных колец иглы для jet 3000, jet 2000, RP, K3, jet 1000, jet 100 и KLC</t>
  </si>
  <si>
    <t>SATA Шарнирное соединение для SATAjet 3000, 2000 и RP</t>
  </si>
  <si>
    <t>SATA Набор из 2-х фильтров нижнего бачка для jet/H, LM и GR-92</t>
  </si>
  <si>
    <t>SATA Винт регулятора подачи воздуха для JET/90, JET, LM/GR-92 and MC-B</t>
  </si>
  <si>
    <t>SATA Механизм регулятора факела в сборе для Jet/90, Jet</t>
  </si>
  <si>
    <t>SATA Набор пружин (12шт.) регулятора подачи материала для SATA окрасочных пистолетов за исключением SATA minijet</t>
  </si>
  <si>
    <t>SATA Пружина регулятора подачи воздуха для окрасочных пистолетов SATA</t>
  </si>
  <si>
    <t>SATA Фиксатор регулятора факела для SATA пистолетов</t>
  </si>
  <si>
    <t>SATA Уплотнитель штока воздушного клапана для SATAjet 3000, jet 2000 HVLP, jet RP, jet 1000, jet 100, KLC, jet K3, jet 90</t>
  </si>
  <si>
    <t>SATA Набор пружин для иглы и регулятора подачи воздуха для SATA пистолетов за исключением SATA minijet</t>
  </si>
  <si>
    <t>SATA Штуцер подачи воздуха G1/4" для SATA пистолетов</t>
  </si>
  <si>
    <t>SATA Набор уплотнителей (3шт.) регулятора подачи воздуха для SATA окрасочных пистолетов за исключением SATA minijet</t>
  </si>
  <si>
    <t>SATA Регулятор факела для пистолетов SATA</t>
  </si>
  <si>
    <t>SATA Рукоятка регулятора с винтом для пистолетов SATA</t>
  </si>
  <si>
    <t>для масок и респираторов</t>
  </si>
  <si>
    <t>SATA Фиксатор головы для маски SATA vision Air 5000</t>
  </si>
  <si>
    <t>SATA Поясной ремень без накладок для маски SATA vision Air 5000</t>
  </si>
  <si>
    <t>SATA Боковая накладка поясного ремня для маски SATA vision Air 5000</t>
  </si>
  <si>
    <t>SATA для маски SATA vision Air 5000</t>
  </si>
  <si>
    <t>SATA Набор сменных плёнок 20шт. для маски Vision Air 5000</t>
  </si>
  <si>
    <t>SATA Набор сменных плёнок 100шт. для маски SATA vision Air 5000</t>
  </si>
  <si>
    <t>SATA Набор сменных плёнок 1000шт.для маски SATA vision Air 5000</t>
  </si>
  <si>
    <t>SATA Клипса цветовой индикации для маски SATA vision Air 5000</t>
  </si>
  <si>
    <t>SATA Набор гигиенических сменных лицевых вкладышей для маски SATA vision Air 5000</t>
  </si>
  <si>
    <t>SATA Набор сменных вкладышей 10шт.  фиксатора головы для масок Vision Air 5000</t>
  </si>
  <si>
    <t>SATA Набор болтов 6шт.  крепления сменных плёнок для масок Vision Air 5000</t>
  </si>
  <si>
    <t>SATA Держатель капюшона для маски SATA vision Air 5000</t>
  </si>
  <si>
    <t>SATA Комплект самоклеющихся полосок (1 - длинная, 2 - короткие) на липучке для фиксации капюшона маски Vision Air 5000</t>
  </si>
  <si>
    <t>SATA Быстросъёмное соединение регулятора подачи воздуха для масок Air Vision 5000</t>
  </si>
  <si>
    <t>SATA Диффузор с вкладышем для маски SATA vision Air 5000</t>
  </si>
  <si>
    <t>SATA Увлажнитель воздуха для маски SATA vision Air 5000</t>
  </si>
  <si>
    <t>SATA Серый капюшон для маски SATA vision Air 5000</t>
  </si>
  <si>
    <t>SATA Поясной ремень с регулятором давления воздуха с угольным фильтром для масок Vision Air 5000 Carbon</t>
  </si>
  <si>
    <t>SATA Поясной ремень с регулятором давления воздуха для масок Vision Air 5000</t>
  </si>
  <si>
    <t>SATA Нагреватель воздуха для маски SATA vision Air 5000 с угольным фильтром</t>
  </si>
  <si>
    <t>SATA Регулятор давления воздуха для маски SATA vision Air 5000 с угольным фильтром</t>
  </si>
  <si>
    <t>SATA Регулятор давления воздуха для масок Vision Air 5000</t>
  </si>
  <si>
    <t xml:space="preserve">SATA Поясной ремень для защитных масок Vision Air 5000 </t>
  </si>
  <si>
    <t>SATA Охладитель воздуха в сборе для масок Air Vision 5000</t>
  </si>
  <si>
    <t xml:space="preserve">SATA Поясной ремень для защитных масок Air Vision 5000 </t>
  </si>
  <si>
    <t>SATA Нагреватель воздуха для маски SATA vision Air 5000</t>
  </si>
  <si>
    <t>SATA Набор сменных прокладок 10шт. из искуственной кожи для масок с принудительной подачей SATA</t>
  </si>
  <si>
    <t xml:space="preserve">SATA Демпфер подачи воздуха для респираторов SATA </t>
  </si>
  <si>
    <t>SATA Воздушный шланг длиной 1,2м с соединениями для пистолета</t>
  </si>
  <si>
    <t>SATA Сменный воздушный фильтр для респираторов SATA</t>
  </si>
  <si>
    <t>SATA Поясной ремень с пряжкой для защитных масок Vision 2000</t>
  </si>
  <si>
    <t>SATA Несущий ремень для защитных масок с принудительной подачей SATA</t>
  </si>
  <si>
    <t>SATA Набор клипс для крепления плёнки масок SATA vision 2000</t>
  </si>
  <si>
    <t>SATA Нижняя часть (2шт.) масок Vision 2000</t>
  </si>
  <si>
    <t xml:space="preserve">SATA Уплотнительное кольцо 54х2,5мм угольного  фильтра респиратора </t>
  </si>
  <si>
    <t>SATA Втулка регулятора давления воздуха для респираторов SATA</t>
  </si>
  <si>
    <t>SATA Корпус угольного фильтра респиратора</t>
  </si>
  <si>
    <t>SATA Набор сменных плёнок 5шт. для маски SATA vision 2000</t>
  </si>
  <si>
    <t>SATA Набор сменных плёнок 25шт. для маски SATA vision 2000</t>
  </si>
  <si>
    <t>SATA Набор сменных плёнок 1000шт. для маски SATA vision 2000</t>
  </si>
  <si>
    <t>SATA Набор сменных плёнок 25шт. для индустриальных масок SATA</t>
  </si>
  <si>
    <t>SATA Шланг подачи воздуха для SATA респираторов ø 9.5 x 5.0мм, цена за 1м., макс.длина 40м.</t>
  </si>
  <si>
    <t>SATA Армированный шланг подачи воздуха для SATA респираторов, 6м,  ø 9.5 x 5.0мм</t>
  </si>
  <si>
    <t>SATA Воздушный шланг со звуковым сигнализатором и пенной накладкой 1850мм для масок SATA Vision 2000</t>
  </si>
  <si>
    <t>SATA Армированный шланг подачи воздуха для SATA респираторов, 40м,  ø 9.5 x 5.0мм</t>
  </si>
  <si>
    <t>SATA Армированный шланг подачи воздуха для SATA респираторов, 10м,  ø10мм</t>
  </si>
  <si>
    <t>SATA Армированный шланг подачи воздуха для SATA респираторов, 40м,  ø10мм</t>
  </si>
  <si>
    <t>SATA Предохранительная быстродействующая муфта для увлажнителя воздуха</t>
  </si>
  <si>
    <t>SATA Ниппель увлажнителя воздуха</t>
  </si>
  <si>
    <t>SATA Кольцо круглого сечения 39 х 2,5мм для увлажнителя воздуха</t>
  </si>
  <si>
    <t>SATA Предохранительный клапан в сборе увлажнителя воздуха</t>
  </si>
  <si>
    <t>SATA Вставной ниппель увлажнителя воздуха</t>
  </si>
  <si>
    <t>SATA Уплотнительное кольцо 10х2мм для глушителя SATA индустриальной маски</t>
  </si>
  <si>
    <t>SATA Защитный стакан угольного фильтра респиратора</t>
  </si>
  <si>
    <t xml:space="preserve">SATA Зажим для шланга </t>
  </si>
  <si>
    <t>SATA Угольный фильтр в сборе для защитных масок SATA Vision 2000 с поясным ремнём</t>
  </si>
  <si>
    <t>SATA Угольный фильтр в сборе для респираторов SATA с поясным ремнём</t>
  </si>
  <si>
    <t>SATA Набор сменных вкладышей 20шт. для SATA индустриальных масок</t>
  </si>
  <si>
    <t>SATA Набор сменных лицевых вкладышей 2шт. для SATA индустриальных масок</t>
  </si>
  <si>
    <t>SATA Резьбовая пробка увлажнителя воздуха</t>
  </si>
  <si>
    <t>SATA Набор сменных нижних вкладышей 5шт. для SATA индустриальных масок</t>
  </si>
  <si>
    <t>SATA Быстросъёмное соединение для масок SATA vision 2000</t>
  </si>
  <si>
    <t>SATA Поролоновая накладка для подбородка для масок SATA vision 2000</t>
  </si>
  <si>
    <t>SATA Серый капюшон для маски SATA vision 2000</t>
  </si>
  <si>
    <t>SATA Поясной ремень для защитных масок SATA Vision 2000 без угольного фильтра, с регулятором воздуха, индустриальная версия</t>
  </si>
  <si>
    <t>SATA Налобник для маски SATA vision 2000</t>
  </si>
  <si>
    <t>SATA Нагреватель воздуха с регулятором давления для использования с респираторами SATA</t>
  </si>
  <si>
    <t>SATA Набор сменных вкладышей 20шт. для маски Vision 2000</t>
  </si>
  <si>
    <t>SATA Клапан увлажнителя воздуха в сборе</t>
  </si>
  <si>
    <t>SATA Набор чистящих влажных салфеток (10шт.) для респираторов SATA</t>
  </si>
  <si>
    <t xml:space="preserve">SATA Поролоновая самоклеющаяся вставка 8х25х345мм для повышения комфортности респираторов </t>
  </si>
  <si>
    <t>SATA Самоклеющаяся полоска-липучка 40см для крепления капюшона маски SATA vision 2000</t>
  </si>
  <si>
    <t>SATA Внутренний сменный блок для увлажнителя воздуха респираторов</t>
  </si>
  <si>
    <t>SATA Капюшон с креплением на липучке для маски Vision 2000</t>
  </si>
  <si>
    <t>SATA Поясной ремень для защитной маски арт.54825 без угольного фильтра, с регулятором воздуха, индустриальная версия</t>
  </si>
  <si>
    <t>SATA Шланг подачи воздуха для SATA респираторов</t>
  </si>
  <si>
    <t>SATA Увлажнитель воздуха для использования с респираторами SATA</t>
  </si>
  <si>
    <t>SATA Набор запасных пластиковых ремней для масок Vision 2000</t>
  </si>
  <si>
    <t>SATA Винты (2шт) для масок Vision 2000</t>
  </si>
  <si>
    <t>SATA Несущая рама с боковыми и нижней частями для масок Vision 2000</t>
  </si>
  <si>
    <t>SATA Распределитель воздуха для полумасок (2шт.)</t>
  </si>
  <si>
    <t>SATA Шланг подачи воздуха с сигнальным устройством и гасителем шума для защитных масок SATA Vision 2000</t>
  </si>
  <si>
    <t>SATA Т-образный узел подсоединения воздуха для защитных масок SATA Airfresh и Vision 2000</t>
  </si>
  <si>
    <t>SATA Набор держателей предфильтров (2шт.) и предфильтров (10шт.) для SATA респираторов</t>
  </si>
  <si>
    <t>SATA Оголовье с фиксатором для респираторов SATA Air Star</t>
  </si>
  <si>
    <t>SATA Набор предфильтров (10шт.) для респираторов SATA Air Star F</t>
  </si>
  <si>
    <t>SATA Набор предфильтров (50шт.) для респираторов SATA Air Star F</t>
  </si>
  <si>
    <t>SATA Набор мембран вдоха (10шт.) и  выдоха (5шт.) для респираторов SATA Air Star</t>
  </si>
  <si>
    <t>SATA Пара фильтров А2:Р3 для респираторов SATA Air Star F</t>
  </si>
  <si>
    <t>SATA Набор фильтров А2:Р3 (6 пар) для респираторов SATA Air Star F</t>
  </si>
  <si>
    <t>SATA Набор фильтров А2:Р3 (3 пары) для респираторов SATA Air Star F</t>
  </si>
  <si>
    <t>SATA Набор чистящих салфеток (10шт.) для респираторов SATA</t>
  </si>
  <si>
    <t>SATA Соединитель (2шт.) для респираторов SATA Air Star C</t>
  </si>
  <si>
    <t>SATA Смягчающая подкладка поясного ремня для защитных масок SATA Vision 2000</t>
  </si>
  <si>
    <t>SATA Держатель увлажнителя воздуха</t>
  </si>
  <si>
    <t>SATA Контейнер увлажнителя воздуха</t>
  </si>
  <si>
    <t>SATA Кольцо круглого сечения 68 х 2,0 мм увлажнителя воздуха (до июля 2013 г.)</t>
  </si>
  <si>
    <t>SATA Кольцо круглого сечения 71 х 2,0 мм увлажнителя воздуха (с июля 2013 г.)</t>
  </si>
  <si>
    <t>для систем фильтрации воздуха</t>
  </si>
  <si>
    <t>SATA Регулятор давления с ручкой для фильтров серии 500</t>
  </si>
  <si>
    <t>SATA Сменный картридж тонкой очистки для фильтров серии 500</t>
  </si>
  <si>
    <t>SATA Сменный картридж с активированным углём для фильтров серии 500</t>
  </si>
  <si>
    <t>SATA Ремонтный комплект для фильтров серии 500, включающий фильтр тонкой очистки и фильтр с активированным углём</t>
  </si>
  <si>
    <t>SATA Диафрагма для фильтров серии 500</t>
  </si>
  <si>
    <t>SATA Блок управления давлением для фильтров серии 500</t>
  </si>
  <si>
    <t>SATA Манометр 0-15 бар для фильтров серии 500</t>
  </si>
  <si>
    <t>SATA Блок крышки с 2-мя шаровыми кранами для фильтров серии 500</t>
  </si>
  <si>
    <t>SATA Выходной блок в сборе для фильтров серии 500</t>
  </si>
  <si>
    <t>SATA Корпус фильтра серии 500</t>
  </si>
  <si>
    <t>SATA Стакан с автоматическим выпускным клапаном для фильтров серии 500</t>
  </si>
  <si>
    <t>SATA Крышка фильтра (4 шт.) для фильтров серии 500</t>
  </si>
  <si>
    <t>SATA Набор уплотнительных колец для фильтров серии 500</t>
  </si>
  <si>
    <t>SATA Регулятор давления 0-10 bar, с выходом G 1/2</t>
  </si>
  <si>
    <t>SATA Ремонтный комплект для фильтров серии 500</t>
  </si>
  <si>
    <t>SATA Циклонный сепаратор для фильтров серии 500</t>
  </si>
  <si>
    <t>SATA Пружина регулятора давления фильтров серии 300 и 400</t>
  </si>
  <si>
    <t>SATA Мембрана фильтров серии 300 и 400</t>
  </si>
  <si>
    <t>SATA Кран подачи воздуха для фильтров серии 400, тефлон G 1/2</t>
  </si>
  <si>
    <t>SATA Клапан выпуска конденсата для SATA фильтров серий 100, 200, 300 и 400</t>
  </si>
  <si>
    <t>SATA Манометр 0-10 бар для фильтров серий 200, 300 и 400</t>
  </si>
  <si>
    <t>SATA Внутренняя часть колбы для фильтров серий 100, 200, 300 и 400</t>
  </si>
  <si>
    <t>SATA Фильтр из спечённой бронзы для серий 100, 200, 300 и 400</t>
  </si>
  <si>
    <t>SATA Клапан давления для фильтров серий 300 и 400</t>
  </si>
  <si>
    <t xml:space="preserve">SATA Пластиковая гайка крепления картриджа для фильтров серий 300 и 400 </t>
  </si>
  <si>
    <t>SATA Уловитель конденсата для фильтров серий 100, 200, 300, 400</t>
  </si>
  <si>
    <t>SATA Стакан с автоматическим выпускным клапаном для фильтров серий 200, 300 и 400</t>
  </si>
  <si>
    <t>SATA Наконечник фильтра с уплотнительным кольцом для серий 200, 300 и 400</t>
  </si>
  <si>
    <t>SATA Переносная подставка для фильтров серии 400</t>
  </si>
  <si>
    <t>SATA Отвод с 2-мя воздушными выходами G 1/4a для фильтров серии 400 старого образца до 2011г.</t>
  </si>
  <si>
    <t>SATA Уплотнительная прокладка для фильтров серии 400</t>
  </si>
  <si>
    <t>SATA Шпиндель для фильтров серии 400</t>
  </si>
  <si>
    <t>SATA Сменный картридж для фильтров серий 200, 300 и 400</t>
  </si>
  <si>
    <t>SATA Фиксирующая муфта регулятора давления фильтров серии 400</t>
  </si>
  <si>
    <t>SATA дроссельный клапан конденсата для увлажнителя SATA AB1</t>
  </si>
  <si>
    <t>SATA Шток клапана регулятора давления в сборе для фильтров серии 0/324</t>
  </si>
  <si>
    <t>SATA Стакан для фильтров серий 200, 300 и 400</t>
  </si>
  <si>
    <t>SATA Сменный картридж с активированным углём для фильтров серии 200, 300 и 400</t>
  </si>
  <si>
    <t>SATA Ремонтный комплект для фильтров серии 400</t>
  </si>
  <si>
    <t>SATA Соединительный винт для фильтров серии 400</t>
  </si>
  <si>
    <t>SATA Потайной винт ручки регулятора давления фильтров серии 400</t>
  </si>
  <si>
    <t>SATA Набор уплотнителей для фильтров серии 400</t>
  </si>
  <si>
    <t>SATA Ручка регулятора давления фильтра серии 400</t>
  </si>
  <si>
    <t>SATA Шаровый выпускной кран G1/4a для фильтров серии 400</t>
  </si>
  <si>
    <t>SATA Выходной блок в сборе с 2-мя шаровыми кранами для фильтров серии 400</t>
  </si>
  <si>
    <t>SATA Выходной блок с удлинением в сборе с 2-мя шаровыми кранами для фильтров серии 400</t>
  </si>
  <si>
    <t>SATA Клапан регулирования давления для фильтров 100prep</t>
  </si>
  <si>
    <t>SATA Сменный картридж тонкой очистки для фильтров 100prep</t>
  </si>
  <si>
    <t>SATA Набор уплотнительных колец для фильтров 100prep</t>
  </si>
  <si>
    <t xml:space="preserve">SATA Сменный картридж с активированным углём для фильтров 100prep </t>
  </si>
  <si>
    <t>SATA Таймер для фильтров из спечённой бронзы</t>
  </si>
  <si>
    <t>SATA Крышка фильтра (4 шт.) для SATA фильтров</t>
  </si>
  <si>
    <t>для покрасочного оборудования</t>
  </si>
  <si>
    <t>SATA Контргайка G 1/4 для верхней трубки напорного бачка SATA mini set 2</t>
  </si>
  <si>
    <t>SATA Регулятор давления с перепускным клапаном для напорного бачка 2л.</t>
  </si>
  <si>
    <t>SATA Набор расходных запасных частей для напорного бачка SATA mini set 2</t>
  </si>
  <si>
    <t>SATA Клапан сброса избыточного давления 2,5 бар для напорного бачка SATA mini set 2</t>
  </si>
  <si>
    <t>SATA Медное уплотнительное кольцо 13х18х1 клапана выпуска конденсата для напорных баков SATA mini set 2 и 10л.</t>
  </si>
  <si>
    <t>SATA Манометр 0-4 бар, 50мм, для напорного бачка SATA mini set 2</t>
  </si>
  <si>
    <t>SATA Клапан для напорного бачка SATA mini set 2</t>
  </si>
  <si>
    <t>SATA Бачок 2л. для SATA mini set 2</t>
  </si>
  <si>
    <t>SATA Трубка подачи материала для напорного бачка SATA mini set 2</t>
  </si>
  <si>
    <t>SATA Набор винтов (2шт.) для напорного бачка SATA mini set 2</t>
  </si>
  <si>
    <t>SATA Набор уплотнительных колец (4шт.) для напорного бачка SATA mini set 2</t>
  </si>
  <si>
    <t>SATA Набор винтов (2шт.) понижения давления для напорного бачка SATA mini set 2</t>
  </si>
  <si>
    <t>SATA Напорный бачок 2л с ручкой без принадлежностей для SATA mini set 2</t>
  </si>
  <si>
    <t>SATA Набор шлангов (2шт) 6х6мм, длиной 3м для напорного бачка 2л</t>
  </si>
  <si>
    <t>SATA Ручной миксер для напорного бака 10л.</t>
  </si>
  <si>
    <t>SATA Манометр 0-4 бар, 50мм, для SATA напорных баков 10л.</t>
  </si>
  <si>
    <t>SATA Двойной регулятор давления для SATA напорных баков 10л. в сборе</t>
  </si>
  <si>
    <t>SATA Регулятор давления для SATA напорных баков 10л. в сборе</t>
  </si>
  <si>
    <t>SATA Сменный внутренний бак из нержавеющей стали для SATA напорного бака 10л.</t>
  </si>
  <si>
    <t>SATA Уплотнительное кольцо для напорного бака 10л.</t>
  </si>
  <si>
    <t>SATA Ручной миксер для напорного бака 24л.</t>
  </si>
  <si>
    <t>SATA Прокладка крышки напорного бака 24л.</t>
  </si>
  <si>
    <t>SATA Дополнительный штуцер второго пистолета для напорного бака</t>
  </si>
  <si>
    <t>SATA Регулятор давления для SATA напорных баков 24л. в сборе, 6 бар</t>
  </si>
  <si>
    <t>SATA Двойной регулятор давления для SATA напорных баков 24л. в сборе, 6 бар</t>
  </si>
  <si>
    <t>SATA Тележка для напорного бака 24л.</t>
  </si>
  <si>
    <t>SATA Устройство для подключения 2-х пистолетов к напорному баку 24л, нерж.сталь</t>
  </si>
  <si>
    <t>SATA Ручной миксер для напорного бака 48л.</t>
  </si>
  <si>
    <t>SATA Отвод материала для напорного бака 24-48л., нерж.сталь, наружная резьба G 1/2</t>
  </si>
  <si>
    <t>SATA Двойной регулятор давления для SATA напорных баков 48л. в сборе, 4 бар</t>
  </si>
  <si>
    <t>SATA Уплотнительное кольцо крышки напорного бака 48л.</t>
  </si>
  <si>
    <t>SATA Устройство для подключения 2-х пистолетов к напорному баку 48л, нерж.сталь</t>
  </si>
  <si>
    <t>SATA Прокладка для Vario Top Spray насоса</t>
  </si>
  <si>
    <t>SATA Манометр G1/4" 0-10 бар для SATA напорных баков, насосов, фильтра SATA 100 prep</t>
  </si>
  <si>
    <t>SATA Втулка с резьбой G 3/8" female и 1/2" male для пескоструйной установки и Top Spray насоса</t>
  </si>
  <si>
    <t>SATA Регулятор давления подачи материала в сборе для SATA Vario Top Spray мембранного насоса</t>
  </si>
  <si>
    <t>SATA Регулятор давления подачи материала в сборе для SATA Vario Top Spray мембранного насоса, версия из нержавеющей стали</t>
  </si>
  <si>
    <t>SATA Набор уплотнителей для Vario Top Spray насоса</t>
  </si>
  <si>
    <t>SATA Кольцо 9х2 для Vario Top Spray насоса</t>
  </si>
  <si>
    <t>SATA Кольцо 42х2 для Vario Top Spray насоса</t>
  </si>
  <si>
    <t>SATA Уплотнитель для Vario Top Spray насоса</t>
  </si>
  <si>
    <t>SATA Уплотнительное кольцо для Vario Top Spray насоса</t>
  </si>
  <si>
    <t>SATA Шланг Ø 13 мм длиной 10 м, синий, G 1/2, подкл. 2 пистолетов для Vario Top Spray насоса</t>
  </si>
  <si>
    <t>SATA Ведущая цапфа для Vario Top Spray насоса (в наборе 6 шт.)</t>
  </si>
  <si>
    <t>SATA Ремонтный комплект для мембраны Vario Top Spray насоса</t>
  </si>
  <si>
    <t>SATA Ремонтный комплект для узла управления Vario Top Spray насоса</t>
  </si>
  <si>
    <t>SATA Ремонтный комплект клапанов для Vario Top Spray насоса</t>
  </si>
  <si>
    <t>SATA Ремонтный комплект несущего штока Vario Top Spray насоа</t>
  </si>
  <si>
    <t>SATA Ремонтный комплект несущего элемента Vario Top Spray насоса</t>
  </si>
  <si>
    <t>SATA Двойной мембранный насос 1:1, корозионно-устойчивое покрытие, соединение подачи материала М25х1.5, наружная резьба, подача воздуха 1/4" (наружная резьба), кабель заземления для Vario Top Spray насоса</t>
  </si>
  <si>
    <t>SATA Шарик для Vario Top Spray насоса</t>
  </si>
  <si>
    <t>SATA Шаровая опора для Vario Top Spray насоса</t>
  </si>
  <si>
    <t>SATA Седло клапана D12 для Vario Top Spray насоса</t>
  </si>
  <si>
    <t>SATA Уплотнительная прокладка 17,2х28,2х5,4 для Vario Top Spray насоса</t>
  </si>
  <si>
    <t>SATA Кольцо 22х3 мм для Vario Top Spray насоса</t>
  </si>
  <si>
    <t>SATA Кольцо 14х2 мм для Vario Top Spray насоса</t>
  </si>
  <si>
    <t>SATA Лепестковый клапан 24 х 19мм для Vario Top Spray насоса (в наборе 3 шт.)</t>
  </si>
  <si>
    <t>SATA Несущий шток в комплекте с уплотнительным кольцом 10,82х1,78 для Vario Top Spray насоса</t>
  </si>
  <si>
    <t xml:space="preserve">SATA Сетчатый фильтр 1.0 меш для водорастворимых красок для SATA Vario Top Spray насоса </t>
  </si>
  <si>
    <t>SATA Двойной регулятор давления с манометром 0-10 бар в сборе для Vario Top Spray насоса</t>
  </si>
  <si>
    <t>SATA Манометр 0-6 бар, 50мм, G 1/4 для Vario Top Spray насоса</t>
  </si>
  <si>
    <t>SATA Набор шлангов (2шт) 6х6мм, длиной 6м для Vario Top Spray насоса</t>
  </si>
  <si>
    <t>SATA Набор шлангов (2шт) 6х6мм, длиной 10м для Vario Top Spray насоса</t>
  </si>
  <si>
    <t>SATA Набор шлангов (2шт) 6х6мм, длиной 15м для Vario Top Spray насоса</t>
  </si>
  <si>
    <t>SATA Шток с лопастью для пневматического миксера SATA PHR на стойке</t>
  </si>
  <si>
    <t xml:space="preserve">SATA Сопло с карбидной вставкой для пескоструйного пистолета </t>
  </si>
  <si>
    <t>SATA Крышка пластикового бачка 0,6 л для пескоструйного пистолета SATA UBE</t>
  </si>
  <si>
    <t>SATA Набор фильтров (3шт.) для обдувочного пистолета SATA dry jet</t>
  </si>
  <si>
    <t>SATA Контргайка для SATA HRS</t>
  </si>
  <si>
    <t>SATA Винт регулятора подачи материала для SATA HRS</t>
  </si>
  <si>
    <t xml:space="preserve">SATA Стопорная шайба 4мм DIN 6799 штифта курка для HRS </t>
  </si>
  <si>
    <t>SATA Уплотнительное кольцо бачка для HDK и HRS</t>
  </si>
  <si>
    <t>SATA Ремонтный комплект для SATA HRS</t>
  </si>
  <si>
    <t>SATA Подающий рукав в сборе с регулятором подачи материала для SATA HRS</t>
  </si>
  <si>
    <t>SATA Игла подачи 1,5мм для HRS</t>
  </si>
  <si>
    <t xml:space="preserve">SATA Фиксатор регулятора подачи материала для HRS и UBE </t>
  </si>
  <si>
    <t>SATA Пружина воздушного поршня для HRS</t>
  </si>
  <si>
    <t>SATA Поршень подачи воздуха для HRS</t>
  </si>
  <si>
    <t>SATA Втулка регулятора подачи воздуха для HRS</t>
  </si>
  <si>
    <t>SATA Игла подачи 1,5мм со втулкой для HRS</t>
  </si>
  <si>
    <t>SATA Распылительное сопло для HRS</t>
  </si>
  <si>
    <t>SATA Пружина иглы подачи для HRS</t>
  </si>
  <si>
    <t>SATA Г-образный зонд Venturi, Ø 4 мм, с гибким подводящим шлангом, распылительной трубкой Venturi, для обработки пустот и поверхностей</t>
  </si>
  <si>
    <t>SATA Нейлоновый зонд, гибкий, длина 1500 мм, Ø 6 мм, с радиальной форсункой 360°, с косым передним и задним распылением</t>
  </si>
  <si>
    <t>SATA Жесткий стальной зонд, 1100 мм, Ø 8 мм, с круговым распылением 360° для обработки дверных полостей</t>
  </si>
  <si>
    <t>SATA Нейлоновая насадка 1,5м, диаметр 6мм для HRS</t>
  </si>
  <si>
    <t>SATA Нейлоновый зонд, гибкий, длина 1300 мм, Ø 8 мм, с радиальной форсункой 360° и передним распылением</t>
  </si>
  <si>
    <t>SATA Нейлоновая насадка с удлинителем для HRS</t>
  </si>
  <si>
    <t>SATA Соединительный узел крепления насадки для HKD1 и HRS</t>
  </si>
  <si>
    <t>SATA Г-образный зонд, Ø 4 мм, с гибким подводящим шлангом, плоской Г-образной форсункой, для обработки пустот и поверхностей</t>
  </si>
  <si>
    <t>SATA Круглая дюза для HRS</t>
  </si>
  <si>
    <t>SATA Ремонтный комплект запчастей для HRS</t>
  </si>
  <si>
    <t>SATA Игла в сборе подачи материала для SATA HRS</t>
  </si>
  <si>
    <t>SATA Набор уплотнителей для HRS</t>
  </si>
  <si>
    <t>SATA Уплотнительное кольцо для HRS</t>
  </si>
  <si>
    <t>SATA Клапан для HRS</t>
  </si>
  <si>
    <t>SATA Жесткий стальной зонд для обработки дверных полостей, 150 мм, Ø 8 мм, с радиальной форсункой 360° и передним распылением, с гибким подводящим шлангом 1 м</t>
  </si>
  <si>
    <t>SATA Сопло с круговым распылением, с гибким шлангом для нанесения антикоррозионной защиты на днище</t>
  </si>
  <si>
    <t>SATA Переключатель режимов для мойки RCS</t>
  </si>
  <si>
    <t>SATA Воздушный шланг 13мм, длиной 500мм с соединением для мойки RCS</t>
  </si>
  <si>
    <t xml:space="preserve">SATA Комплект (приспособление и фиксатор по 5шт) для защиты от разбрызгивания для мойки clean RCS </t>
  </si>
  <si>
    <t>SATA Щётка для очистки мойки RCS</t>
  </si>
  <si>
    <t>SATA Комплект шлангов для мойки RCS</t>
  </si>
  <si>
    <t>SATA Воздушный клапан системы подачи растворителя для Multiclean мойки</t>
  </si>
  <si>
    <t>SATA Мембранный насос для Multiclean мойки</t>
  </si>
  <si>
    <t>SATA Ручная щётка со шлангом для Multiclean мойки</t>
  </si>
  <si>
    <t>SATA Штуцер соединения покрасочных пистолетов с мойкой Multi Clean 2</t>
  </si>
  <si>
    <t>SATA Фильтрующий коврик для Multiclean мойки</t>
  </si>
  <si>
    <t>SATA Запорный клапан для Multiclean мойки</t>
  </si>
  <si>
    <t>SATA Держатель крышки бачка для Multiclean мойки</t>
  </si>
  <si>
    <t>SATA Пружинный зажим для Multiclean мойки</t>
  </si>
  <si>
    <t>SATA Механический таймер промывочного цикла для Multiclean мойки</t>
  </si>
  <si>
    <t>SATA Перфорированное металлическое основание промывочной камеры Multiclean мойки</t>
  </si>
  <si>
    <t>SATA Трубка подачи солвента с быстрым соединением для Multiclean мойки</t>
  </si>
  <si>
    <t>SATA Регулятор воздушного клапана для Multiclean мойки</t>
  </si>
  <si>
    <t>SATA Устройство промывки пистолетов для  Multiclean мойки</t>
  </si>
  <si>
    <t>SATA Винт для соединения быстрого разъёма с SATA jet 3000, jet 2000 HVLP, jet RP, jet K3, jet 3000 K,  K3 spray mix, jet 3000 K spray mix</t>
  </si>
  <si>
    <t>Разное (группа скидок 2)</t>
  </si>
  <si>
    <t>SATA Набор ключей для ремонта jet 3000, jet 2000, jet 1000, jet 100, jet RP, KLC</t>
  </si>
  <si>
    <t>SATA Набор ключей для ремонта jet B jet GR, jet H, spray master RP</t>
  </si>
  <si>
    <t>SATA Уплотнительное кольцо для QCC соединения</t>
  </si>
  <si>
    <t>SATA Комплект стальных ниппелей для быстрого разъёма, 5шт.</t>
  </si>
  <si>
    <t>SATA Комплект быстрых разъёмов "мама-папа"</t>
  </si>
  <si>
    <t>SATA Быстрый разъём для HKD1, LM/KK, HRS</t>
  </si>
  <si>
    <t>SATA Ниппель быстрого разъёма с наружной резьбой G 3/8</t>
  </si>
  <si>
    <t>SATA Ниппель быстрого разъёма с наружной резьбой 1/8"</t>
  </si>
  <si>
    <t>SATA Ниппель быстрого разъёма для 9мм шланга</t>
  </si>
  <si>
    <t>SATA Быстрый разъём с внутренней резьбой G 3/8</t>
  </si>
  <si>
    <t>SATA Быстрый разъём с внутренней резьбой G 1/4</t>
  </si>
  <si>
    <t>SATA Быстрый разъём 100.14 с наружной резьбой G 1/4</t>
  </si>
  <si>
    <t>SATA Быстрый разъём 102.9 для 9мм шланга</t>
  </si>
  <si>
    <t>SATA Быстрый разъём 102.6 для 6мм шланга</t>
  </si>
  <si>
    <t>SATA Шарнирное соединение для SATA пистолетов</t>
  </si>
  <si>
    <t>SATA Ниппель для респираторов SATA GS с резьбой G 1/4</t>
  </si>
  <si>
    <t>SATA Универсальное эластичное соединение с внутренней резьбой G 1/4</t>
  </si>
  <si>
    <t>SATA Фильтры для SATA окрасочных пистолетов, кроме SATAminijet  (упаковка 10 шт.)</t>
  </si>
  <si>
    <t>SATA Фильтры 300 µ для SATA окрасочных пистолетов, кроме SATAminijet  (100 шт.)</t>
  </si>
  <si>
    <t>SATA Фильтры 300 µ для SATA окрасочных пистолетов, кроме SATAminijet  (500 шт.)</t>
  </si>
  <si>
    <t>SATA Фильтр 60 msh для SATA пистолетов с нижней подачей G3/8i-G3/8a для водоразбавляемых красок</t>
  </si>
  <si>
    <t>SATA Фильтр 60 msh (4 шт.) для очистки краски</t>
  </si>
  <si>
    <t>SATA Измеритель вязкости, вискозиметр, DIN 4мм, &lt; 1 сек. литой алюминий</t>
  </si>
  <si>
    <t>SATA Измеритель вязкости, вискозиметр, DIN 4мм,&lt; 1.5 сек. прессованный алюминий</t>
  </si>
  <si>
    <t>SATA Кронштейн-держатель для пистолета с верхним бачком</t>
  </si>
  <si>
    <t>SATA Смазка для пистолетов, без силикона и кислот, 100г.</t>
  </si>
  <si>
    <t>SATA Воздушный шланг 6мм, длиной 10м с быстрым соединением и ниппелем</t>
  </si>
  <si>
    <t>SATA Воздушный шланг 9мм, длиной 6м с быстрым соединением и ниппелем</t>
  </si>
  <si>
    <t>SATA Воздушный шланг 9мм, длиной 10м, G 1/4", синий</t>
  </si>
  <si>
    <t>SATA Воздушный шланг 9мм, длиной 10м с быстрым соединением и ниппелем</t>
  </si>
  <si>
    <t>SATA Воздушный шланг 9мм, длиной 15м с быстрым соединением и ниппелем</t>
  </si>
  <si>
    <t xml:space="preserve">SATA Воздушный шланг 9х3,5мм, синий, длиной 15м </t>
  </si>
  <si>
    <t>SATA Воздушный шланг 9х3,5мм, синий, макс.20 бар, длиной 50м</t>
  </si>
  <si>
    <t>SATA Воздушный шланг 6х3мм, синий, макс.20 бар, длиной 50м</t>
  </si>
  <si>
    <t>SATA Шланг для подачи материала 9мм, длиной 6м, оливковый цвет</t>
  </si>
  <si>
    <t>SATA Шланг для подачи материала 9мм, длиной 10м, оливковый цвет</t>
  </si>
  <si>
    <t>SATA Шланг для подачи материала 9мм, длиной 15м, оливковый цвет</t>
  </si>
  <si>
    <t>SATA Набор шлангов (2шт) для водорастворимых красок, 9х9мм, длиной 6м</t>
  </si>
  <si>
    <t>SATA Набор шлангов (2шт) для водорастворимых красок, 9х9мм, длиной 10м</t>
  </si>
  <si>
    <t>SATA Набор шлангов (2шт) для водорастворимых красок, 9х9мм, длиной 15м</t>
  </si>
  <si>
    <t>SATA Шланг для подачи материала с резьбой G3/8 для водорастворимых красок для пистолетов SATA с нижней подачей</t>
  </si>
  <si>
    <t>SATA Набор шлангов (2шт) 9х9мм, длиной 6м</t>
  </si>
  <si>
    <t>SATA Набор шлангов (2шт) 9х9мм, длиной 10м</t>
  </si>
  <si>
    <t>SATA Набор шлангов (2шт) 9х9мм, длиной 15м</t>
  </si>
  <si>
    <t>SATA Набор для чистки пистолетов, 10 щёток</t>
  </si>
  <si>
    <t>SATA Набор для чистки пистолетов, 10 двусторонних щёток</t>
  </si>
  <si>
    <t>SATA Набор игл для чистки дюз пистолетов, 3х12шт.</t>
  </si>
  <si>
    <t>SATA Набор игл для чистки дюз пистолетов, 12шт.</t>
  </si>
  <si>
    <t>SATA Набор для чистки пистолетов, 2 щётки, 12 игл</t>
  </si>
  <si>
    <t>SATA Набор для чистки подающего шланга для пистолетов с нижним бачком, 10 щёток</t>
  </si>
  <si>
    <t>SATA Набор больших щёток для чистки, 5шт.</t>
  </si>
  <si>
    <t>SATA Бутыль-спрей 1л. для очистки пистолетов</t>
  </si>
  <si>
    <t>SATA Бутыль-спрей 1л с ручным нагнетателем для очистки пистолетов от водорастворимых красок</t>
  </si>
  <si>
    <t>SATA Приспособление для открывания канистр высотой до 36см.</t>
  </si>
  <si>
    <t>SATA Подставка для пистолетов SATAjet</t>
  </si>
  <si>
    <t>SATA Подставка в сборе для minijet и Décor 2000</t>
  </si>
  <si>
    <t>SATA Держатель для пистолета с держателем для фильтра-воронки</t>
  </si>
  <si>
    <t>SATA Держатель для 3-х пистолетов для настенного крепления</t>
  </si>
  <si>
    <t>SATA Вставка держателя 134882 для minijet</t>
  </si>
  <si>
    <t>SATA Универсальный кронштейн для пистолетов, нерж.сталь</t>
  </si>
  <si>
    <t>SATA Подставка для 6-ти пистолетов с лого SATA</t>
  </si>
  <si>
    <t xml:space="preserve">SATA Алюминиевый кейс для окрасочных пистолетов и акссессуаров </t>
  </si>
  <si>
    <t xml:space="preserve">SATA Пластиковый кейс для 5-и jet X5500 окрасочных пистолетов и акссессуаров </t>
  </si>
  <si>
    <t xml:space="preserve">SATA Пластиковый кейс для 2-х jet X5500 окрасочных пистолетов и акссессуаров </t>
  </si>
  <si>
    <t>RoxelPro Уплотнительное кольцо клапана вдоха (2шт) для полнолицевой маски ROXTOP 7000</t>
  </si>
  <si>
    <t>RoxelPro Прозрачная маскирующая плёнка ROXONE со стат.эффектом, 8 мк, 5м х 120м</t>
  </si>
  <si>
    <t>RoxelPro Поролоновый полировальник на липучке ROXONE HARD PAD 150 х 30мм, плотный, белый</t>
  </si>
  <si>
    <t>SATAjet 5000 B RP с RPS сменными стаканами 0.3л /0.6л / 0.9л и шарнирным соединением</t>
  </si>
  <si>
    <t>SATA Сменный комплект дюз (головка, сопло, игла) для jet 5000 B RP</t>
  </si>
  <si>
    <t>SATAjet 5000 B HVLP с RPS сменными стаканами 0.3л /0.6л / 0.9л и шарнирным соединением</t>
  </si>
  <si>
    <t>SATA Сменный комплект дюз (головка, сопло, игла) для jet 5000 B HVLP</t>
  </si>
  <si>
    <t>SATA Сменный комплект дюз (головка, сопло, игла) для jet 4000 B RP</t>
  </si>
  <si>
    <t>SATA Сменный комплект дюз (головка, сопло, игла) для jet 4000 B HVLP</t>
  </si>
  <si>
    <t>1,2W</t>
  </si>
  <si>
    <t>1,3C</t>
  </si>
  <si>
    <t>SATA Манометр 0-6 бар, 40мм, для воздушного фильтра защитной маски SATA Vision 2000</t>
  </si>
  <si>
    <t>SATA Резьбовой стержень с головкой клапана давления для фильтров серий 300 и 400</t>
  </si>
  <si>
    <t>21018</t>
  </si>
  <si>
    <t>RoxelPro Перчатки защитные ROXTOP 7232 с полиуретановым покрытием ладони, серые, размер 9/L</t>
  </si>
  <si>
    <t>RoxelPro Перчатки защитные ROXTOP 7232 с полиуретановым покрытием ладони, серые, размер 10/XL</t>
  </si>
  <si>
    <t>RoxelPro Перчатки защитные ROXTOP 7232 с полиуретановым покрытием ладони, белые, размер 8/M</t>
  </si>
  <si>
    <t>RoxelPro Перчатки защитные ROXTOP 7232 с полиуретановым покрытием ладони, белые, размер 9/L</t>
  </si>
  <si>
    <t>RoxelPro Перчатки защитные ROXTOP 7232 с полиуретановым покрытием ладони, белые, размер 10/XL</t>
  </si>
  <si>
    <t>500 / 2000 шт.</t>
  </si>
  <si>
    <t>200 / 800 шт.</t>
  </si>
  <si>
    <t>RoxelPro Защитный комбинезон для малярных работ ROXTOP, тип 5,6, размер 3XL</t>
  </si>
  <si>
    <t>2 / 240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</si>
</sst>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.00\ _р_._-;\-* #,##0.00\ _р_._-;_-* &quot;-&quot;??\ _р_._-;_-@_-"/>
    <numFmt numFmtId="165" formatCode="dd/mm/yy;@"/>
    <numFmt numFmtId="166" formatCode="dd/mm/yy"/>
    <numFmt numFmtId="167" formatCode="0.0"/>
    <numFmt numFmtId="168" formatCode="_-* #,##0\ _р_._-;\-* #,##0\ _р_._-;_-* &quot;-&quot;??\ _р_._-;_-@_-"/>
    <numFmt numFmtId="169" formatCode="_(* #,##0_);_(* \(#,##0\);_(* &quot;-&quot;_);_(@_)"/>
    <numFmt numFmtId="170" formatCode="_(* #,##0.00_);_(* \(#,##0.00\);_(* &quot;-&quot;_);_(@_)"/>
    <numFmt numFmtId="171" formatCode="0.000"/>
    <numFmt numFmtId="172" formatCode="0.0;[Red]0.0"/>
    <numFmt numFmtId="173" formatCode="#,##0.0"/>
    <numFmt numFmtId="174" formatCode="0.0%"/>
    <numFmt numFmtId="175" formatCode="#,##0.000"/>
  </numFmts>
  <fonts count="24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 CYR"/>
    </font>
    <font>
      <sz val="8"/>
      <name val="Tahoma"/>
      <family val="2"/>
      <charset val="204"/>
    </font>
    <font>
      <b/>
      <sz val="9"/>
      <name val="Calibri"/>
      <family val="2"/>
      <charset val="204"/>
      <scheme val="minor"/>
    </font>
    <font>
      <b/>
      <sz val="9"/>
      <color rgb="FF0070C0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u/>
      <sz val="9"/>
      <name val="Calibri"/>
      <family val="2"/>
      <charset val="204"/>
      <scheme val="minor"/>
    </font>
    <font>
      <sz val="10"/>
      <name val="NTCourierVK/Cyrillic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"/>
      <color theme="0"/>
      <name val="Calibri"/>
      <family val="2"/>
      <charset val="204"/>
    </font>
    <font>
      <b/>
      <sz val="12"/>
      <color theme="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u/>
      <sz val="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4D0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7" fillId="0" borderId="0"/>
    <xf numFmtId="0" fontId="14" fillId="0" borderId="0" applyNumberFormat="0" applyFill="0" applyBorder="0" applyAlignment="0" applyProtection="0"/>
  </cellStyleXfs>
  <cellXfs count="381">
    <xf numFmtId="0" fontId="0" fillId="0" borderId="0" xfId="0"/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166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9" fontId="2" fillId="0" borderId="7" xfId="0" applyNumberFormat="1" applyFont="1" applyBorder="1" applyProtection="1">
      <protection locked="0"/>
    </xf>
    <xf numFmtId="0" fontId="14" fillId="0" borderId="0" xfId="4" applyAlignment="1" applyProtection="1">
      <alignment horizontal="center"/>
      <protection locked="0"/>
    </xf>
    <xf numFmtId="4" fontId="2" fillId="0" borderId="12" xfId="0" applyNumberFormat="1" applyFont="1" applyBorder="1" applyProtection="1">
      <protection locked="0"/>
    </xf>
    <xf numFmtId="0" fontId="2" fillId="0" borderId="45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3" borderId="3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167" fontId="2" fillId="0" borderId="6" xfId="0" applyNumberFormat="1" applyFont="1" applyBorder="1" applyAlignment="1" applyProtection="1">
      <alignment horizontal="center"/>
      <protection locked="0"/>
    </xf>
    <xf numFmtId="0" fontId="17" fillId="2" borderId="9" xfId="0" applyFont="1" applyFill="1" applyBorder="1" applyAlignment="1" applyProtection="1">
      <alignment horizontal="center" vertical="center"/>
      <protection locked="0"/>
    </xf>
    <xf numFmtId="3" fontId="2" fillId="3" borderId="6" xfId="0" applyNumberFormat="1" applyFont="1" applyFill="1" applyBorder="1" applyProtection="1">
      <protection locked="0"/>
    </xf>
    <xf numFmtId="171" fontId="2" fillId="3" borderId="6" xfId="0" applyNumberFormat="1" applyFont="1" applyFill="1" applyBorder="1" applyProtection="1">
      <protection locked="0"/>
    </xf>
    <xf numFmtId="4" fontId="2" fillId="3" borderId="6" xfId="0" applyNumberFormat="1" applyFont="1" applyFill="1" applyBorder="1" applyProtection="1">
      <protection locked="0"/>
    </xf>
    <xf numFmtId="167" fontId="2" fillId="0" borderId="7" xfId="0" applyNumberFormat="1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2" fillId="0" borderId="6" xfId="0" applyFont="1" applyBorder="1" applyProtection="1">
      <protection locked="0"/>
    </xf>
    <xf numFmtId="0" fontId="2" fillId="0" borderId="6" xfId="0" applyFont="1" applyBorder="1" applyAlignment="1" applyProtection="1">
      <alignment horizontal="center"/>
      <protection locked="0"/>
    </xf>
    <xf numFmtId="4" fontId="2" fillId="0" borderId="6" xfId="0" applyNumberFormat="1" applyFont="1" applyBorder="1" applyProtection="1">
      <protection locked="0"/>
    </xf>
    <xf numFmtId="3" fontId="2" fillId="3" borderId="7" xfId="0" applyNumberFormat="1" applyFont="1" applyFill="1" applyBorder="1" applyProtection="1">
      <protection locked="0"/>
    </xf>
    <xf numFmtId="171" fontId="2" fillId="3" borderId="7" xfId="0" applyNumberFormat="1" applyFont="1" applyFill="1" applyBorder="1" applyProtection="1">
      <protection locked="0"/>
    </xf>
    <xf numFmtId="4" fontId="2" fillId="3" borderId="7" xfId="0" applyNumberFormat="1" applyFont="1" applyFill="1" applyBorder="1" applyProtection="1">
      <protection locked="0"/>
    </xf>
    <xf numFmtId="0" fontId="2" fillId="0" borderId="7" xfId="0" applyFont="1" applyBorder="1" applyProtection="1">
      <protection locked="0"/>
    </xf>
    <xf numFmtId="175" fontId="2" fillId="3" borderId="7" xfId="0" applyNumberFormat="1" applyFont="1" applyFill="1" applyBorder="1" applyProtection="1">
      <protection locked="0"/>
    </xf>
    <xf numFmtId="0" fontId="2" fillId="0" borderId="7" xfId="0" applyFont="1" applyBorder="1" applyAlignment="1" applyProtection="1">
      <alignment horizontal="center"/>
      <protection locked="0"/>
    </xf>
    <xf numFmtId="4" fontId="2" fillId="0" borderId="7" xfId="0" applyNumberFormat="1" applyFont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18" fillId="0" borderId="0" xfId="0" applyFont="1" applyProtection="1">
      <protection locked="0"/>
    </xf>
    <xf numFmtId="0" fontId="17" fillId="2" borderId="7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vertical="center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5" fillId="0" borderId="9" xfId="0" applyFont="1" applyBorder="1" applyAlignment="1" applyProtection="1">
      <alignment vertical="center" wrapText="1"/>
      <protection locked="0"/>
    </xf>
    <xf numFmtId="0" fontId="5" fillId="0" borderId="10" xfId="0" applyFont="1" applyBorder="1" applyAlignment="1" applyProtection="1">
      <alignment vertical="center" wrapText="1"/>
      <protection locked="0"/>
    </xf>
    <xf numFmtId="4" fontId="18" fillId="0" borderId="6" xfId="0" applyNumberFormat="1" applyFont="1" applyBorder="1" applyProtection="1">
      <protection locked="0"/>
    </xf>
    <xf numFmtId="0" fontId="2" fillId="0" borderId="12" xfId="0" applyFont="1" applyBorder="1" applyProtection="1">
      <protection locked="0"/>
    </xf>
    <xf numFmtId="4" fontId="2" fillId="0" borderId="47" xfId="0" applyNumberFormat="1" applyFont="1" applyBorder="1" applyProtection="1">
      <protection locked="0"/>
    </xf>
    <xf numFmtId="0" fontId="17" fillId="2" borderId="39" xfId="0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Protection="1">
      <protection locked="0"/>
    </xf>
    <xf numFmtId="0" fontId="5" fillId="0" borderId="6" xfId="0" applyFont="1" applyBorder="1" applyProtection="1">
      <protection locked="0"/>
    </xf>
    <xf numFmtId="167" fontId="6" fillId="0" borderId="7" xfId="0" applyNumberFormat="1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17" fontId="2" fillId="0" borderId="7" xfId="0" applyNumberFormat="1" applyFont="1" applyBorder="1" applyAlignment="1" applyProtection="1">
      <alignment horizontal="center"/>
      <protection locked="0"/>
    </xf>
    <xf numFmtId="0" fontId="5" fillId="0" borderId="8" xfId="0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2" fillId="0" borderId="7" xfId="0" quotePrefix="1" applyFont="1" applyBorder="1" applyProtection="1">
      <protection locked="0"/>
    </xf>
    <xf numFmtId="4" fontId="6" fillId="0" borderId="6" xfId="0" applyNumberFormat="1" applyFont="1" applyBorder="1" applyProtection="1">
      <protection locked="0"/>
    </xf>
    <xf numFmtId="0" fontId="17" fillId="0" borderId="9" xfId="0" applyFont="1" applyBorder="1" applyAlignment="1" applyProtection="1">
      <alignment horizontal="center" vertical="center"/>
      <protection locked="0"/>
    </xf>
    <xf numFmtId="0" fontId="2" fillId="0" borderId="8" xfId="0" quotePrefix="1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9" xfId="0" applyFont="1" applyBorder="1" applyAlignment="1" applyProtection="1">
      <alignment horizontal="center"/>
      <protection locked="0"/>
    </xf>
    <xf numFmtId="4" fontId="6" fillId="0" borderId="9" xfId="0" applyNumberFormat="1" applyFont="1" applyBorder="1" applyProtection="1">
      <protection locked="0"/>
    </xf>
    <xf numFmtId="167" fontId="18" fillId="0" borderId="7" xfId="0" applyNumberFormat="1" applyFont="1" applyBorder="1" applyAlignment="1" applyProtection="1">
      <alignment horizontal="center"/>
      <protection locked="0"/>
    </xf>
    <xf numFmtId="172" fontId="2" fillId="0" borderId="7" xfId="0" applyNumberFormat="1" applyFont="1" applyBorder="1" applyAlignment="1" applyProtection="1">
      <alignment horizontal="center"/>
      <protection locked="0"/>
    </xf>
    <xf numFmtId="0" fontId="2" fillId="3" borderId="7" xfId="0" applyFont="1" applyFill="1" applyBorder="1" applyProtection="1">
      <protection locked="0"/>
    </xf>
    <xf numFmtId="0" fontId="5" fillId="0" borderId="0" xfId="0" applyFont="1" applyProtection="1">
      <protection locked="0"/>
    </xf>
    <xf numFmtId="4" fontId="2" fillId="0" borderId="0" xfId="0" applyNumberFormat="1" applyFont="1" applyProtection="1"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4" fontId="2" fillId="0" borderId="12" xfId="0" applyNumberFormat="1" applyFont="1" applyBorder="1" applyProtection="1"/>
    <xf numFmtId="0" fontId="2" fillId="3" borderId="2" xfId="0" applyFont="1" applyFill="1" applyBorder="1" applyAlignment="1" applyProtection="1">
      <alignment horizontal="center" vertical="center" wrapText="1"/>
    </xf>
    <xf numFmtId="171" fontId="2" fillId="3" borderId="6" xfId="0" applyNumberFormat="1" applyFont="1" applyFill="1" applyBorder="1" applyProtection="1"/>
    <xf numFmtId="4" fontId="2" fillId="3" borderId="6" xfId="0" applyNumberFormat="1" applyFont="1" applyFill="1" applyBorder="1" applyProtection="1"/>
    <xf numFmtId="171" fontId="2" fillId="3" borderId="7" xfId="0" applyNumberFormat="1" applyFont="1" applyFill="1" applyBorder="1" applyProtection="1"/>
    <xf numFmtId="4" fontId="2" fillId="3" borderId="7" xfId="0" applyNumberFormat="1" applyFont="1" applyFill="1" applyBorder="1" applyProtection="1"/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Protection="1"/>
    <xf numFmtId="0" fontId="2" fillId="0" borderId="7" xfId="0" applyFont="1" applyBorder="1" applyAlignment="1" applyProtection="1">
      <alignment vertical="center"/>
      <protection locked="0"/>
    </xf>
    <xf numFmtId="0" fontId="2" fillId="0" borderId="8" xfId="0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17" fillId="2" borderId="0" xfId="0" applyFont="1" applyFill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left"/>
      <protection locked="0"/>
    </xf>
    <xf numFmtId="173" fontId="2" fillId="0" borderId="7" xfId="0" applyNumberFormat="1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left"/>
      <protection locked="0"/>
    </xf>
    <xf numFmtId="9" fontId="2" fillId="0" borderId="0" xfId="0" applyNumberFormat="1" applyFont="1" applyProtection="1">
      <protection locked="0"/>
    </xf>
    <xf numFmtId="165" fontId="4" fillId="0" borderId="0" xfId="1" applyNumberFormat="1" applyFont="1" applyAlignment="1" applyProtection="1">
      <alignment vertical="center"/>
      <protection locked="0"/>
    </xf>
    <xf numFmtId="0" fontId="14" fillId="0" borderId="0" xfId="4" applyProtection="1">
      <protection locked="0"/>
    </xf>
    <xf numFmtId="0" fontId="21" fillId="5" borderId="0" xfId="0" applyFont="1" applyFill="1" applyAlignment="1" applyProtection="1">
      <alignment horizontal="left" vertical="center" indent="7"/>
      <protection locked="0"/>
    </xf>
    <xf numFmtId="0" fontId="2" fillId="3" borderId="6" xfId="0" applyFont="1" applyFill="1" applyBorder="1" applyProtection="1">
      <protection locked="0"/>
    </xf>
    <xf numFmtId="0" fontId="17" fillId="2" borderId="0" xfId="0" applyFont="1" applyFill="1" applyAlignment="1" applyProtection="1">
      <alignment horizontal="left" vertical="center" indent="7"/>
      <protection locked="0"/>
    </xf>
    <xf numFmtId="0" fontId="22" fillId="0" borderId="10" xfId="4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2" fillId="0" borderId="10" xfId="0" applyFont="1" applyBorder="1" applyProtection="1">
      <protection locked="0"/>
    </xf>
    <xf numFmtId="173" fontId="18" fillId="0" borderId="7" xfId="0" applyNumberFormat="1" applyFont="1" applyBorder="1" applyAlignment="1" applyProtection="1">
      <alignment horizontal="center"/>
      <protection locked="0"/>
    </xf>
    <xf numFmtId="173" fontId="2" fillId="0" borderId="7" xfId="0" applyNumberFormat="1" applyFont="1" applyBorder="1" applyAlignment="1" applyProtection="1">
      <alignment horizontal="center" vertical="center"/>
      <protection locked="0"/>
    </xf>
    <xf numFmtId="0" fontId="22" fillId="0" borderId="7" xfId="4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4" fontId="2" fillId="0" borderId="7" xfId="0" applyNumberFormat="1" applyFont="1" applyBorder="1" applyAlignment="1" applyProtection="1">
      <alignment vertical="center"/>
      <protection locked="0"/>
    </xf>
    <xf numFmtId="4" fontId="2" fillId="0" borderId="6" xfId="0" applyNumberFormat="1" applyFont="1" applyBorder="1" applyAlignment="1" applyProtection="1">
      <alignment vertical="center"/>
      <protection locked="0"/>
    </xf>
    <xf numFmtId="3" fontId="2" fillId="3" borderId="7" xfId="0" applyNumberFormat="1" applyFont="1" applyFill="1" applyBorder="1" applyAlignment="1" applyProtection="1">
      <alignment vertical="center"/>
      <protection locked="0"/>
    </xf>
    <xf numFmtId="4" fontId="2" fillId="3" borderId="7" xfId="0" applyNumberFormat="1" applyFont="1" applyFill="1" applyBorder="1" applyAlignment="1" applyProtection="1">
      <alignment vertical="center"/>
      <protection locked="0"/>
    </xf>
    <xf numFmtId="0" fontId="22" fillId="0" borderId="7" xfId="4" applyFont="1" applyBorder="1" applyAlignment="1" applyProtection="1">
      <alignment horizontal="left"/>
      <protection locked="0"/>
    </xf>
    <xf numFmtId="0" fontId="22" fillId="0" borderId="10" xfId="4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12" fillId="0" borderId="7" xfId="0" applyFont="1" applyBorder="1" applyAlignment="1" applyProtection="1">
      <alignment horizontal="left"/>
      <protection locked="0"/>
    </xf>
    <xf numFmtId="3" fontId="18" fillId="3" borderId="7" xfId="0" applyNumberFormat="1" applyFont="1" applyFill="1" applyBorder="1" applyProtection="1">
      <protection locked="0"/>
    </xf>
    <xf numFmtId="4" fontId="18" fillId="3" borderId="7" xfId="0" applyNumberFormat="1" applyFont="1" applyFill="1" applyBorder="1" applyProtection="1">
      <protection locked="0"/>
    </xf>
    <xf numFmtId="173" fontId="2" fillId="4" borderId="7" xfId="0" applyNumberFormat="1" applyFont="1" applyFill="1" applyBorder="1" applyAlignment="1" applyProtection="1">
      <alignment horizontal="center"/>
      <protection locked="0"/>
    </xf>
    <xf numFmtId="0" fontId="22" fillId="4" borderId="10" xfId="4" applyFont="1" applyFill="1" applyBorder="1" applyAlignment="1" applyProtection="1">
      <alignment horizontal="left"/>
      <protection locked="0"/>
    </xf>
    <xf numFmtId="0" fontId="2" fillId="4" borderId="6" xfId="0" applyFont="1" applyFill="1" applyBorder="1" applyProtection="1">
      <protection locked="0"/>
    </xf>
    <xf numFmtId="42" fontId="2" fillId="4" borderId="6" xfId="0" applyNumberFormat="1" applyFont="1" applyFill="1" applyBorder="1" applyProtection="1">
      <protection locked="0"/>
    </xf>
    <xf numFmtId="4" fontId="2" fillId="4" borderId="6" xfId="0" applyNumberFormat="1" applyFont="1" applyFill="1" applyBorder="1" applyProtection="1">
      <protection locked="0"/>
    </xf>
    <xf numFmtId="44" fontId="2" fillId="4" borderId="6" xfId="0" applyNumberFormat="1" applyFont="1" applyFill="1" applyBorder="1" applyProtection="1">
      <protection locked="0"/>
    </xf>
    <xf numFmtId="0" fontId="22" fillId="0" borderId="15" xfId="4" applyFont="1" applyBorder="1" applyAlignment="1" applyProtection="1">
      <alignment horizontal="left"/>
      <protection locked="0"/>
    </xf>
    <xf numFmtId="0" fontId="2" fillId="0" borderId="15" xfId="0" applyFont="1" applyBorder="1" applyAlignment="1" applyProtection="1">
      <alignment horizontal="left"/>
      <protection locked="0"/>
    </xf>
    <xf numFmtId="173" fontId="2" fillId="0" borderId="6" xfId="0" applyNumberFormat="1" applyFont="1" applyBorder="1" applyAlignment="1" applyProtection="1">
      <alignment horizontal="center"/>
      <protection locked="0"/>
    </xf>
    <xf numFmtId="173" fontId="18" fillId="0" borderId="7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2" fillId="0" borderId="15" xfId="4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173" fontId="5" fillId="0" borderId="7" xfId="0" applyNumberFormat="1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5" fillId="4" borderId="0" xfId="0" applyFont="1" applyFill="1" applyProtection="1">
      <protection locked="0"/>
    </xf>
    <xf numFmtId="0" fontId="2" fillId="4" borderId="0" xfId="0" applyFont="1" applyFill="1" applyProtection="1">
      <protection locked="0"/>
    </xf>
    <xf numFmtId="4" fontId="2" fillId="0" borderId="7" xfId="0" applyNumberFormat="1" applyFont="1" applyBorder="1" applyProtection="1"/>
    <xf numFmtId="0" fontId="2" fillId="3" borderId="6" xfId="0" applyFont="1" applyFill="1" applyBorder="1" applyProtection="1"/>
    <xf numFmtId="4" fontId="2" fillId="3" borderId="7" xfId="0" applyNumberFormat="1" applyFont="1" applyFill="1" applyBorder="1" applyAlignment="1" applyProtection="1">
      <alignment vertical="center"/>
    </xf>
    <xf numFmtId="4" fontId="18" fillId="3" borderId="7" xfId="0" applyNumberFormat="1" applyFont="1" applyFill="1" applyBorder="1" applyProtection="1"/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14" fontId="8" fillId="0" borderId="0" xfId="0" applyNumberFormat="1" applyFont="1" applyAlignment="1" applyProtection="1">
      <alignment horizontal="center"/>
      <protection locked="0"/>
    </xf>
    <xf numFmtId="0" fontId="8" fillId="3" borderId="7" xfId="0" applyFont="1" applyFill="1" applyBorder="1" applyAlignment="1" applyProtection="1">
      <alignment horizontal="right"/>
      <protection locked="0"/>
    </xf>
    <xf numFmtId="0" fontId="8" fillId="3" borderId="6" xfId="0" applyFont="1" applyFill="1" applyBorder="1" applyAlignment="1" applyProtection="1">
      <alignment horizontal="right"/>
      <protection locked="0"/>
    </xf>
    <xf numFmtId="4" fontId="0" fillId="3" borderId="7" xfId="0" applyNumberForma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0" fontId="16" fillId="0" borderId="0" xfId="0" applyFont="1" applyProtection="1">
      <protection locked="0"/>
    </xf>
    <xf numFmtId="4" fontId="16" fillId="3" borderId="7" xfId="0" applyNumberFormat="1" applyFont="1" applyFill="1" applyBorder="1" applyProtection="1">
      <protection locked="0"/>
    </xf>
    <xf numFmtId="0" fontId="8" fillId="0" borderId="0" xfId="0" applyFont="1" applyProtection="1"/>
    <xf numFmtId="0" fontId="8" fillId="3" borderId="7" xfId="0" applyFont="1" applyFill="1" applyBorder="1" applyAlignment="1" applyProtection="1">
      <alignment horizontal="center"/>
    </xf>
    <xf numFmtId="0" fontId="0" fillId="0" borderId="0" xfId="0" applyProtection="1"/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47" xfId="0" applyFont="1" applyBorder="1" applyAlignment="1" applyProtection="1">
      <alignment horizontal="center" vertical="center" wrapText="1"/>
      <protection locked="0"/>
    </xf>
    <xf numFmtId="0" fontId="21" fillId="5" borderId="31" xfId="0" applyFont="1" applyFill="1" applyBorder="1" applyAlignment="1" applyProtection="1">
      <alignment horizontal="left" vertical="center" indent="7"/>
      <protection locked="0"/>
    </xf>
    <xf numFmtId="0" fontId="21" fillId="5" borderId="32" xfId="0" applyFont="1" applyFill="1" applyBorder="1" applyAlignment="1" applyProtection="1">
      <alignment horizontal="left" vertical="center" indent="7"/>
      <protection locked="0"/>
    </xf>
    <xf numFmtId="0" fontId="2" fillId="3" borderId="47" xfId="0" applyFont="1" applyFill="1" applyBorder="1" applyAlignment="1" applyProtection="1">
      <alignment horizontal="center" vertical="center" wrapText="1"/>
      <protection locked="0"/>
    </xf>
    <xf numFmtId="0" fontId="2" fillId="3" borderId="32" xfId="0" applyFont="1" applyFill="1" applyBorder="1" applyAlignment="1" applyProtection="1">
      <alignment horizontal="center" vertical="center" wrapText="1"/>
      <protection locked="0"/>
    </xf>
    <xf numFmtId="0" fontId="2" fillId="3" borderId="54" xfId="0" applyFont="1" applyFill="1" applyBorder="1" applyAlignment="1" applyProtection="1">
      <alignment horizontal="center" vertical="center" wrapText="1"/>
      <protection locked="0"/>
    </xf>
    <xf numFmtId="0" fontId="2" fillId="3" borderId="37" xfId="0" applyFont="1" applyFill="1" applyBorder="1" applyAlignment="1" applyProtection="1">
      <alignment horizontal="center" vertical="center" wrapText="1"/>
      <protection locked="0"/>
    </xf>
    <xf numFmtId="0" fontId="17" fillId="2" borderId="14" xfId="0" applyFont="1" applyFill="1" applyBorder="1" applyAlignment="1" applyProtection="1">
      <alignment horizontal="left" vertical="center" indent="7"/>
      <protection locked="0"/>
    </xf>
    <xf numFmtId="0" fontId="17" fillId="2" borderId="54" xfId="0" applyFont="1" applyFill="1" applyBorder="1" applyAlignment="1" applyProtection="1">
      <alignment horizontal="left" vertical="center" indent="7"/>
      <protection locked="0"/>
    </xf>
    <xf numFmtId="0" fontId="5" fillId="0" borderId="0" xfId="0" applyFont="1" applyAlignment="1" applyProtection="1">
      <alignment horizontal="center"/>
      <protection locked="0"/>
    </xf>
    <xf numFmtId="0" fontId="22" fillId="0" borderId="6" xfId="4" applyFont="1" applyBorder="1" applyAlignment="1" applyProtection="1">
      <alignment horizontal="left"/>
      <protection locked="0"/>
    </xf>
    <xf numFmtId="0" fontId="17" fillId="2" borderId="5" xfId="0" applyFont="1" applyFill="1" applyBorder="1" applyAlignment="1" applyProtection="1">
      <alignment vertical="center"/>
      <protection locked="0"/>
    </xf>
    <xf numFmtId="0" fontId="17" fillId="2" borderId="0" xfId="0" applyFont="1" applyFill="1" applyAlignment="1" applyProtection="1">
      <alignment vertical="center"/>
      <protection locked="0"/>
    </xf>
    <xf numFmtId="0" fontId="2" fillId="0" borderId="47" xfId="0" applyFont="1" applyBorder="1" applyProtection="1">
      <protection locked="0"/>
    </xf>
    <xf numFmtId="0" fontId="18" fillId="0" borderId="47" xfId="0" applyFont="1" applyBorder="1" applyProtection="1">
      <protection locked="0"/>
    </xf>
    <xf numFmtId="0" fontId="18" fillId="0" borderId="7" xfId="0" applyFont="1" applyBorder="1" applyProtection="1">
      <protection locked="0"/>
    </xf>
    <xf numFmtId="0" fontId="18" fillId="0" borderId="6" xfId="0" applyFont="1" applyBorder="1" applyAlignment="1" applyProtection="1">
      <alignment horizontal="left"/>
      <protection locked="0"/>
    </xf>
    <xf numFmtId="0" fontId="2" fillId="0" borderId="32" xfId="0" applyFont="1" applyBorder="1" applyProtection="1">
      <protection locked="0"/>
    </xf>
    <xf numFmtId="0" fontId="2" fillId="0" borderId="28" xfId="0" applyFont="1" applyBorder="1" applyProtection="1">
      <protection locked="0"/>
    </xf>
    <xf numFmtId="17" fontId="2" fillId="0" borderId="6" xfId="0" applyNumberFormat="1" applyFont="1" applyBorder="1" applyAlignment="1" applyProtection="1">
      <alignment horizontal="left"/>
      <protection locked="0"/>
    </xf>
    <xf numFmtId="0" fontId="18" fillId="0" borderId="28" xfId="0" applyFont="1" applyBorder="1" applyProtection="1">
      <protection locked="0"/>
    </xf>
    <xf numFmtId="0" fontId="18" fillId="0" borderId="32" xfId="0" applyFont="1" applyBorder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54" xfId="0" applyFont="1" applyFill="1" applyBorder="1" applyAlignment="1" applyProtection="1">
      <alignment horizontal="center" vertical="center" wrapText="1"/>
    </xf>
    <xf numFmtId="4" fontId="2" fillId="3" borderId="10" xfId="0" applyNumberFormat="1" applyFont="1" applyFill="1" applyBorder="1" applyProtection="1"/>
    <xf numFmtId="173" fontId="2" fillId="0" borderId="11" xfId="0" applyNumberFormat="1" applyFont="1" applyBorder="1" applyAlignment="1" applyProtection="1">
      <alignment horizontal="center"/>
      <protection locked="0"/>
    </xf>
    <xf numFmtId="0" fontId="5" fillId="0" borderId="43" xfId="0" applyFont="1" applyBorder="1" applyAlignment="1" applyProtection="1">
      <alignment horizontal="left"/>
      <protection locked="0"/>
    </xf>
    <xf numFmtId="4" fontId="2" fillId="0" borderId="42" xfId="0" applyNumberFormat="1" applyFont="1" applyBorder="1" applyProtection="1"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left"/>
      <protection locked="0"/>
    </xf>
    <xf numFmtId="0" fontId="2" fillId="0" borderId="18" xfId="0" applyFont="1" applyBorder="1" applyAlignment="1" applyProtection="1">
      <alignment horizontal="left"/>
      <protection locked="0"/>
    </xf>
    <xf numFmtId="4" fontId="2" fillId="0" borderId="19" xfId="0" applyNumberFormat="1" applyFont="1" applyBorder="1" applyProtection="1">
      <protection locked="0"/>
    </xf>
    <xf numFmtId="0" fontId="5" fillId="0" borderId="16" xfId="0" applyFont="1" applyBorder="1" applyAlignment="1" applyProtection="1">
      <alignment horizontal="left"/>
      <protection locked="0"/>
    </xf>
    <xf numFmtId="0" fontId="5" fillId="0" borderId="40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left"/>
      <protection locked="0"/>
    </xf>
    <xf numFmtId="4" fontId="2" fillId="0" borderId="17" xfId="0" applyNumberFormat="1" applyFont="1" applyBorder="1" applyProtection="1">
      <protection locked="0"/>
    </xf>
    <xf numFmtId="4" fontId="2" fillId="0" borderId="41" xfId="0" applyNumberFormat="1" applyFont="1" applyBorder="1" applyProtection="1">
      <protection locked="0"/>
    </xf>
    <xf numFmtId="0" fontId="2" fillId="0" borderId="20" xfId="0" applyFont="1" applyBorder="1" applyAlignment="1" applyProtection="1">
      <alignment horizontal="left"/>
      <protection locked="0"/>
    </xf>
    <xf numFmtId="0" fontId="5" fillId="0" borderId="29" xfId="0" applyFont="1" applyBorder="1" applyAlignment="1" applyProtection="1">
      <alignment horizontal="center"/>
      <protection locked="0"/>
    </xf>
    <xf numFmtId="0" fontId="2" fillId="0" borderId="21" xfId="0" applyFont="1" applyBorder="1" applyProtection="1">
      <protection locked="0"/>
    </xf>
    <xf numFmtId="4" fontId="2" fillId="0" borderId="21" xfId="0" applyNumberFormat="1" applyFont="1" applyBorder="1" applyProtection="1">
      <protection locked="0"/>
    </xf>
    <xf numFmtId="4" fontId="2" fillId="0" borderId="22" xfId="0" applyNumberFormat="1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44" xfId="0" applyFont="1" applyBorder="1" applyAlignment="1" applyProtection="1">
      <alignment horizontal="left"/>
      <protection locked="0"/>
    </xf>
    <xf numFmtId="0" fontId="2" fillId="0" borderId="38" xfId="0" applyFont="1" applyBorder="1" applyAlignment="1" applyProtection="1">
      <alignment horizontal="left"/>
      <protection locked="0"/>
    </xf>
    <xf numFmtId="4" fontId="2" fillId="0" borderId="38" xfId="0" applyNumberFormat="1" applyFont="1" applyBorder="1" applyProtection="1">
      <protection locked="0"/>
    </xf>
    <xf numFmtId="4" fontId="2" fillId="0" borderId="25" xfId="0" applyNumberFormat="1" applyFont="1" applyBorder="1" applyProtection="1">
      <protection locked="0"/>
    </xf>
    <xf numFmtId="173" fontId="2" fillId="0" borderId="18" xfId="0" applyNumberFormat="1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left"/>
      <protection locked="0"/>
    </xf>
    <xf numFmtId="173" fontId="2" fillId="0" borderId="20" xfId="0" applyNumberFormat="1" applyFont="1" applyBorder="1" applyAlignment="1" applyProtection="1">
      <alignment horizontal="center"/>
      <protection locked="0"/>
    </xf>
    <xf numFmtId="0" fontId="5" fillId="0" borderId="38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left"/>
      <protection locked="0"/>
    </xf>
    <xf numFmtId="0" fontId="2" fillId="0" borderId="22" xfId="0" applyFont="1" applyBorder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4" fontId="2" fillId="3" borderId="15" xfId="0" applyNumberFormat="1" applyFont="1" applyFill="1" applyBorder="1" applyProtection="1"/>
    <xf numFmtId="0" fontId="2" fillId="3" borderId="15" xfId="0" applyFont="1" applyFill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2" fillId="3" borderId="17" xfId="0" applyFont="1" applyFill="1" applyBorder="1" applyAlignment="1" applyProtection="1">
      <alignment horizontal="center" vertical="center" wrapText="1"/>
      <protection locked="0"/>
    </xf>
    <xf numFmtId="0" fontId="23" fillId="0" borderId="10" xfId="4" applyFont="1" applyBorder="1" applyAlignment="1" applyProtection="1">
      <alignment horizontal="left"/>
      <protection locked="0"/>
    </xf>
    <xf numFmtId="0" fontId="2" fillId="4" borderId="10" xfId="0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3" borderId="47" xfId="0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vertical="top"/>
      <protection locked="0"/>
    </xf>
    <xf numFmtId="165" fontId="2" fillId="0" borderId="0" xfId="1" applyNumberFormat="1" applyFont="1" applyAlignment="1" applyProtection="1">
      <alignment vertical="center"/>
      <protection locked="0"/>
    </xf>
    <xf numFmtId="14" fontId="2" fillId="0" borderId="0" xfId="0" applyNumberFormat="1" applyFont="1" applyProtection="1">
      <protection locked="0"/>
    </xf>
    <xf numFmtId="174" fontId="2" fillId="0" borderId="7" xfId="0" applyNumberFormat="1" applyFont="1" applyBorder="1" applyAlignment="1" applyProtection="1">
      <alignment horizontal="center"/>
      <protection locked="0"/>
    </xf>
    <xf numFmtId="0" fontId="17" fillId="2" borderId="0" xfId="0" applyFont="1" applyFill="1" applyAlignment="1" applyProtection="1">
      <alignment horizontal="center" vertical="top" wrapText="1"/>
      <protection locked="0"/>
    </xf>
    <xf numFmtId="175" fontId="2" fillId="3" borderId="6" xfId="0" applyNumberFormat="1" applyFont="1" applyFill="1" applyBorder="1" applyProtection="1">
      <protection locked="0"/>
    </xf>
    <xf numFmtId="3" fontId="2" fillId="0" borderId="18" xfId="0" applyNumberFormat="1" applyFont="1" applyBorder="1" applyAlignment="1" applyProtection="1">
      <alignment horizontal="center" vertical="center" wrapText="1"/>
      <protection locked="0"/>
    </xf>
    <xf numFmtId="3" fontId="2" fillId="0" borderId="7" xfId="0" applyNumberFormat="1" applyFont="1" applyBorder="1" applyAlignment="1" applyProtection="1">
      <alignment horizontal="center" vertical="center" wrapText="1"/>
      <protection locked="0"/>
    </xf>
    <xf numFmtId="167" fontId="2" fillId="0" borderId="18" xfId="0" applyNumberFormat="1" applyFont="1" applyBorder="1" applyAlignment="1" applyProtection="1">
      <alignment horizontal="center" vertical="center" wrapText="1"/>
      <protection locked="0"/>
    </xf>
    <xf numFmtId="167" fontId="2" fillId="0" borderId="7" xfId="0" applyNumberFormat="1" applyFont="1" applyBorder="1" applyAlignment="1" applyProtection="1">
      <alignment horizontal="center" vertical="center" wrapText="1"/>
      <protection locked="0"/>
    </xf>
    <xf numFmtId="3" fontId="2" fillId="0" borderId="20" xfId="0" applyNumberFormat="1" applyFont="1" applyBorder="1" applyAlignment="1" applyProtection="1">
      <alignment horizontal="center" vertical="center" wrapText="1"/>
      <protection locked="0"/>
    </xf>
    <xf numFmtId="3" fontId="2" fillId="0" borderId="21" xfId="0" applyNumberFormat="1" applyFont="1" applyBorder="1" applyAlignment="1" applyProtection="1">
      <alignment horizontal="center" vertical="center" wrapText="1"/>
      <protection locked="0"/>
    </xf>
    <xf numFmtId="174" fontId="18" fillId="0" borderId="11" xfId="0" applyNumberFormat="1" applyFont="1" applyBorder="1" applyAlignment="1" applyProtection="1">
      <alignment horizontal="center" vertical="center"/>
      <protection locked="0"/>
    </xf>
    <xf numFmtId="3" fontId="2" fillId="0" borderId="50" xfId="0" applyNumberFormat="1" applyFont="1" applyBorder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horizontal="center" vertical="center" wrapText="1"/>
      <protection locked="0"/>
    </xf>
    <xf numFmtId="3" fontId="2" fillId="0" borderId="32" xfId="0" applyNumberFormat="1" applyFont="1" applyBorder="1" applyAlignment="1" applyProtection="1">
      <alignment horizontal="center" vertical="center" wrapText="1"/>
      <protection locked="0"/>
    </xf>
    <xf numFmtId="3" fontId="2" fillId="0" borderId="24" xfId="0" applyNumberFormat="1" applyFont="1" applyBorder="1" applyAlignment="1" applyProtection="1">
      <alignment vertical="center" wrapText="1"/>
      <protection locked="0"/>
    </xf>
    <xf numFmtId="3" fontId="2" fillId="0" borderId="18" xfId="0" applyNumberFormat="1" applyFont="1" applyBorder="1" applyAlignment="1" applyProtection="1">
      <alignment horizontal="center"/>
      <protection locked="0"/>
    </xf>
    <xf numFmtId="167" fontId="2" fillId="0" borderId="18" xfId="0" applyNumberFormat="1" applyFont="1" applyBorder="1" applyAlignment="1" applyProtection="1">
      <alignment horizontal="center"/>
      <protection locked="0"/>
    </xf>
    <xf numFmtId="3" fontId="2" fillId="0" borderId="20" xfId="0" applyNumberFormat="1" applyFont="1" applyBorder="1" applyAlignment="1" applyProtection="1">
      <alignment horizontal="center"/>
      <protection locked="0"/>
    </xf>
    <xf numFmtId="3" fontId="2" fillId="0" borderId="24" xfId="0" applyNumberFormat="1" applyFont="1" applyBorder="1" applyAlignment="1" applyProtection="1">
      <alignment vertical="center"/>
      <protection locked="0"/>
    </xf>
    <xf numFmtId="3" fontId="2" fillId="0" borderId="52" xfId="0" applyNumberFormat="1" applyFont="1" applyBorder="1" applyAlignment="1" applyProtection="1">
      <alignment horizontal="center"/>
      <protection locked="0"/>
    </xf>
    <xf numFmtId="3" fontId="2" fillId="0" borderId="12" xfId="0" applyNumberFormat="1" applyFont="1" applyBorder="1" applyAlignment="1" applyProtection="1">
      <alignment horizontal="center"/>
      <protection locked="0"/>
    </xf>
    <xf numFmtId="3" fontId="2" fillId="0" borderId="12" xfId="0" applyNumberFormat="1" applyFont="1" applyBorder="1" applyAlignment="1" applyProtection="1">
      <alignment horizontal="center" vertical="center" wrapText="1"/>
      <protection locked="0"/>
    </xf>
    <xf numFmtId="3" fontId="2" fillId="0" borderId="21" xfId="0" applyNumberFormat="1" applyFont="1" applyBorder="1" applyAlignment="1" applyProtection="1">
      <alignment horizontal="center"/>
      <protection locked="0"/>
    </xf>
    <xf numFmtId="174" fontId="2" fillId="0" borderId="11" xfId="0" applyNumberFormat="1" applyFont="1" applyBorder="1" applyAlignment="1" applyProtection="1">
      <alignment horizontal="center" vertical="center"/>
      <protection locked="0"/>
    </xf>
    <xf numFmtId="174" fontId="18" fillId="0" borderId="7" xfId="0" applyNumberFormat="1" applyFont="1" applyBorder="1" applyAlignment="1" applyProtection="1">
      <alignment horizontal="center" vertical="center"/>
      <protection locked="0"/>
    </xf>
    <xf numFmtId="3" fontId="2" fillId="0" borderId="16" xfId="0" applyNumberFormat="1" applyFont="1" applyBorder="1" applyAlignment="1" applyProtection="1">
      <alignment horizontal="left" vertical="center"/>
      <protection locked="0"/>
    </xf>
    <xf numFmtId="3" fontId="2" fillId="0" borderId="41" xfId="0" applyNumberFormat="1" applyFont="1" applyBorder="1" applyAlignment="1" applyProtection="1">
      <alignment vertical="center"/>
      <protection locked="0"/>
    </xf>
    <xf numFmtId="3" fontId="2" fillId="0" borderId="18" xfId="0" applyNumberFormat="1" applyFont="1" applyBorder="1" applyAlignment="1" applyProtection="1">
      <alignment horizontal="left" vertical="center"/>
      <protection locked="0"/>
    </xf>
    <xf numFmtId="3" fontId="2" fillId="0" borderId="19" xfId="0" applyNumberFormat="1" applyFont="1" applyBorder="1" applyAlignment="1" applyProtection="1">
      <alignment vertical="center"/>
      <protection locked="0"/>
    </xf>
    <xf numFmtId="3" fontId="2" fillId="0" borderId="20" xfId="0" applyNumberFormat="1" applyFont="1" applyBorder="1" applyAlignment="1" applyProtection="1">
      <alignment horizontal="left" vertical="center"/>
      <protection locked="0"/>
    </xf>
    <xf numFmtId="3" fontId="2" fillId="0" borderId="22" xfId="0" applyNumberFormat="1" applyFont="1" applyBorder="1" applyAlignment="1" applyProtection="1">
      <alignment vertical="center"/>
      <protection locked="0"/>
    </xf>
    <xf numFmtId="2" fontId="2" fillId="0" borderId="18" xfId="0" applyNumberFormat="1" applyFont="1" applyBorder="1" applyAlignment="1" applyProtection="1">
      <alignment horizontal="center" vertical="center" wrapText="1"/>
      <protection locked="0"/>
    </xf>
    <xf numFmtId="2" fontId="2" fillId="0" borderId="7" xfId="0" applyNumberFormat="1" applyFont="1" applyBorder="1" applyAlignment="1" applyProtection="1">
      <alignment horizontal="center" vertical="center" wrapText="1"/>
      <protection locked="0"/>
    </xf>
    <xf numFmtId="3" fontId="2" fillId="0" borderId="7" xfId="0" applyNumberFormat="1" applyFont="1" applyBorder="1" applyAlignment="1" applyProtection="1">
      <alignment horizontal="center"/>
      <protection locked="0"/>
    </xf>
    <xf numFmtId="2" fontId="2" fillId="0" borderId="16" xfId="0" applyNumberFormat="1" applyFont="1" applyBorder="1" applyAlignment="1" applyProtection="1">
      <alignment horizontal="center" vertical="center" wrapText="1"/>
      <protection locked="0"/>
    </xf>
    <xf numFmtId="2" fontId="2" fillId="0" borderId="17" xfId="0" applyNumberFormat="1" applyFont="1" applyBorder="1" applyAlignment="1" applyProtection="1">
      <alignment horizontal="center" vertical="center" wrapText="1"/>
      <protection locked="0"/>
    </xf>
    <xf numFmtId="3" fontId="2" fillId="0" borderId="16" xfId="0" applyNumberFormat="1" applyFont="1" applyBorder="1" applyAlignment="1" applyProtection="1">
      <alignment vertical="center"/>
      <protection locked="0"/>
    </xf>
    <xf numFmtId="3" fontId="2" fillId="0" borderId="17" xfId="0" applyNumberFormat="1" applyFont="1" applyBorder="1" applyAlignment="1" applyProtection="1">
      <alignment vertical="center" wrapText="1"/>
      <protection locked="0"/>
    </xf>
    <xf numFmtId="3" fontId="2" fillId="3" borderId="15" xfId="0" applyNumberFormat="1" applyFont="1" applyFill="1" applyBorder="1" applyProtection="1">
      <protection locked="0"/>
    </xf>
    <xf numFmtId="3" fontId="2" fillId="0" borderId="7" xfId="0" applyNumberFormat="1" applyFont="1" applyBorder="1" applyAlignment="1" applyProtection="1">
      <alignment vertical="center" wrapText="1"/>
      <protection locked="0"/>
    </xf>
    <xf numFmtId="2" fontId="2" fillId="0" borderId="18" xfId="0" applyNumberFormat="1" applyFont="1" applyBorder="1" applyAlignment="1" applyProtection="1">
      <alignment horizontal="center"/>
      <protection locked="0"/>
    </xf>
    <xf numFmtId="2" fontId="2" fillId="0" borderId="7" xfId="0" applyNumberFormat="1" applyFont="1" applyBorder="1" applyAlignment="1" applyProtection="1">
      <alignment horizontal="center"/>
      <protection locked="0"/>
    </xf>
    <xf numFmtId="3" fontId="2" fillId="0" borderId="15" xfId="0" applyNumberFormat="1" applyFont="1" applyBorder="1" applyAlignment="1" applyProtection="1">
      <alignment horizontal="left" vertical="center"/>
      <protection locked="0"/>
    </xf>
    <xf numFmtId="3" fontId="2" fillId="0" borderId="11" xfId="0" applyNumberFormat="1" applyFont="1" applyBorder="1" applyAlignment="1" applyProtection="1">
      <alignment horizontal="left" vertical="center"/>
      <protection locked="0"/>
    </xf>
    <xf numFmtId="3" fontId="2" fillId="0" borderId="13" xfId="0" applyNumberFormat="1" applyFont="1" applyBorder="1" applyAlignment="1" applyProtection="1">
      <alignment horizontal="left" vertical="center"/>
      <protection locked="0"/>
    </xf>
    <xf numFmtId="3" fontId="2" fillId="0" borderId="7" xfId="0" applyNumberFormat="1" applyFont="1" applyBorder="1" applyAlignment="1" applyProtection="1">
      <alignment vertical="center"/>
      <protection locked="0"/>
    </xf>
    <xf numFmtId="174" fontId="2" fillId="0" borderId="7" xfId="0" applyNumberFormat="1" applyFont="1" applyBorder="1" applyAlignment="1" applyProtection="1">
      <alignment horizontal="center" vertical="center"/>
      <protection locked="0"/>
    </xf>
    <xf numFmtId="173" fontId="2" fillId="0" borderId="7" xfId="0" applyNumberFormat="1" applyFont="1" applyBorder="1" applyAlignment="1" applyProtection="1">
      <alignment vertical="center"/>
      <protection locked="0"/>
    </xf>
    <xf numFmtId="3" fontId="2" fillId="3" borderId="7" xfId="0" applyNumberFormat="1" applyFont="1" applyFill="1" applyBorder="1" applyProtection="1"/>
    <xf numFmtId="173" fontId="2" fillId="3" borderId="7" xfId="0" applyNumberFormat="1" applyFont="1" applyFill="1" applyBorder="1" applyProtection="1"/>
    <xf numFmtId="167" fontId="9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9" fillId="0" borderId="0" xfId="0" applyFont="1" applyProtection="1">
      <protection locked="0"/>
    </xf>
    <xf numFmtId="168" fontId="9" fillId="0" borderId="0" xfId="1" applyNumberFormat="1" applyFont="1" applyAlignment="1" applyProtection="1">
      <alignment vertical="center"/>
      <protection locked="0"/>
    </xf>
    <xf numFmtId="170" fontId="9" fillId="0" borderId="0" xfId="2" applyNumberFormat="1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top"/>
      <protection locked="0"/>
    </xf>
    <xf numFmtId="168" fontId="14" fillId="0" borderId="0" xfId="4" applyNumberFormat="1" applyAlignment="1" applyProtection="1">
      <alignment vertical="center"/>
      <protection locked="0"/>
    </xf>
    <xf numFmtId="167" fontId="9" fillId="0" borderId="48" xfId="0" applyNumberFormat="1" applyFont="1" applyBorder="1" applyAlignment="1" applyProtection="1">
      <alignment horizontal="center" vertical="center" wrapText="1"/>
      <protection locked="0"/>
    </xf>
    <xf numFmtId="0" fontId="9" fillId="0" borderId="3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167" fontId="9" fillId="0" borderId="7" xfId="0" applyNumberFormat="1" applyFont="1" applyBorder="1" applyAlignment="1" applyProtection="1">
      <alignment horizontal="center" vertical="center"/>
      <protection locked="0"/>
    </xf>
    <xf numFmtId="49" fontId="20" fillId="2" borderId="15" xfId="0" applyNumberFormat="1" applyFont="1" applyFill="1" applyBorder="1" applyAlignment="1" applyProtection="1">
      <alignment horizontal="center"/>
      <protection locked="0"/>
    </xf>
    <xf numFmtId="49" fontId="9" fillId="0" borderId="10" xfId="0" applyNumberFormat="1" applyFont="1" applyBorder="1" applyAlignment="1" applyProtection="1">
      <alignment horizontal="left"/>
      <protection locked="0"/>
    </xf>
    <xf numFmtId="2" fontId="9" fillId="0" borderId="6" xfId="0" applyNumberFormat="1" applyFont="1" applyBorder="1" applyProtection="1">
      <protection locked="0"/>
    </xf>
    <xf numFmtId="1" fontId="9" fillId="0" borderId="6" xfId="0" applyNumberFormat="1" applyFont="1" applyBorder="1" applyProtection="1">
      <protection locked="0"/>
    </xf>
    <xf numFmtId="4" fontId="9" fillId="0" borderId="6" xfId="0" applyNumberFormat="1" applyFont="1" applyBorder="1" applyProtection="1">
      <protection locked="0"/>
    </xf>
    <xf numFmtId="49" fontId="9" fillId="0" borderId="15" xfId="0" applyNumberFormat="1" applyFont="1" applyBorder="1" applyAlignment="1" applyProtection="1">
      <alignment horizontal="left"/>
      <protection locked="0"/>
    </xf>
    <xf numFmtId="2" fontId="9" fillId="0" borderId="7" xfId="0" applyNumberFormat="1" applyFont="1" applyBorder="1" applyProtection="1">
      <protection locked="0"/>
    </xf>
    <xf numFmtId="1" fontId="9" fillId="0" borderId="7" xfId="0" applyNumberFormat="1" applyFont="1" applyBorder="1" applyProtection="1">
      <protection locked="0"/>
    </xf>
    <xf numFmtId="4" fontId="9" fillId="0" borderId="7" xfId="0" applyNumberFormat="1" applyFont="1" applyBorder="1" applyProtection="1">
      <protection locked="0"/>
    </xf>
    <xf numFmtId="49" fontId="9" fillId="0" borderId="28" xfId="0" applyNumberFormat="1" applyFont="1" applyBorder="1" applyAlignment="1" applyProtection="1">
      <alignment horizontal="left"/>
      <protection locked="0"/>
    </xf>
    <xf numFmtId="2" fontId="9" fillId="0" borderId="12" xfId="0" applyNumberFormat="1" applyFont="1" applyBorder="1" applyProtection="1">
      <protection locked="0"/>
    </xf>
    <xf numFmtId="1" fontId="9" fillId="0" borderId="12" xfId="0" applyNumberFormat="1" applyFont="1" applyBorder="1" applyProtection="1">
      <protection locked="0"/>
    </xf>
    <xf numFmtId="4" fontId="9" fillId="0" borderId="12" xfId="0" applyNumberFormat="1" applyFont="1" applyBorder="1" applyProtection="1">
      <protection locked="0"/>
    </xf>
    <xf numFmtId="4" fontId="2" fillId="2" borderId="6" xfId="0" applyNumberFormat="1" applyFont="1" applyFill="1" applyBorder="1" applyProtection="1">
      <protection locked="0"/>
    </xf>
    <xf numFmtId="49" fontId="9" fillId="0" borderId="7" xfId="0" applyNumberFormat="1" applyFont="1" applyBorder="1" applyAlignment="1" applyProtection="1">
      <alignment horizontal="left"/>
      <protection locked="0"/>
    </xf>
    <xf numFmtId="1" fontId="9" fillId="0" borderId="7" xfId="0" applyNumberFormat="1" applyFont="1" applyBorder="1" applyAlignment="1" applyProtection="1">
      <alignment horizontal="right"/>
      <protection locked="0"/>
    </xf>
    <xf numFmtId="0" fontId="9" fillId="0" borderId="0" xfId="0" applyFont="1" applyProtection="1"/>
    <xf numFmtId="0" fontId="12" fillId="0" borderId="0" xfId="0" applyFont="1" applyProtection="1">
      <protection locked="0"/>
    </xf>
    <xf numFmtId="0" fontId="12" fillId="0" borderId="6" xfId="0" applyFont="1" applyBorder="1" applyProtection="1"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167" fontId="12" fillId="0" borderId="7" xfId="0" applyNumberFormat="1" applyFont="1" applyBorder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0" fontId="12" fillId="0" borderId="0" xfId="0" applyFont="1" applyProtection="1"/>
    <xf numFmtId="2" fontId="2" fillId="3" borderId="7" xfId="0" applyNumberFormat="1" applyFont="1" applyFill="1" applyBorder="1" applyProtection="1"/>
    <xf numFmtId="0" fontId="2" fillId="0" borderId="14" xfId="0" applyFont="1" applyBorder="1" applyAlignment="1" applyProtection="1">
      <alignment horizontal="center" vertical="center" wrapText="1"/>
      <protection locked="0"/>
    </xf>
    <xf numFmtId="167" fontId="2" fillId="0" borderId="7" xfId="0" applyNumberFormat="1" applyFont="1" applyBorder="1" applyAlignment="1" applyProtection="1">
      <alignment horizontal="center" vertical="center"/>
      <protection locked="0"/>
    </xf>
    <xf numFmtId="3" fontId="2" fillId="0" borderId="6" xfId="0" applyNumberFormat="1" applyFont="1" applyBorder="1" applyProtection="1"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wrapText="1"/>
      <protection locked="0"/>
    </xf>
    <xf numFmtId="3" fontId="2" fillId="0" borderId="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Protection="1">
      <protection locked="0"/>
    </xf>
    <xf numFmtId="2" fontId="2" fillId="3" borderId="7" xfId="0" applyNumberFormat="1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4" applyFont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9" fillId="0" borderId="0" xfId="2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17" fillId="2" borderId="39" xfId="0" applyFont="1" applyFill="1" applyBorder="1" applyAlignment="1" applyProtection="1">
      <alignment horizontal="center" vertical="center"/>
      <protection locked="0"/>
    </xf>
    <xf numFmtId="0" fontId="17" fillId="2" borderId="2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7" fillId="2" borderId="8" xfId="0" applyFont="1" applyFill="1" applyBorder="1" applyAlignment="1" applyProtection="1">
      <alignment horizontal="center" vertical="center"/>
      <protection locked="0"/>
    </xf>
    <xf numFmtId="0" fontId="17" fillId="2" borderId="9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 applyProtection="1">
      <alignment horizontal="center" vertical="center"/>
      <protection locked="0"/>
    </xf>
    <xf numFmtId="0" fontId="17" fillId="2" borderId="27" xfId="0" applyFont="1" applyFill="1" applyBorder="1" applyAlignment="1" applyProtection="1">
      <alignment horizontal="center" vertical="center"/>
      <protection locked="0"/>
    </xf>
    <xf numFmtId="0" fontId="17" fillId="2" borderId="29" xfId="0" applyFont="1" applyFill="1" applyBorder="1" applyAlignment="1" applyProtection="1">
      <alignment horizontal="center"/>
      <protection locked="0"/>
    </xf>
    <xf numFmtId="0" fontId="17" fillId="2" borderId="30" xfId="0" applyFont="1" applyFill="1" applyBorder="1" applyAlignment="1" applyProtection="1">
      <alignment horizontal="center"/>
      <protection locked="0"/>
    </xf>
    <xf numFmtId="0" fontId="17" fillId="2" borderId="14" xfId="0" applyFont="1" applyFill="1" applyBorder="1" applyAlignment="1" applyProtection="1">
      <alignment horizontal="left" vertical="center" indent="7"/>
      <protection locked="0"/>
    </xf>
    <xf numFmtId="0" fontId="17" fillId="2" borderId="4" xfId="0" applyFont="1" applyFill="1" applyBorder="1" applyAlignment="1" applyProtection="1">
      <alignment horizontal="left" vertical="center" indent="7"/>
      <protection locked="0"/>
    </xf>
    <xf numFmtId="0" fontId="17" fillId="2" borderId="5" xfId="0" applyFont="1" applyFill="1" applyBorder="1" applyAlignment="1" applyProtection="1">
      <alignment horizontal="left" vertical="center" indent="7"/>
      <protection locked="0"/>
    </xf>
    <xf numFmtId="0" fontId="21" fillId="5" borderId="29" xfId="0" applyFont="1" applyFill="1" applyBorder="1" applyAlignment="1" applyProtection="1">
      <alignment horizontal="left" vertical="center" indent="7"/>
      <protection locked="0"/>
    </xf>
    <xf numFmtId="0" fontId="21" fillId="5" borderId="30" xfId="0" applyFont="1" applyFill="1" applyBorder="1" applyAlignment="1" applyProtection="1">
      <alignment horizontal="left" vertical="center" indent="7"/>
      <protection locked="0"/>
    </xf>
    <xf numFmtId="0" fontId="21" fillId="5" borderId="55" xfId="0" applyFont="1" applyFill="1" applyBorder="1" applyAlignment="1" applyProtection="1">
      <alignment horizontal="left" vertical="center" indent="7"/>
      <protection locked="0"/>
    </xf>
    <xf numFmtId="0" fontId="21" fillId="5" borderId="14" xfId="0" applyFont="1" applyFill="1" applyBorder="1" applyAlignment="1" applyProtection="1">
      <alignment horizontal="left" vertical="center" indent="7"/>
      <protection locked="0"/>
    </xf>
    <xf numFmtId="0" fontId="21" fillId="5" borderId="4" xfId="0" applyFont="1" applyFill="1" applyBorder="1" applyAlignment="1" applyProtection="1">
      <alignment horizontal="left" vertical="center" indent="7"/>
      <protection locked="0"/>
    </xf>
    <xf numFmtId="0" fontId="21" fillId="5" borderId="34" xfId="0" applyFont="1" applyFill="1" applyBorder="1" applyAlignment="1" applyProtection="1">
      <alignment horizontal="left" vertical="center" indent="7"/>
      <protection locked="0"/>
    </xf>
    <xf numFmtId="0" fontId="21" fillId="5" borderId="35" xfId="0" applyFont="1" applyFill="1" applyBorder="1" applyAlignment="1" applyProtection="1">
      <alignment horizontal="left" vertical="center" indent="7"/>
      <protection locked="0"/>
    </xf>
    <xf numFmtId="0" fontId="21" fillId="5" borderId="56" xfId="0" applyFont="1" applyFill="1" applyBorder="1" applyAlignment="1" applyProtection="1">
      <alignment horizontal="left" vertical="center" indent="7"/>
      <protection locked="0"/>
    </xf>
    <xf numFmtId="3" fontId="2" fillId="0" borderId="16" xfId="0" applyNumberFormat="1" applyFont="1" applyBorder="1" applyAlignment="1" applyProtection="1">
      <alignment vertical="center" wrapText="1"/>
      <protection locked="0"/>
    </xf>
    <xf numFmtId="3" fontId="2" fillId="0" borderId="17" xfId="0" applyNumberFormat="1" applyFont="1" applyBorder="1" applyAlignment="1" applyProtection="1">
      <alignment vertical="center" wrapText="1"/>
      <protection locked="0"/>
    </xf>
    <xf numFmtId="3" fontId="2" fillId="0" borderId="23" xfId="0" applyNumberFormat="1" applyFont="1" applyBorder="1" applyAlignment="1" applyProtection="1">
      <alignment vertical="center"/>
      <protection locked="0"/>
    </xf>
    <xf numFmtId="3" fontId="2" fillId="0" borderId="24" xfId="0" applyNumberFormat="1" applyFont="1" applyBorder="1" applyAlignment="1" applyProtection="1">
      <alignment vertical="center"/>
      <protection locked="0"/>
    </xf>
    <xf numFmtId="3" fontId="2" fillId="0" borderId="25" xfId="0" applyNumberFormat="1" applyFont="1" applyBorder="1" applyAlignment="1" applyProtection="1">
      <alignment vertical="center"/>
      <protection locked="0"/>
    </xf>
    <xf numFmtId="174" fontId="2" fillId="0" borderId="11" xfId="0" applyNumberFormat="1" applyFont="1" applyBorder="1" applyAlignment="1" applyProtection="1">
      <alignment horizontal="center" vertical="center"/>
      <protection locked="0"/>
    </xf>
    <xf numFmtId="1" fontId="2" fillId="0" borderId="23" xfId="0" applyNumberFormat="1" applyFont="1" applyBorder="1" applyAlignment="1" applyProtection="1">
      <alignment vertical="center"/>
      <protection locked="0"/>
    </xf>
    <xf numFmtId="1" fontId="2" fillId="0" borderId="24" xfId="0" applyNumberFormat="1" applyFont="1" applyBorder="1" applyAlignment="1" applyProtection="1">
      <alignment vertical="center"/>
      <protection locked="0"/>
    </xf>
    <xf numFmtId="1" fontId="2" fillId="0" borderId="25" xfId="0" applyNumberFormat="1" applyFont="1" applyBorder="1" applyAlignment="1" applyProtection="1">
      <alignment vertical="center"/>
      <protection locked="0"/>
    </xf>
    <xf numFmtId="3" fontId="2" fillId="0" borderId="11" xfId="0" applyNumberFormat="1" applyFont="1" applyBorder="1" applyAlignment="1" applyProtection="1">
      <alignment vertical="center" wrapText="1"/>
      <protection locked="0"/>
    </xf>
    <xf numFmtId="3" fontId="2" fillId="0" borderId="13" xfId="0" applyNumberFormat="1" applyFont="1" applyBorder="1" applyAlignment="1" applyProtection="1">
      <alignment vertical="center" wrapText="1"/>
      <protection locked="0"/>
    </xf>
    <xf numFmtId="3" fontId="2" fillId="0" borderId="15" xfId="0" applyNumberFormat="1" applyFont="1" applyBorder="1" applyAlignment="1" applyProtection="1">
      <alignment vertical="center" wrapText="1"/>
      <protection locked="0"/>
    </xf>
    <xf numFmtId="0" fontId="17" fillId="2" borderId="26" xfId="0" applyFont="1" applyFill="1" applyBorder="1" applyAlignment="1" applyProtection="1">
      <alignment horizontal="center" vertical="top" wrapText="1"/>
      <protection locked="0"/>
    </xf>
    <xf numFmtId="0" fontId="17" fillId="2" borderId="33" xfId="0" applyFont="1" applyFill="1" applyBorder="1" applyAlignment="1" applyProtection="1">
      <alignment horizontal="center" vertical="top" wrapText="1"/>
      <protection locked="0"/>
    </xf>
    <xf numFmtId="3" fontId="2" fillId="0" borderId="34" xfId="0" applyNumberFormat="1" applyFont="1" applyBorder="1" applyAlignment="1" applyProtection="1">
      <alignment vertical="center" wrapText="1"/>
      <protection locked="0"/>
    </xf>
    <xf numFmtId="3" fontId="2" fillId="0" borderId="35" xfId="0" applyNumberFormat="1" applyFont="1" applyBorder="1" applyAlignment="1" applyProtection="1">
      <alignment vertical="center" wrapText="1"/>
      <protection locked="0"/>
    </xf>
    <xf numFmtId="3" fontId="2" fillId="0" borderId="36" xfId="0" applyNumberFormat="1" applyFont="1" applyBorder="1" applyAlignment="1" applyProtection="1">
      <alignment vertical="center" wrapText="1"/>
      <protection locked="0"/>
    </xf>
    <xf numFmtId="0" fontId="17" fillId="2" borderId="9" xfId="0" applyFont="1" applyFill="1" applyBorder="1" applyAlignment="1" applyProtection="1">
      <alignment horizontal="center" vertical="top" wrapText="1"/>
      <protection locked="0"/>
    </xf>
    <xf numFmtId="0" fontId="17" fillId="2" borderId="46" xfId="0" applyFont="1" applyFill="1" applyBorder="1" applyAlignment="1" applyProtection="1">
      <alignment horizontal="center" vertical="top" wrapText="1"/>
      <protection locked="0"/>
    </xf>
    <xf numFmtId="3" fontId="2" fillId="0" borderId="21" xfId="0" applyNumberFormat="1" applyFont="1" applyBorder="1" applyAlignment="1" applyProtection="1">
      <alignment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3" fontId="2" fillId="0" borderId="16" xfId="0" applyNumberFormat="1" applyFont="1" applyBorder="1" applyAlignment="1" applyProtection="1">
      <alignment vertical="center"/>
      <protection locked="0"/>
    </xf>
    <xf numFmtId="3" fontId="2" fillId="0" borderId="17" xfId="0" applyNumberFormat="1" applyFont="1" applyBorder="1" applyAlignment="1" applyProtection="1">
      <alignment vertical="center"/>
      <protection locked="0"/>
    </xf>
    <xf numFmtId="3" fontId="2" fillId="0" borderId="43" xfId="0" applyNumberFormat="1" applyFont="1" applyBorder="1" applyAlignment="1" applyProtection="1">
      <alignment vertical="center"/>
      <protection locked="0"/>
    </xf>
    <xf numFmtId="3" fontId="2" fillId="0" borderId="6" xfId="0" applyNumberFormat="1" applyFont="1" applyBorder="1" applyAlignment="1" applyProtection="1">
      <alignment vertical="center"/>
      <protection locked="0"/>
    </xf>
    <xf numFmtId="3" fontId="2" fillId="0" borderId="51" xfId="0" applyNumberFormat="1" applyFont="1" applyBorder="1" applyAlignment="1" applyProtection="1">
      <alignment vertical="center"/>
      <protection locked="0"/>
    </xf>
    <xf numFmtId="3" fontId="2" fillId="0" borderId="26" xfId="0" applyNumberFormat="1" applyFont="1" applyBorder="1" applyAlignment="1" applyProtection="1">
      <alignment vertical="center"/>
      <protection locked="0"/>
    </xf>
    <xf numFmtId="3" fontId="2" fillId="0" borderId="27" xfId="0" applyNumberFormat="1" applyFont="1" applyBorder="1" applyAlignment="1" applyProtection="1">
      <alignment vertical="center"/>
      <protection locked="0"/>
    </xf>
    <xf numFmtId="0" fontId="17" fillId="2" borderId="40" xfId="0" applyFont="1" applyFill="1" applyBorder="1" applyAlignment="1" applyProtection="1">
      <alignment horizontal="center" vertical="top" wrapText="1"/>
      <protection locked="0"/>
    </xf>
    <xf numFmtId="0" fontId="17" fillId="2" borderId="49" xfId="0" applyFont="1" applyFill="1" applyBorder="1" applyAlignment="1" applyProtection="1">
      <alignment horizontal="center" vertical="top" wrapText="1"/>
      <protection locked="0"/>
    </xf>
    <xf numFmtId="3" fontId="2" fillId="0" borderId="51" xfId="0" applyNumberFormat="1" applyFont="1" applyBorder="1" applyAlignment="1" applyProtection="1">
      <alignment vertical="center" wrapText="1"/>
      <protection locked="0"/>
    </xf>
    <xf numFmtId="3" fontId="2" fillId="0" borderId="26" xfId="0" applyNumberFormat="1" applyFont="1" applyBorder="1" applyAlignment="1" applyProtection="1">
      <alignment vertical="center" wrapText="1"/>
      <protection locked="0"/>
    </xf>
    <xf numFmtId="3" fontId="2" fillId="0" borderId="27" xfId="0" applyNumberFormat="1" applyFont="1" applyBorder="1" applyAlignment="1" applyProtection="1">
      <alignment vertical="center" wrapText="1"/>
      <protection locked="0"/>
    </xf>
    <xf numFmtId="3" fontId="2" fillId="0" borderId="43" xfId="0" applyNumberFormat="1" applyFont="1" applyBorder="1" applyAlignment="1" applyProtection="1">
      <alignment vertical="center" wrapText="1"/>
      <protection locked="0"/>
    </xf>
    <xf numFmtId="3" fontId="2" fillId="0" borderId="6" xfId="0" applyNumberFormat="1" applyFont="1" applyBorder="1" applyAlignment="1" applyProtection="1">
      <alignment vertical="center" wrapText="1"/>
      <protection locked="0"/>
    </xf>
    <xf numFmtId="174" fontId="18" fillId="0" borderId="11" xfId="0" applyNumberFormat="1" applyFont="1" applyBorder="1" applyAlignment="1" applyProtection="1">
      <alignment horizontal="center" vertical="center"/>
      <protection locked="0"/>
    </xf>
    <xf numFmtId="3" fontId="2" fillId="0" borderId="7" xfId="0" applyNumberFormat="1" applyFont="1" applyBorder="1" applyAlignment="1" applyProtection="1">
      <alignment vertical="center" wrapText="1"/>
      <protection locked="0"/>
    </xf>
    <xf numFmtId="174" fontId="2" fillId="0" borderId="53" xfId="0" applyNumberFormat="1" applyFont="1" applyBorder="1" applyAlignment="1" applyProtection="1">
      <alignment horizontal="center" vertical="center"/>
      <protection locked="0"/>
    </xf>
    <xf numFmtId="174" fontId="2" fillId="0" borderId="24" xfId="0" applyNumberFormat="1" applyFont="1" applyBorder="1" applyAlignment="1" applyProtection="1">
      <alignment horizontal="center" vertical="center"/>
      <protection locked="0"/>
    </xf>
    <xf numFmtId="174" fontId="2" fillId="0" borderId="42" xfId="0" applyNumberFormat="1" applyFont="1" applyBorder="1" applyAlignment="1" applyProtection="1">
      <alignment horizontal="center" vertical="center"/>
      <protection locked="0"/>
    </xf>
    <xf numFmtId="49" fontId="20" fillId="2" borderId="13" xfId="0" applyNumberFormat="1" applyFont="1" applyFill="1" applyBorder="1" applyAlignment="1" applyProtection="1">
      <alignment horizontal="center"/>
      <protection locked="0"/>
    </xf>
    <xf numFmtId="49" fontId="20" fillId="2" borderId="15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vertical="top"/>
      <protection locked="0"/>
    </xf>
    <xf numFmtId="49" fontId="20" fillId="2" borderId="11" xfId="0" applyNumberFormat="1" applyFont="1" applyFill="1" applyBorder="1" applyAlignment="1" applyProtection="1">
      <alignment horizontal="center"/>
      <protection locked="0"/>
    </xf>
    <xf numFmtId="0" fontId="17" fillId="2" borderId="14" xfId="0" applyFont="1" applyFill="1" applyBorder="1" applyAlignment="1" applyProtection="1">
      <alignment horizontal="center"/>
      <protection locked="0"/>
    </xf>
    <xf numFmtId="0" fontId="17" fillId="2" borderId="4" xfId="0" applyFont="1" applyFill="1" applyBorder="1" applyAlignment="1" applyProtection="1">
      <alignment horizontal="center"/>
      <protection locked="0"/>
    </xf>
    <xf numFmtId="0" fontId="17" fillId="2" borderId="5" xfId="0" applyFont="1" applyFill="1" applyBorder="1" applyAlignment="1" applyProtection="1">
      <alignment horizontal="center"/>
      <protection locked="0"/>
    </xf>
  </cellXfs>
  <cellStyles count="5">
    <cellStyle name="Normal 2" xfId="3"/>
    <cellStyle name="Гиперссылка" xfId="4" builtinId="8"/>
    <cellStyle name="Обычный" xfId="0" builtinId="0"/>
    <cellStyle name="Финансовый [0]_3M" xfId="2"/>
    <cellStyle name="Финансовый_Общ. - 22.0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.jpeg"/><Relationship Id="rId18" Type="http://schemas.openxmlformats.org/officeDocument/2006/relationships/image" Target="../media/image20.png"/><Relationship Id="rId26" Type="http://schemas.openxmlformats.org/officeDocument/2006/relationships/image" Target="../media/image28.png"/><Relationship Id="rId39" Type="http://schemas.openxmlformats.org/officeDocument/2006/relationships/image" Target="../media/image41.jpg"/><Relationship Id="rId21" Type="http://schemas.openxmlformats.org/officeDocument/2006/relationships/image" Target="../media/image23.png"/><Relationship Id="rId34" Type="http://schemas.openxmlformats.org/officeDocument/2006/relationships/image" Target="../media/image36.png"/><Relationship Id="rId42" Type="http://schemas.openxmlformats.org/officeDocument/2006/relationships/image" Target="../media/image44.png"/><Relationship Id="rId47" Type="http://schemas.openxmlformats.org/officeDocument/2006/relationships/image" Target="../media/image49.png"/><Relationship Id="rId50" Type="http://schemas.openxmlformats.org/officeDocument/2006/relationships/image" Target="../media/image52.png"/><Relationship Id="rId55" Type="http://schemas.openxmlformats.org/officeDocument/2006/relationships/image" Target="../media/image57.jpeg"/><Relationship Id="rId7" Type="http://schemas.openxmlformats.org/officeDocument/2006/relationships/image" Target="../media/image9.jpeg"/><Relationship Id="rId2" Type="http://schemas.openxmlformats.org/officeDocument/2006/relationships/image" Target="../media/image4.jpeg"/><Relationship Id="rId16" Type="http://schemas.openxmlformats.org/officeDocument/2006/relationships/image" Target="../media/image18.png"/><Relationship Id="rId29" Type="http://schemas.openxmlformats.org/officeDocument/2006/relationships/image" Target="../media/image31.png"/><Relationship Id="rId11" Type="http://schemas.openxmlformats.org/officeDocument/2006/relationships/image" Target="../media/image13.jpeg"/><Relationship Id="rId24" Type="http://schemas.openxmlformats.org/officeDocument/2006/relationships/image" Target="../media/image26.png"/><Relationship Id="rId32" Type="http://schemas.openxmlformats.org/officeDocument/2006/relationships/image" Target="../media/image34.png"/><Relationship Id="rId37" Type="http://schemas.openxmlformats.org/officeDocument/2006/relationships/image" Target="../media/image39.jpg"/><Relationship Id="rId40" Type="http://schemas.openxmlformats.org/officeDocument/2006/relationships/image" Target="../media/image42.jpeg"/><Relationship Id="rId45" Type="http://schemas.openxmlformats.org/officeDocument/2006/relationships/image" Target="../media/image47.png"/><Relationship Id="rId53" Type="http://schemas.openxmlformats.org/officeDocument/2006/relationships/image" Target="../media/image55.png"/><Relationship Id="rId5" Type="http://schemas.openxmlformats.org/officeDocument/2006/relationships/image" Target="../media/image7.jpeg"/><Relationship Id="rId10" Type="http://schemas.openxmlformats.org/officeDocument/2006/relationships/image" Target="../media/image12.jpeg"/><Relationship Id="rId19" Type="http://schemas.openxmlformats.org/officeDocument/2006/relationships/image" Target="../media/image21.png"/><Relationship Id="rId31" Type="http://schemas.openxmlformats.org/officeDocument/2006/relationships/image" Target="../media/image33.png"/><Relationship Id="rId44" Type="http://schemas.openxmlformats.org/officeDocument/2006/relationships/image" Target="../media/image46.png"/><Relationship Id="rId52" Type="http://schemas.openxmlformats.org/officeDocument/2006/relationships/image" Target="../media/image54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png"/><Relationship Id="rId27" Type="http://schemas.openxmlformats.org/officeDocument/2006/relationships/image" Target="../media/image29.png"/><Relationship Id="rId30" Type="http://schemas.openxmlformats.org/officeDocument/2006/relationships/image" Target="../media/image32.png"/><Relationship Id="rId35" Type="http://schemas.openxmlformats.org/officeDocument/2006/relationships/image" Target="../media/image37.png"/><Relationship Id="rId43" Type="http://schemas.openxmlformats.org/officeDocument/2006/relationships/image" Target="../media/image45.png"/><Relationship Id="rId48" Type="http://schemas.openxmlformats.org/officeDocument/2006/relationships/image" Target="../media/image50.png"/><Relationship Id="rId56" Type="http://schemas.openxmlformats.org/officeDocument/2006/relationships/image" Target="../media/image2.png"/><Relationship Id="rId8" Type="http://schemas.openxmlformats.org/officeDocument/2006/relationships/image" Target="../media/image10.jpeg"/><Relationship Id="rId51" Type="http://schemas.openxmlformats.org/officeDocument/2006/relationships/image" Target="../media/image53.png"/><Relationship Id="rId3" Type="http://schemas.openxmlformats.org/officeDocument/2006/relationships/image" Target="../media/image5.jpeg"/><Relationship Id="rId12" Type="http://schemas.openxmlformats.org/officeDocument/2006/relationships/image" Target="../media/image14.jpe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33" Type="http://schemas.openxmlformats.org/officeDocument/2006/relationships/image" Target="../media/image35.png"/><Relationship Id="rId38" Type="http://schemas.openxmlformats.org/officeDocument/2006/relationships/image" Target="../media/image40.jpg"/><Relationship Id="rId46" Type="http://schemas.openxmlformats.org/officeDocument/2006/relationships/image" Target="../media/image48.png"/><Relationship Id="rId20" Type="http://schemas.openxmlformats.org/officeDocument/2006/relationships/image" Target="../media/image22.png"/><Relationship Id="rId41" Type="http://schemas.openxmlformats.org/officeDocument/2006/relationships/image" Target="../media/image43.jpg"/><Relationship Id="rId54" Type="http://schemas.openxmlformats.org/officeDocument/2006/relationships/image" Target="../media/image56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5" Type="http://schemas.openxmlformats.org/officeDocument/2006/relationships/image" Target="../media/image17.jpe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36" Type="http://schemas.openxmlformats.org/officeDocument/2006/relationships/image" Target="../media/image38.jpg"/><Relationship Id="rId49" Type="http://schemas.openxmlformats.org/officeDocument/2006/relationships/image" Target="../media/image5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65.png"/><Relationship Id="rId13" Type="http://schemas.openxmlformats.org/officeDocument/2006/relationships/image" Target="../media/image70.png"/><Relationship Id="rId18" Type="http://schemas.openxmlformats.org/officeDocument/2006/relationships/image" Target="../media/image75.png"/><Relationship Id="rId3" Type="http://schemas.openxmlformats.org/officeDocument/2006/relationships/image" Target="../media/image60.png"/><Relationship Id="rId21" Type="http://schemas.openxmlformats.org/officeDocument/2006/relationships/image" Target="../media/image78.png"/><Relationship Id="rId7" Type="http://schemas.openxmlformats.org/officeDocument/2006/relationships/image" Target="../media/image64.png"/><Relationship Id="rId12" Type="http://schemas.openxmlformats.org/officeDocument/2006/relationships/image" Target="../media/image69.png"/><Relationship Id="rId17" Type="http://schemas.openxmlformats.org/officeDocument/2006/relationships/image" Target="../media/image74.png"/><Relationship Id="rId2" Type="http://schemas.openxmlformats.org/officeDocument/2006/relationships/image" Target="../media/image59.png"/><Relationship Id="rId16" Type="http://schemas.openxmlformats.org/officeDocument/2006/relationships/image" Target="../media/image73.png"/><Relationship Id="rId20" Type="http://schemas.openxmlformats.org/officeDocument/2006/relationships/image" Target="../media/image77.png"/><Relationship Id="rId1" Type="http://schemas.openxmlformats.org/officeDocument/2006/relationships/image" Target="../media/image58.png"/><Relationship Id="rId6" Type="http://schemas.openxmlformats.org/officeDocument/2006/relationships/image" Target="../media/image63.png"/><Relationship Id="rId11" Type="http://schemas.openxmlformats.org/officeDocument/2006/relationships/image" Target="../media/image68.png"/><Relationship Id="rId5" Type="http://schemas.openxmlformats.org/officeDocument/2006/relationships/image" Target="../media/image62.png"/><Relationship Id="rId15" Type="http://schemas.openxmlformats.org/officeDocument/2006/relationships/image" Target="../media/image72.png"/><Relationship Id="rId23" Type="http://schemas.openxmlformats.org/officeDocument/2006/relationships/image" Target="../media/image2.png"/><Relationship Id="rId10" Type="http://schemas.openxmlformats.org/officeDocument/2006/relationships/image" Target="../media/image67.png"/><Relationship Id="rId19" Type="http://schemas.openxmlformats.org/officeDocument/2006/relationships/image" Target="../media/image76.png"/><Relationship Id="rId4" Type="http://schemas.openxmlformats.org/officeDocument/2006/relationships/image" Target="../media/image61.png"/><Relationship Id="rId9" Type="http://schemas.openxmlformats.org/officeDocument/2006/relationships/image" Target="../media/image66.png"/><Relationship Id="rId14" Type="http://schemas.openxmlformats.org/officeDocument/2006/relationships/image" Target="../media/image71.png"/><Relationship Id="rId22" Type="http://schemas.openxmlformats.org/officeDocument/2006/relationships/image" Target="../media/image79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1143000</xdr:colOff>
      <xdr:row>1</xdr:row>
      <xdr:rowOff>141665</xdr:rowOff>
    </xdr:to>
    <xdr:pic>
      <xdr:nvPicPr>
        <xdr:cNvPr id="7" name="Рисунок 6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615950</xdr:colOff>
      <xdr:row>1</xdr:row>
      <xdr:rowOff>173415</xdr:rowOff>
    </xdr:to>
    <xdr:pic>
      <xdr:nvPicPr>
        <xdr:cNvPr id="4" name="Рисунок 3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615950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247650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28577</xdr:colOff>
      <xdr:row>55</xdr:row>
      <xdr:rowOff>136525</xdr:rowOff>
    </xdr:from>
    <xdr:to>
      <xdr:col>1</xdr:col>
      <xdr:colOff>662921</xdr:colOff>
      <xdr:row>58</xdr:row>
      <xdr:rowOff>135164</xdr:rowOff>
    </xdr:to>
    <xdr:pic>
      <xdr:nvPicPr>
        <xdr:cNvPr id="162" name="Рисунок 161" descr="Картинки по запросу фибровый круг vsm">
          <a:extLst>
            <a:ext uri="{FF2B5EF4-FFF2-40B4-BE49-F238E27FC236}">
              <a16:creationId xmlns:a16="http://schemas.microsoft.com/office/drawing/2014/main" id="{FA110E6F-86B9-47E8-A3E5-74AB87E0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5777" y="9242425"/>
          <a:ext cx="634344" cy="455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39953</xdr:colOff>
      <xdr:row>98</xdr:row>
      <xdr:rowOff>76201</xdr:rowOff>
    </xdr:from>
    <xdr:to>
      <xdr:col>1</xdr:col>
      <xdr:colOff>659201</xdr:colOff>
      <xdr:row>102</xdr:row>
      <xdr:rowOff>57150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48222116-71DD-45D1-8CDD-06F699ED1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7153" y="14859001"/>
          <a:ext cx="619248" cy="590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119</xdr:row>
      <xdr:rowOff>12700</xdr:rowOff>
    </xdr:from>
    <xdr:to>
      <xdr:col>2</xdr:col>
      <xdr:colOff>3175</xdr:colOff>
      <xdr:row>123</xdr:row>
      <xdr:rowOff>42645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D8BB50E7-2641-486D-BF6A-3A2475629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000" y="17995900"/>
          <a:ext cx="619125" cy="639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128</xdr:row>
      <xdr:rowOff>110171</xdr:rowOff>
    </xdr:from>
    <xdr:to>
      <xdr:col>1</xdr:col>
      <xdr:colOff>628650</xdr:colOff>
      <xdr:row>132</xdr:row>
      <xdr:rowOff>117473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85D39D64-A395-4CA2-B59F-3B44D11A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3400" y="19464971"/>
          <a:ext cx="552450" cy="616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42183</xdr:colOff>
      <xdr:row>141</xdr:row>
      <xdr:rowOff>46265</xdr:rowOff>
    </xdr:from>
    <xdr:to>
      <xdr:col>2</xdr:col>
      <xdr:colOff>2232</xdr:colOff>
      <xdr:row>145</xdr:row>
      <xdr:rowOff>82550</xdr:rowOff>
    </xdr:to>
    <xdr:pic>
      <xdr:nvPicPr>
        <xdr:cNvPr id="166" name="Рисунок 165" descr="Картинки по запросу круги roloc vsm">
          <a:extLst>
            <a:ext uri="{FF2B5EF4-FFF2-40B4-BE49-F238E27FC236}">
              <a16:creationId xmlns:a16="http://schemas.microsoft.com/office/drawing/2014/main" id="{2AF7EF4C-BFC3-4507-8153-255F6C7B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183" y="21979165"/>
          <a:ext cx="658549" cy="64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159</xdr:row>
      <xdr:rowOff>82550</xdr:rowOff>
    </xdr:from>
    <xdr:to>
      <xdr:col>2</xdr:col>
      <xdr:colOff>0</xdr:colOff>
      <xdr:row>163</xdr:row>
      <xdr:rowOff>92075</xdr:rowOff>
    </xdr:to>
    <xdr:pic>
      <xdr:nvPicPr>
        <xdr:cNvPr id="167" name="Рисунок 166" descr="http://industrial.lion-group.ru/images/RP_photo/1s1.jpg">
          <a:extLst>
            <a:ext uri="{FF2B5EF4-FFF2-40B4-BE49-F238E27FC236}">
              <a16:creationId xmlns:a16="http://schemas.microsoft.com/office/drawing/2014/main" id="{84B2195F-1FBB-4936-BCA3-12C1C649A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3400" y="24218900"/>
          <a:ext cx="5905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175</xdr:row>
      <xdr:rowOff>123826</xdr:rowOff>
    </xdr:from>
    <xdr:to>
      <xdr:col>2</xdr:col>
      <xdr:colOff>3174</xdr:colOff>
      <xdr:row>179</xdr:row>
      <xdr:rowOff>142875</xdr:rowOff>
    </xdr:to>
    <xdr:pic>
      <xdr:nvPicPr>
        <xdr:cNvPr id="168" name="Рисунок 167" descr="http://industrial.lion-group.ru/images/RP_photo/121562s2.jpg">
          <a:extLst>
            <a:ext uri="{FF2B5EF4-FFF2-40B4-BE49-F238E27FC236}">
              <a16:creationId xmlns:a16="http://schemas.microsoft.com/office/drawing/2014/main" id="{9E92764A-707D-44C7-AD3A-6705E1E6F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000" y="26698576"/>
          <a:ext cx="619124" cy="628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207</xdr:row>
      <xdr:rowOff>12700</xdr:rowOff>
    </xdr:from>
    <xdr:to>
      <xdr:col>2</xdr:col>
      <xdr:colOff>0</xdr:colOff>
      <xdr:row>211</xdr:row>
      <xdr:rowOff>12700</xdr:rowOff>
    </xdr:to>
    <xdr:pic>
      <xdr:nvPicPr>
        <xdr:cNvPr id="169" name="Рисунок 168" descr="http://industrial.lion-group.ru/images/RP_photo/5s.jpg">
          <a:extLst>
            <a:ext uri="{FF2B5EF4-FFF2-40B4-BE49-F238E27FC236}">
              <a16:creationId xmlns:a16="http://schemas.microsoft.com/office/drawing/2014/main" id="{F7EDE182-DCD4-416F-A263-FEC86F3E1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3875" y="31521400"/>
          <a:ext cx="600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300</xdr:row>
      <xdr:rowOff>28575</xdr:rowOff>
    </xdr:from>
    <xdr:to>
      <xdr:col>1</xdr:col>
      <xdr:colOff>633242</xdr:colOff>
      <xdr:row>303</xdr:row>
      <xdr:rowOff>0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3C33B349-7552-4843-908E-7C1DB4B3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5775" y="45005625"/>
          <a:ext cx="604667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66674</xdr:colOff>
      <xdr:row>315</xdr:row>
      <xdr:rowOff>76199</xdr:rowOff>
    </xdr:from>
    <xdr:to>
      <xdr:col>1</xdr:col>
      <xdr:colOff>647699</xdr:colOff>
      <xdr:row>317</xdr:row>
      <xdr:rowOff>147388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B4A0C573-A16A-4075-9065-64FED81C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3874" y="47339249"/>
          <a:ext cx="581025" cy="37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322</xdr:row>
      <xdr:rowOff>19051</xdr:rowOff>
    </xdr:from>
    <xdr:to>
      <xdr:col>1</xdr:col>
      <xdr:colOff>663776</xdr:colOff>
      <xdr:row>325</xdr:row>
      <xdr:rowOff>1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154457DC-1B67-458E-8C56-E7099EB9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7200" y="48348901"/>
          <a:ext cx="663776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61231</xdr:colOff>
      <xdr:row>346</xdr:row>
      <xdr:rowOff>38101</xdr:rowOff>
    </xdr:from>
    <xdr:to>
      <xdr:col>2</xdr:col>
      <xdr:colOff>4080</xdr:colOff>
      <xdr:row>349</xdr:row>
      <xdr:rowOff>136663</xdr:rowOff>
    </xdr:to>
    <xdr:pic>
      <xdr:nvPicPr>
        <xdr:cNvPr id="173" name="Рисунок 172" descr="Картинки по запросу xl-uw 3m">
          <a:extLst>
            <a:ext uri="{FF2B5EF4-FFF2-40B4-BE49-F238E27FC236}">
              <a16:creationId xmlns:a16="http://schemas.microsoft.com/office/drawing/2014/main" id="{5BA51991-69BE-4CB5-BEAF-CB74EC67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8431" y="52044601"/>
          <a:ext cx="609599" cy="555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28574</xdr:colOff>
      <xdr:row>359</xdr:row>
      <xdr:rowOff>0</xdr:rowOff>
    </xdr:from>
    <xdr:to>
      <xdr:col>1</xdr:col>
      <xdr:colOff>666749</xdr:colOff>
      <xdr:row>363</xdr:row>
      <xdr:rowOff>28575</xdr:rowOff>
    </xdr:to>
    <xdr:pic>
      <xdr:nvPicPr>
        <xdr:cNvPr id="174" name="Рисунок 173" descr="http://industrial.lion-group.ru/images/RP_photo/9s.jpg">
          <a:extLst>
            <a:ext uri="{FF2B5EF4-FFF2-40B4-BE49-F238E27FC236}">
              <a16:creationId xmlns:a16="http://schemas.microsoft.com/office/drawing/2014/main" id="{9ADFB836-0A84-44B5-ACAE-9EE66790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5774" y="53987700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374</xdr:row>
      <xdr:rowOff>1</xdr:rowOff>
    </xdr:from>
    <xdr:to>
      <xdr:col>1</xdr:col>
      <xdr:colOff>645817</xdr:colOff>
      <xdr:row>376</xdr:row>
      <xdr:rowOff>137989</xdr:rowOff>
    </xdr:to>
    <xdr:pic>
      <xdr:nvPicPr>
        <xdr:cNvPr id="175" name="Рисунок 174" descr="Картинки по запросу нетканый круг на оправке">
          <a:extLst>
            <a:ext uri="{FF2B5EF4-FFF2-40B4-BE49-F238E27FC236}">
              <a16:creationId xmlns:a16="http://schemas.microsoft.com/office/drawing/2014/main" id="{A2C017D6-D045-4021-B469-3CFA74D3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4350" y="56273701"/>
          <a:ext cx="588667" cy="442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527</xdr:row>
      <xdr:rowOff>19050</xdr:rowOff>
    </xdr:from>
    <xdr:to>
      <xdr:col>1</xdr:col>
      <xdr:colOff>638175</xdr:colOff>
      <xdr:row>530</xdr:row>
      <xdr:rowOff>142875</xdr:rowOff>
    </xdr:to>
    <xdr:pic>
      <xdr:nvPicPr>
        <xdr:cNvPr id="176" name="Рисунок 175" descr="http://industrial.lion-group.ru/images/RP_photo/215374-92s.jpg">
          <a:extLst>
            <a:ext uri="{FF2B5EF4-FFF2-40B4-BE49-F238E27FC236}">
              <a16:creationId xmlns:a16="http://schemas.microsoft.com/office/drawing/2014/main" id="{BAA0DD47-3AF6-4815-91CB-DEDD32997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4350" y="8042910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110</xdr:row>
      <xdr:rowOff>114302</xdr:rowOff>
    </xdr:from>
    <xdr:to>
      <xdr:col>1</xdr:col>
      <xdr:colOff>657225</xdr:colOff>
      <xdr:row>114</xdr:row>
      <xdr:rowOff>114302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BB71094A-446F-4F86-8772-2236C468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04825" y="16725902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55790</xdr:colOff>
      <xdr:row>191</xdr:row>
      <xdr:rowOff>97971</xdr:rowOff>
    </xdr:from>
    <xdr:to>
      <xdr:col>1</xdr:col>
      <xdr:colOff>665390</xdr:colOff>
      <xdr:row>195</xdr:row>
      <xdr:rowOff>117021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D1CE9C7B-1C66-4596-BFF3-4F46850E9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12990" y="29130171"/>
          <a:ext cx="609600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242</xdr:row>
      <xdr:rowOff>95251</xdr:rowOff>
    </xdr:from>
    <xdr:to>
      <xdr:col>1</xdr:col>
      <xdr:colOff>647700</xdr:colOff>
      <xdr:row>246</xdr:row>
      <xdr:rowOff>104775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AAD37D1A-EAAA-4960-BC0D-DCE1C2E55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85776" y="36214051"/>
          <a:ext cx="619124" cy="61912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257</xdr:row>
      <xdr:rowOff>1</xdr:rowOff>
    </xdr:from>
    <xdr:to>
      <xdr:col>1</xdr:col>
      <xdr:colOff>657224</xdr:colOff>
      <xdr:row>261</xdr:row>
      <xdr:rowOff>0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44144556-70DC-4C76-B763-B324671D0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04825" y="38404801"/>
          <a:ext cx="609599" cy="609599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167</xdr:row>
      <xdr:rowOff>6351</xdr:rowOff>
    </xdr:from>
    <xdr:to>
      <xdr:col>1</xdr:col>
      <xdr:colOff>663575</xdr:colOff>
      <xdr:row>171</xdr:row>
      <xdr:rowOff>25401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24149646-D2D8-4078-A871-ACF45704C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20700" y="25361901"/>
          <a:ext cx="600075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539</xdr:row>
      <xdr:rowOff>123825</xdr:rowOff>
    </xdr:from>
    <xdr:to>
      <xdr:col>1</xdr:col>
      <xdr:colOff>678703</xdr:colOff>
      <xdr:row>544</xdr:row>
      <xdr:rowOff>0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C51EAFBD-07A6-407B-8351-6928E22E1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051" y="82908775"/>
          <a:ext cx="659652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9524</xdr:rowOff>
    </xdr:from>
    <xdr:to>
      <xdr:col>1</xdr:col>
      <xdr:colOff>323850</xdr:colOff>
      <xdr:row>535</xdr:row>
      <xdr:rowOff>19121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3BEBC15C-3A1C-4B74-8ED3-9CF2246D9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76250" y="81353024"/>
          <a:ext cx="304800" cy="31439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533</xdr:row>
      <xdr:rowOff>19050</xdr:rowOff>
    </xdr:from>
    <xdr:to>
      <xdr:col>1</xdr:col>
      <xdr:colOff>631825</xdr:colOff>
      <xdr:row>535</xdr:row>
      <xdr:rowOff>12700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DA7E0028-3413-4C94-843C-2E889C93D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790575" y="81362550"/>
          <a:ext cx="298450" cy="2984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329</xdr:row>
      <xdr:rowOff>95250</xdr:rowOff>
    </xdr:from>
    <xdr:to>
      <xdr:col>1</xdr:col>
      <xdr:colOff>666667</xdr:colOff>
      <xdr:row>333</xdr:row>
      <xdr:rowOff>147555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1B4500D2-2C28-4CEE-BE3A-E12FF7AC6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57200" y="49491900"/>
          <a:ext cx="666667" cy="661905"/>
        </a:xfrm>
        <a:prstGeom prst="rect">
          <a:avLst/>
        </a:prstGeom>
      </xdr:spPr>
    </xdr:pic>
    <xdr:clientData/>
  </xdr:twoCellAnchor>
  <xdr:twoCellAnchor editAs="oneCell">
    <xdr:from>
      <xdr:col>1</xdr:col>
      <xdr:colOff>38018</xdr:colOff>
      <xdr:row>276</xdr:row>
      <xdr:rowOff>76200</xdr:rowOff>
    </xdr:from>
    <xdr:to>
      <xdr:col>1</xdr:col>
      <xdr:colOff>666668</xdr:colOff>
      <xdr:row>280</xdr:row>
      <xdr:rowOff>95250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1BB5D150-642E-4B1D-9987-8981AADF5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95218" y="41395650"/>
          <a:ext cx="628650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47542</xdr:colOff>
      <xdr:row>283</xdr:row>
      <xdr:rowOff>0</xdr:rowOff>
    </xdr:from>
    <xdr:to>
      <xdr:col>1</xdr:col>
      <xdr:colOff>666667</xdr:colOff>
      <xdr:row>287</xdr:row>
      <xdr:rowOff>9525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C10916CD-93F9-442A-9C22-FF2E74127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04742" y="42386250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288</xdr:row>
      <xdr:rowOff>0</xdr:rowOff>
    </xdr:from>
    <xdr:to>
      <xdr:col>1</xdr:col>
      <xdr:colOff>666667</xdr:colOff>
      <xdr:row>291</xdr:row>
      <xdr:rowOff>147555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6A37457B-8487-422C-9A94-7F90D77D6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14350" y="43148250"/>
          <a:ext cx="609517" cy="604755"/>
        </a:xfrm>
        <a:prstGeom prst="rect">
          <a:avLst/>
        </a:prstGeom>
      </xdr:spPr>
    </xdr:pic>
    <xdr:clientData/>
  </xdr:twoCellAnchor>
  <xdr:twoCellAnchor editAs="oneCell">
    <xdr:from>
      <xdr:col>1</xdr:col>
      <xdr:colOff>99785</xdr:colOff>
      <xdr:row>22</xdr:row>
      <xdr:rowOff>15421</xdr:rowOff>
    </xdr:from>
    <xdr:to>
      <xdr:col>1</xdr:col>
      <xdr:colOff>639785</xdr:colOff>
      <xdr:row>25</xdr:row>
      <xdr:rowOff>98221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39CC0564-AE37-48A4-9766-EE065A407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56985" y="3749221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108856</xdr:colOff>
      <xdr:row>12</xdr:row>
      <xdr:rowOff>32656</xdr:rowOff>
    </xdr:from>
    <xdr:to>
      <xdr:col>1</xdr:col>
      <xdr:colOff>648856</xdr:colOff>
      <xdr:row>15</xdr:row>
      <xdr:rowOff>115456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162F2E1D-145E-453E-A4A8-C534B60B4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66056" y="2242456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97971</xdr:colOff>
      <xdr:row>28</xdr:row>
      <xdr:rowOff>6350</xdr:rowOff>
    </xdr:from>
    <xdr:to>
      <xdr:col>1</xdr:col>
      <xdr:colOff>637971</xdr:colOff>
      <xdr:row>31</xdr:row>
      <xdr:rowOff>89150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51A0BFE8-977B-4671-BBC8-6EB1D58DD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55171" y="4654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103415</xdr:colOff>
      <xdr:row>39</xdr:row>
      <xdr:rowOff>117024</xdr:rowOff>
    </xdr:from>
    <xdr:to>
      <xdr:col>1</xdr:col>
      <xdr:colOff>642257</xdr:colOff>
      <xdr:row>43</xdr:row>
      <xdr:rowOff>46266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C93A1DA7-0C87-4E7C-BBCA-00387C9E1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60615" y="6765474"/>
          <a:ext cx="538842" cy="538842"/>
        </a:xfrm>
        <a:prstGeom prst="rect">
          <a:avLst/>
        </a:prstGeom>
      </xdr:spPr>
    </xdr:pic>
    <xdr:clientData/>
  </xdr:twoCellAnchor>
  <xdr:twoCellAnchor editAs="oneCell">
    <xdr:from>
      <xdr:col>1</xdr:col>
      <xdr:colOff>88901</xdr:colOff>
      <xdr:row>407</xdr:row>
      <xdr:rowOff>46266</xdr:rowOff>
    </xdr:from>
    <xdr:to>
      <xdr:col>1</xdr:col>
      <xdr:colOff>633187</xdr:colOff>
      <xdr:row>410</xdr:row>
      <xdr:rowOff>133352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B9FBECF1-7821-4B64-A27B-1DD0E9119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46101" y="61387266"/>
          <a:ext cx="544286" cy="544286"/>
        </a:xfrm>
        <a:prstGeom prst="rect">
          <a:avLst/>
        </a:prstGeom>
      </xdr:spPr>
    </xdr:pic>
    <xdr:clientData/>
  </xdr:twoCellAnchor>
  <xdr:twoCellAnchor editAs="oneCell">
    <xdr:from>
      <xdr:col>1</xdr:col>
      <xdr:colOff>65314</xdr:colOff>
      <xdr:row>444</xdr:row>
      <xdr:rowOff>59872</xdr:rowOff>
    </xdr:from>
    <xdr:to>
      <xdr:col>1</xdr:col>
      <xdr:colOff>665389</xdr:colOff>
      <xdr:row>448</xdr:row>
      <xdr:rowOff>59872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29F56EA0-E17F-4BFA-8A0A-03AF57897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22514" y="67058722"/>
          <a:ext cx="600075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97970</xdr:colOff>
      <xdr:row>429</xdr:row>
      <xdr:rowOff>28121</xdr:rowOff>
    </xdr:from>
    <xdr:to>
      <xdr:col>1</xdr:col>
      <xdr:colOff>625927</xdr:colOff>
      <xdr:row>432</xdr:row>
      <xdr:rowOff>98878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1791BADD-C059-4F81-B444-88A7475F7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55170" y="64721921"/>
          <a:ext cx="527957" cy="527957"/>
        </a:xfrm>
        <a:prstGeom prst="rect">
          <a:avLst/>
        </a:prstGeom>
      </xdr:spPr>
    </xdr:pic>
    <xdr:clientData/>
  </xdr:twoCellAnchor>
  <xdr:twoCellAnchor editAs="oneCell">
    <xdr:from>
      <xdr:col>1</xdr:col>
      <xdr:colOff>87086</xdr:colOff>
      <xdr:row>455</xdr:row>
      <xdr:rowOff>114300</xdr:rowOff>
    </xdr:from>
    <xdr:to>
      <xdr:col>1</xdr:col>
      <xdr:colOff>625929</xdr:colOff>
      <xdr:row>459</xdr:row>
      <xdr:rowOff>43543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59234C0F-1D56-490D-8F32-F837CE3B9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44286" y="68789550"/>
          <a:ext cx="538843" cy="538843"/>
        </a:xfrm>
        <a:prstGeom prst="rect">
          <a:avLst/>
        </a:prstGeom>
      </xdr:spPr>
    </xdr:pic>
    <xdr:clientData/>
  </xdr:twoCellAnchor>
  <xdr:twoCellAnchor editAs="oneCell">
    <xdr:from>
      <xdr:col>1</xdr:col>
      <xdr:colOff>116115</xdr:colOff>
      <xdr:row>79</xdr:row>
      <xdr:rowOff>82550</xdr:rowOff>
    </xdr:from>
    <xdr:to>
      <xdr:col>1</xdr:col>
      <xdr:colOff>595086</xdr:colOff>
      <xdr:row>82</xdr:row>
      <xdr:rowOff>104321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AEBD95F9-03F0-41ED-8962-B4A6ACD07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315" y="12712700"/>
          <a:ext cx="478971" cy="478971"/>
        </a:xfrm>
        <a:prstGeom prst="rect">
          <a:avLst/>
        </a:prstGeom>
      </xdr:spPr>
    </xdr:pic>
    <xdr:clientData/>
  </xdr:twoCellAnchor>
  <xdr:twoCellAnchor editAs="oneCell">
    <xdr:from>
      <xdr:col>1</xdr:col>
      <xdr:colOff>73479</xdr:colOff>
      <xdr:row>82</xdr:row>
      <xdr:rowOff>33564</xdr:rowOff>
    </xdr:from>
    <xdr:to>
      <xdr:col>1</xdr:col>
      <xdr:colOff>585107</xdr:colOff>
      <xdr:row>85</xdr:row>
      <xdr:rowOff>87992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id="{E57E1C23-2C19-4F02-B900-D7DF5589E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3120914"/>
          <a:ext cx="511628" cy="511628"/>
        </a:xfrm>
        <a:prstGeom prst="rect">
          <a:avLst/>
        </a:prstGeom>
      </xdr:spPr>
    </xdr:pic>
    <xdr:clientData/>
  </xdr:twoCellAnchor>
  <xdr:twoCellAnchor editAs="oneCell">
    <xdr:from>
      <xdr:col>1</xdr:col>
      <xdr:colOff>205921</xdr:colOff>
      <xdr:row>153</xdr:row>
      <xdr:rowOff>93436</xdr:rowOff>
    </xdr:from>
    <xdr:to>
      <xdr:col>1</xdr:col>
      <xdr:colOff>559707</xdr:colOff>
      <xdr:row>155</xdr:row>
      <xdr:rowOff>142422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E876E51A-63B4-4AEB-818C-9BF629FF5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121" y="23296336"/>
          <a:ext cx="353786" cy="353786"/>
        </a:xfrm>
        <a:prstGeom prst="rect">
          <a:avLst/>
        </a:prstGeom>
      </xdr:spPr>
    </xdr:pic>
    <xdr:clientData/>
  </xdr:twoCellAnchor>
  <xdr:twoCellAnchor editAs="oneCell">
    <xdr:from>
      <xdr:col>1</xdr:col>
      <xdr:colOff>192315</xdr:colOff>
      <xdr:row>181</xdr:row>
      <xdr:rowOff>149678</xdr:rowOff>
    </xdr:from>
    <xdr:to>
      <xdr:col>1</xdr:col>
      <xdr:colOff>578758</xdr:colOff>
      <xdr:row>184</xdr:row>
      <xdr:rowOff>78921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37D3E992-C1F4-4A7B-AD6E-1D82BD337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515" y="27638828"/>
          <a:ext cx="386443" cy="386443"/>
        </a:xfrm>
        <a:prstGeom prst="rect">
          <a:avLst/>
        </a:prstGeom>
      </xdr:spPr>
    </xdr:pic>
    <xdr:clientData/>
  </xdr:twoCellAnchor>
  <xdr:twoCellAnchor editAs="oneCell">
    <xdr:from>
      <xdr:col>1</xdr:col>
      <xdr:colOff>217715</xdr:colOff>
      <xdr:row>523</xdr:row>
      <xdr:rowOff>5445</xdr:rowOff>
    </xdr:from>
    <xdr:to>
      <xdr:col>1</xdr:col>
      <xdr:colOff>506187</xdr:colOff>
      <xdr:row>524</xdr:row>
      <xdr:rowOff>141517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0AC04F16-47EE-440E-809C-8151792F2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915" y="79729695"/>
          <a:ext cx="288472" cy="288472"/>
        </a:xfrm>
        <a:prstGeom prst="rect">
          <a:avLst/>
        </a:prstGeom>
      </xdr:spPr>
    </xdr:pic>
    <xdr:clientData/>
  </xdr:twoCellAnchor>
  <xdr:twoCellAnchor editAs="oneCell">
    <xdr:from>
      <xdr:col>1</xdr:col>
      <xdr:colOff>168727</xdr:colOff>
      <xdr:row>151</xdr:row>
      <xdr:rowOff>9072</xdr:rowOff>
    </xdr:from>
    <xdr:to>
      <xdr:col>1</xdr:col>
      <xdr:colOff>538841</xdr:colOff>
      <xdr:row>153</xdr:row>
      <xdr:rowOff>74386</xdr:rowOff>
    </xdr:to>
    <xdr:pic>
      <xdr:nvPicPr>
        <xdr:cNvPr id="203" name="Рисунок 202">
          <a:extLst>
            <a:ext uri="{FF2B5EF4-FFF2-40B4-BE49-F238E27FC236}">
              <a16:creationId xmlns:a16="http://schemas.microsoft.com/office/drawing/2014/main" id="{DE827A85-8503-422A-9D30-1D26C7601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927" y="22907172"/>
          <a:ext cx="370114" cy="370114"/>
        </a:xfrm>
        <a:prstGeom prst="rect">
          <a:avLst/>
        </a:prstGeom>
      </xdr:spPr>
    </xdr:pic>
    <xdr:clientData/>
  </xdr:twoCellAnchor>
  <xdr:twoCellAnchor editAs="oneCell">
    <xdr:from>
      <xdr:col>1</xdr:col>
      <xdr:colOff>48987</xdr:colOff>
      <xdr:row>105</xdr:row>
      <xdr:rowOff>1</xdr:rowOff>
    </xdr:from>
    <xdr:to>
      <xdr:col>1</xdr:col>
      <xdr:colOff>631373</xdr:colOff>
      <xdr:row>108</xdr:row>
      <xdr:rowOff>125187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046C29E7-871E-4E88-815E-CB8E61DFB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06187" y="15849601"/>
          <a:ext cx="582386" cy="582386"/>
        </a:xfrm>
        <a:prstGeom prst="rect">
          <a:avLst/>
        </a:prstGeom>
      </xdr:spPr>
    </xdr:pic>
    <xdr:clientData/>
  </xdr:twoCellAnchor>
  <xdr:twoCellAnchor editAs="oneCell">
    <xdr:from>
      <xdr:col>1</xdr:col>
      <xdr:colOff>87087</xdr:colOff>
      <xdr:row>186</xdr:row>
      <xdr:rowOff>16329</xdr:rowOff>
    </xdr:from>
    <xdr:to>
      <xdr:col>1</xdr:col>
      <xdr:colOff>620486</xdr:colOff>
      <xdr:row>189</xdr:row>
      <xdr:rowOff>92528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BABEE7C3-E5EF-4F86-B9EB-AFE7ECC49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544287" y="28286529"/>
          <a:ext cx="533399" cy="533399"/>
        </a:xfrm>
        <a:prstGeom prst="rect">
          <a:avLst/>
        </a:prstGeom>
      </xdr:spPr>
    </xdr:pic>
    <xdr:clientData/>
  </xdr:twoCellAnchor>
  <xdr:twoCellAnchor editAs="oneCell">
    <xdr:from>
      <xdr:col>1</xdr:col>
      <xdr:colOff>107950</xdr:colOff>
      <xdr:row>214</xdr:row>
      <xdr:rowOff>38100</xdr:rowOff>
    </xdr:from>
    <xdr:to>
      <xdr:col>1</xdr:col>
      <xdr:colOff>558800</xdr:colOff>
      <xdr:row>217</xdr:row>
      <xdr:rowOff>31748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8BED8357-93A6-4F25-8B2F-41929885A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565150" y="32613600"/>
          <a:ext cx="450850" cy="450848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421</xdr:row>
      <xdr:rowOff>127001</xdr:rowOff>
    </xdr:from>
    <xdr:to>
      <xdr:col>2</xdr:col>
      <xdr:colOff>1</xdr:colOff>
      <xdr:row>425</xdr:row>
      <xdr:rowOff>133351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A47D468A-CEE5-439D-938C-4DB8CCF4C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508000" y="63601601"/>
          <a:ext cx="615951" cy="615950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449</xdr:row>
      <xdr:rowOff>101601</xdr:rowOff>
    </xdr:from>
    <xdr:to>
      <xdr:col>1</xdr:col>
      <xdr:colOff>654051</xdr:colOff>
      <xdr:row>453</xdr:row>
      <xdr:rowOff>120651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08C8B144-CB35-4BF4-B48E-0929DD179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82600" y="67862451"/>
          <a:ext cx="628651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82551</xdr:colOff>
      <xdr:row>515</xdr:row>
      <xdr:rowOff>127001</xdr:rowOff>
    </xdr:from>
    <xdr:to>
      <xdr:col>1</xdr:col>
      <xdr:colOff>615951</xdr:colOff>
      <xdr:row>519</xdr:row>
      <xdr:rowOff>50801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30730611-0624-4BC4-8E6E-51F26FC81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539751" y="78613001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82551</xdr:colOff>
      <xdr:row>46</xdr:row>
      <xdr:rowOff>31751</xdr:rowOff>
    </xdr:from>
    <xdr:to>
      <xdr:col>1</xdr:col>
      <xdr:colOff>622551</xdr:colOff>
      <xdr:row>49</xdr:row>
      <xdr:rowOff>114550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D6A02E8B-F676-4374-B39C-55FC4B84B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539751" y="7747001"/>
          <a:ext cx="540000" cy="539999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101601</xdr:colOff>
      <xdr:row>218</xdr:row>
      <xdr:rowOff>31751</xdr:rowOff>
    </xdr:from>
    <xdr:to>
      <xdr:col>2</xdr:col>
      <xdr:colOff>0</xdr:colOff>
      <xdr:row>221</xdr:row>
      <xdr:rowOff>139700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73C68CF5-029A-4C75-B3D3-B7D541995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558801" y="33216851"/>
          <a:ext cx="565149" cy="565149"/>
        </a:xfrm>
        <a:prstGeom prst="rect">
          <a:avLst/>
        </a:prstGeom>
      </xdr:spPr>
    </xdr:pic>
    <xdr:clientData/>
  </xdr:twoCellAnchor>
  <xdr:twoCellAnchor editAs="oneCell">
    <xdr:from>
      <xdr:col>1</xdr:col>
      <xdr:colOff>107951</xdr:colOff>
      <xdr:row>66</xdr:row>
      <xdr:rowOff>6351</xdr:rowOff>
    </xdr:from>
    <xdr:to>
      <xdr:col>1</xdr:col>
      <xdr:colOff>577851</xdr:colOff>
      <xdr:row>69</xdr:row>
      <xdr:rowOff>19051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7AF971A9-71EB-4068-87C3-2004FF88E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565151" y="10788651"/>
          <a:ext cx="469900" cy="4699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63501</xdr:colOff>
      <xdr:row>92</xdr:row>
      <xdr:rowOff>44451</xdr:rowOff>
    </xdr:from>
    <xdr:to>
      <xdr:col>1</xdr:col>
      <xdr:colOff>635001</xdr:colOff>
      <xdr:row>96</xdr:row>
      <xdr:rowOff>6351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27CD38E6-EDC1-4FF7-A5FD-B626C2933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520701" y="13912851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63501</xdr:colOff>
      <xdr:row>225</xdr:row>
      <xdr:rowOff>95251</xdr:rowOff>
    </xdr:from>
    <xdr:to>
      <xdr:col>1</xdr:col>
      <xdr:colOff>663575</xdr:colOff>
      <xdr:row>229</xdr:row>
      <xdr:rowOff>95250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4EFCC063-AD04-47E2-B0A6-C7783CDA3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520701" y="34213801"/>
          <a:ext cx="600074" cy="609599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233</xdr:row>
      <xdr:rowOff>12700</xdr:rowOff>
    </xdr:from>
    <xdr:to>
      <xdr:col>1</xdr:col>
      <xdr:colOff>577850</xdr:colOff>
      <xdr:row>235</xdr:row>
      <xdr:rowOff>127000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28D71FDC-13ED-40A5-AD87-3726A03D8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635000" y="35306000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69850</xdr:colOff>
      <xdr:row>87</xdr:row>
      <xdr:rowOff>25400</xdr:rowOff>
    </xdr:from>
    <xdr:to>
      <xdr:col>1</xdr:col>
      <xdr:colOff>654050</xdr:colOff>
      <xdr:row>90</xdr:row>
      <xdr:rowOff>23283</xdr:rowOff>
    </xdr:to>
    <xdr:pic>
      <xdr:nvPicPr>
        <xdr:cNvPr id="58" name="Рисунок 57" descr="C:\Users\P6CB3~1.LUT\AppData\Local\Temp\{C5C00B84-F902-44D5-B9AF-C08201C5EE2B}.tmp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100" y="13722350"/>
          <a:ext cx="584200" cy="486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119</xdr:row>
      <xdr:rowOff>12700</xdr:rowOff>
    </xdr:from>
    <xdr:to>
      <xdr:col>2</xdr:col>
      <xdr:colOff>3175</xdr:colOff>
      <xdr:row>123</xdr:row>
      <xdr:rowOff>42645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00" y="18205450"/>
          <a:ext cx="650875" cy="639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42183</xdr:colOff>
      <xdr:row>141</xdr:row>
      <xdr:rowOff>46265</xdr:rowOff>
    </xdr:from>
    <xdr:to>
      <xdr:col>1</xdr:col>
      <xdr:colOff>681309</xdr:colOff>
      <xdr:row>145</xdr:row>
      <xdr:rowOff>63500</xdr:rowOff>
    </xdr:to>
    <xdr:pic>
      <xdr:nvPicPr>
        <xdr:cNvPr id="59" name="Рисунок 58" descr="Картинки по запросу круги roloc vsm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183" y="21979165"/>
          <a:ext cx="639126" cy="626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175</xdr:row>
      <xdr:rowOff>123826</xdr:rowOff>
    </xdr:from>
    <xdr:to>
      <xdr:col>2</xdr:col>
      <xdr:colOff>3174</xdr:colOff>
      <xdr:row>179</xdr:row>
      <xdr:rowOff>142875</xdr:rowOff>
    </xdr:to>
    <xdr:pic>
      <xdr:nvPicPr>
        <xdr:cNvPr id="60" name="Рисунок 59" descr="http://industrial.lion-group.ru/images/RP_photo/121562s2.jpg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00" y="26895426"/>
          <a:ext cx="650874" cy="628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61231</xdr:colOff>
      <xdr:row>346</xdr:row>
      <xdr:rowOff>38101</xdr:rowOff>
    </xdr:from>
    <xdr:to>
      <xdr:col>2</xdr:col>
      <xdr:colOff>4080</xdr:colOff>
      <xdr:row>349</xdr:row>
      <xdr:rowOff>136663</xdr:rowOff>
    </xdr:to>
    <xdr:pic>
      <xdr:nvPicPr>
        <xdr:cNvPr id="61" name="Рисунок 60" descr="Картинки по запросу xl-uw 3m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231" y="52971701"/>
          <a:ext cx="641349" cy="555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539</xdr:row>
      <xdr:rowOff>123825</xdr:rowOff>
    </xdr:from>
    <xdr:to>
      <xdr:col>2</xdr:col>
      <xdr:colOff>3175</xdr:colOff>
      <xdr:row>544</xdr:row>
      <xdr:rowOff>22225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050" y="83258025"/>
          <a:ext cx="682625" cy="6604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8</xdr:row>
      <xdr:rowOff>50800</xdr:rowOff>
    </xdr:from>
    <xdr:to>
      <xdr:col>1</xdr:col>
      <xdr:colOff>660400</xdr:colOff>
      <xdr:row>11</xdr:row>
      <xdr:rowOff>107950</xdr:rowOff>
    </xdr:to>
    <xdr:pic>
      <xdr:nvPicPr>
        <xdr:cNvPr id="66" name="Рисунок 65" descr="C:\Users\p.lutsep\Downloads\105144[ss]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765300"/>
          <a:ext cx="54610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666750</xdr:colOff>
      <xdr:row>1</xdr:row>
      <xdr:rowOff>173415</xdr:rowOff>
    </xdr:to>
    <xdr:pic>
      <xdr:nvPicPr>
        <xdr:cNvPr id="64" name="Рисунок 63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16</xdr:row>
      <xdr:rowOff>133351</xdr:rowOff>
    </xdr:from>
    <xdr:to>
      <xdr:col>2</xdr:col>
      <xdr:colOff>742950</xdr:colOff>
      <xdr:row>23</xdr:row>
      <xdr:rowOff>139701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19D1B2AE-B294-4C3C-8276-5F96776E6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0" y="2527301"/>
          <a:ext cx="647700" cy="1073150"/>
        </a:xfrm>
        <a:prstGeom prst="rect">
          <a:avLst/>
        </a:prstGeom>
      </xdr:spPr>
    </xdr:pic>
    <xdr:clientData/>
  </xdr:twoCellAnchor>
  <xdr:twoCellAnchor editAs="oneCell">
    <xdr:from>
      <xdr:col>2</xdr:col>
      <xdr:colOff>711200</xdr:colOff>
      <xdr:row>19</xdr:row>
      <xdr:rowOff>63500</xdr:rowOff>
    </xdr:from>
    <xdr:to>
      <xdr:col>2</xdr:col>
      <xdr:colOff>1358900</xdr:colOff>
      <xdr:row>23</xdr:row>
      <xdr:rowOff>101600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ADAE5CF5-4CA1-408E-8E2B-F034F5C1B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9950" y="3251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24</xdr:row>
      <xdr:rowOff>133351</xdr:rowOff>
    </xdr:from>
    <xdr:to>
      <xdr:col>2</xdr:col>
      <xdr:colOff>729101</xdr:colOff>
      <xdr:row>31</xdr:row>
      <xdr:rowOff>146551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ABE7D878-2379-414A-B5CB-5FDC4154E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17650" y="3752851"/>
          <a:ext cx="640201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692150</xdr:colOff>
      <xdr:row>28</xdr:row>
      <xdr:rowOff>114300</xdr:rowOff>
    </xdr:from>
    <xdr:to>
      <xdr:col>2</xdr:col>
      <xdr:colOff>1340150</xdr:colOff>
      <xdr:row>33</xdr:row>
      <xdr:rowOff>300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124B28FF-3064-4168-9D34-EC1957294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20900" y="403860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82550</xdr:colOff>
      <xdr:row>34</xdr:row>
      <xdr:rowOff>139700</xdr:rowOff>
    </xdr:from>
    <xdr:to>
      <xdr:col>2</xdr:col>
      <xdr:colOff>682550</xdr:colOff>
      <xdr:row>42</xdr:row>
      <xdr:rowOff>500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A11E7F93-7BDD-4D4E-9166-5D0CA05D7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11300" y="4984750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38</xdr:row>
      <xdr:rowOff>95250</xdr:rowOff>
    </xdr:from>
    <xdr:to>
      <xdr:col>2</xdr:col>
      <xdr:colOff>1314750</xdr:colOff>
      <xdr:row>42</xdr:row>
      <xdr:rowOff>133650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818780EF-3A73-4343-9D1A-FA7A81225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95500" y="539750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50799</xdr:colOff>
      <xdr:row>47</xdr:row>
      <xdr:rowOff>120650</xdr:rowOff>
    </xdr:from>
    <xdr:to>
      <xdr:col>2</xdr:col>
      <xdr:colOff>650799</xdr:colOff>
      <xdr:row>54</xdr:row>
      <xdr:rowOff>133850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C8DD65F1-498E-47BA-ABF4-82797208F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79549" y="6343650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615950</xdr:colOff>
      <xdr:row>50</xdr:row>
      <xdr:rowOff>63500</xdr:rowOff>
    </xdr:from>
    <xdr:to>
      <xdr:col>2</xdr:col>
      <xdr:colOff>1263950</xdr:colOff>
      <xdr:row>54</xdr:row>
      <xdr:rowOff>101900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AFBEE85F-EAD1-4F99-8B19-06D187029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44700" y="73850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55</xdr:row>
      <xdr:rowOff>133351</xdr:rowOff>
    </xdr:from>
    <xdr:to>
      <xdr:col>2</xdr:col>
      <xdr:colOff>619050</xdr:colOff>
      <xdr:row>62</xdr:row>
      <xdr:rowOff>146551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F9EEC023-A323-4AD5-976E-D03BA948E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47800" y="7581901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584200</xdr:colOff>
      <xdr:row>60</xdr:row>
      <xdr:rowOff>133350</xdr:rowOff>
    </xdr:from>
    <xdr:to>
      <xdr:col>2</xdr:col>
      <xdr:colOff>1256716</xdr:colOff>
      <xdr:row>64</xdr:row>
      <xdr:rowOff>38100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212D841F-1C27-44BB-A7E5-A0E846324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12950" y="8039100"/>
          <a:ext cx="672516" cy="514350"/>
        </a:xfrm>
        <a:prstGeom prst="rect">
          <a:avLst/>
        </a:prstGeom>
      </xdr:spPr>
    </xdr:pic>
    <xdr:clientData/>
  </xdr:twoCellAnchor>
  <xdr:twoCellAnchor editAs="oneCell">
    <xdr:from>
      <xdr:col>2</xdr:col>
      <xdr:colOff>69850</xdr:colOff>
      <xdr:row>65</xdr:row>
      <xdr:rowOff>139701</xdr:rowOff>
    </xdr:from>
    <xdr:to>
      <xdr:col>2</xdr:col>
      <xdr:colOff>669850</xdr:colOff>
      <xdr:row>73</xdr:row>
      <xdr:rowOff>501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956238AF-3589-4CC8-B07A-711221861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98600" y="8966201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615950</xdr:colOff>
      <xdr:row>70</xdr:row>
      <xdr:rowOff>57150</xdr:rowOff>
    </xdr:from>
    <xdr:to>
      <xdr:col>2</xdr:col>
      <xdr:colOff>1263950</xdr:colOff>
      <xdr:row>74</xdr:row>
      <xdr:rowOff>95550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C1A4C61F-A64B-45E9-B462-0DF41C3D5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044700" y="1120140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6349</xdr:colOff>
      <xdr:row>75</xdr:row>
      <xdr:rowOff>127000</xdr:rowOff>
    </xdr:from>
    <xdr:to>
      <xdr:col>2</xdr:col>
      <xdr:colOff>606349</xdr:colOff>
      <xdr:row>82</xdr:row>
      <xdr:rowOff>140200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DEB00F14-92D9-4AEF-B4EA-92C2D8576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435099" y="10331450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615950</xdr:colOff>
      <xdr:row>77</xdr:row>
      <xdr:rowOff>114300</xdr:rowOff>
    </xdr:from>
    <xdr:to>
      <xdr:col>2</xdr:col>
      <xdr:colOff>1263950</xdr:colOff>
      <xdr:row>82</xdr:row>
      <xdr:rowOff>300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C4415215-0966-4EDA-8015-8743AA0F5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044700" y="106235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91</xdr:row>
      <xdr:rowOff>127001</xdr:rowOff>
    </xdr:from>
    <xdr:to>
      <xdr:col>2</xdr:col>
      <xdr:colOff>657150</xdr:colOff>
      <xdr:row>98</xdr:row>
      <xdr:rowOff>140201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EA430B8-A705-493F-83EB-54AC40048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85900" y="12782551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654050</xdr:colOff>
      <xdr:row>94</xdr:row>
      <xdr:rowOff>25400</xdr:rowOff>
    </xdr:from>
    <xdr:to>
      <xdr:col>2</xdr:col>
      <xdr:colOff>1320800</xdr:colOff>
      <xdr:row>98</xdr:row>
      <xdr:rowOff>37564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17D06AC3-27C7-4030-A42F-8874A36FD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082800" y="13138150"/>
          <a:ext cx="666750" cy="621764"/>
        </a:xfrm>
        <a:prstGeom prst="rect">
          <a:avLst/>
        </a:prstGeom>
      </xdr:spPr>
    </xdr:pic>
    <xdr:clientData/>
  </xdr:twoCellAnchor>
  <xdr:twoCellAnchor editAs="oneCell">
    <xdr:from>
      <xdr:col>2</xdr:col>
      <xdr:colOff>50799</xdr:colOff>
      <xdr:row>110</xdr:row>
      <xdr:rowOff>133350</xdr:rowOff>
    </xdr:from>
    <xdr:to>
      <xdr:col>2</xdr:col>
      <xdr:colOff>691223</xdr:colOff>
      <xdr:row>117</xdr:row>
      <xdr:rowOff>146550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73F60C35-FB93-4349-AF1F-D8B35E82B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9549" y="15240000"/>
          <a:ext cx="640424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615950</xdr:colOff>
      <xdr:row>112</xdr:row>
      <xdr:rowOff>139700</xdr:rowOff>
    </xdr:from>
    <xdr:to>
      <xdr:col>2</xdr:col>
      <xdr:colOff>1263950</xdr:colOff>
      <xdr:row>117</xdr:row>
      <xdr:rowOff>25700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42433D4E-8927-40E8-84AA-96CF708E8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44700" y="155511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6</xdr:row>
      <xdr:rowOff>152399</xdr:rowOff>
    </xdr:from>
    <xdr:to>
      <xdr:col>2</xdr:col>
      <xdr:colOff>628650</xdr:colOff>
      <xdr:row>14</xdr:row>
      <xdr:rowOff>7618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FC856ED5-E0B5-4228-8C9E-8385DD5DD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460500" y="1320799"/>
          <a:ext cx="596900" cy="1074419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84</xdr:row>
      <xdr:rowOff>0</xdr:rowOff>
    </xdr:from>
    <xdr:to>
      <xdr:col>2</xdr:col>
      <xdr:colOff>628651</xdr:colOff>
      <xdr:row>90</xdr:row>
      <xdr:rowOff>148590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386C9B92-D5AB-4C69-A33E-83D9D8825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66851" y="11582400"/>
          <a:ext cx="590550" cy="106299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102</xdr:row>
      <xdr:rowOff>6350</xdr:rowOff>
    </xdr:from>
    <xdr:to>
      <xdr:col>2</xdr:col>
      <xdr:colOff>665339</xdr:colOff>
      <xdr:row>109</xdr:row>
      <xdr:rowOff>0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2B0ECC3E-2008-4664-9994-C91CC5DD0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504950" y="15443200"/>
          <a:ext cx="589139" cy="106045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666751</xdr:colOff>
      <xdr:row>105</xdr:row>
      <xdr:rowOff>63501</xdr:rowOff>
    </xdr:from>
    <xdr:to>
      <xdr:col>2</xdr:col>
      <xdr:colOff>1339850</xdr:colOff>
      <xdr:row>109</xdr:row>
      <xdr:rowOff>127000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FDF874A0-89E6-4449-BEE0-BE466319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095501" y="15805151"/>
          <a:ext cx="673099" cy="673099"/>
        </a:xfrm>
        <a:prstGeom prst="rect">
          <a:avLst/>
        </a:prstGeom>
      </xdr:spPr>
    </xdr:pic>
    <xdr:clientData/>
  </xdr:twoCellAnchor>
  <xdr:twoCellAnchor editAs="oneCell">
    <xdr:from>
      <xdr:col>2</xdr:col>
      <xdr:colOff>660401</xdr:colOff>
      <xdr:row>11</xdr:row>
      <xdr:rowOff>139701</xdr:rowOff>
    </xdr:from>
    <xdr:to>
      <xdr:col>2</xdr:col>
      <xdr:colOff>1282700</xdr:colOff>
      <xdr:row>16</xdr:row>
      <xdr:rowOff>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3EAE73C2-2FBD-430C-AF74-58E6481A7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089151" y="2254251"/>
          <a:ext cx="622299" cy="622299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590551</xdr:colOff>
      <xdr:row>85</xdr:row>
      <xdr:rowOff>114301</xdr:rowOff>
    </xdr:from>
    <xdr:to>
      <xdr:col>2</xdr:col>
      <xdr:colOff>1244600</xdr:colOff>
      <xdr:row>90</xdr:row>
      <xdr:rowOff>6350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32946449-633A-402F-BDD2-A91E1CF5D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019301" y="11849101"/>
          <a:ext cx="654049" cy="6540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173415</xdr:rowOff>
    </xdr:to>
    <xdr:pic>
      <xdr:nvPicPr>
        <xdr:cNvPr id="27" name="Рисунок 26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228600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685800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463550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336550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444500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292100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lion-group.ru/products/maskirovka/malyarnaya-lenta-roxtop-7097/" TargetMode="External"/><Relationship Id="rId21" Type="http://schemas.openxmlformats.org/officeDocument/2006/relationships/hyperlink" Target="https://lion-group.ru/products/pokrytiya/antikorrozijnoe-pokrytie-roxone-dlya-vnutrennih-polostej/" TargetMode="External"/><Relationship Id="rId324" Type="http://schemas.openxmlformats.org/officeDocument/2006/relationships/hyperlink" Target="https://lion-group.ru/products/klei-i-germetiki/ochistitel-aktivator-adgezii-dlya-vklejki-styokol/" TargetMode="External"/><Relationship Id="rId170" Type="http://schemas.openxmlformats.org/officeDocument/2006/relationships/hyperlink" Target="https://lion-group.ru/products/maskirovka/maskiruyuwaya-plyonka-roxtop-s-kleyawej-lentoj/" TargetMode="External"/><Relationship Id="rId268" Type="http://schemas.openxmlformats.org/officeDocument/2006/relationships/hyperlink" Target="https://lion-group.ru/products/siz/nitrilovye-perchatki-roxone/" TargetMode="External"/><Relationship Id="rId475" Type="http://schemas.openxmlformats.org/officeDocument/2006/relationships/hyperlink" Target="https://lion-group.ru/products/abrazivy/shlifovalnye-krugi-roxtop-film/" TargetMode="External"/><Relationship Id="rId32" Type="http://schemas.openxmlformats.org/officeDocument/2006/relationships/hyperlink" Target="https://lion-group.ru/products/instrument/dlinnyj-shlifok-70-h-400mm/" TargetMode="External"/><Relationship Id="rId74" Type="http://schemas.openxmlformats.org/officeDocument/2006/relationships/hyperlink" Target="https://lion-group.ru/products/maskirovka/konturnaya-lenta/" TargetMode="External"/><Relationship Id="rId128" Type="http://schemas.openxmlformats.org/officeDocument/2006/relationships/hyperlink" Target="https://lion-group.ru/products/maskirovka/malyarnaya-lenta-roxtop-3580-oranzhevaya/" TargetMode="External"/><Relationship Id="rId335" Type="http://schemas.openxmlformats.org/officeDocument/2006/relationships/hyperlink" Target="https://lion-group.ru/products/klei-i-germetiki/penoakrilovaya-dvustoronnyaya-lenta-roxpro-11mm/" TargetMode="External"/><Relationship Id="rId377" Type="http://schemas.openxmlformats.org/officeDocument/2006/relationships/hyperlink" Target="https://lion-group.ru/products/siz/protivoaerozolnyj-respirator-roxtop-02v-ffp2-nr-d/" TargetMode="External"/><Relationship Id="rId500" Type="http://schemas.openxmlformats.org/officeDocument/2006/relationships/hyperlink" Target="https://lion-group.ru/products/abrazivy/zawitnaya-prokladka-150mm/" TargetMode="External"/><Relationship Id="rId5" Type="http://schemas.openxmlformats.org/officeDocument/2006/relationships/hyperlink" Target="https://lion-group.ru/products/abrazivy/abrazivnaya-gubka-softback/" TargetMode="External"/><Relationship Id="rId181" Type="http://schemas.openxmlformats.org/officeDocument/2006/relationships/hyperlink" Target="https://lion-group.ru/products/maskirovka/maskiruyuwaya-plyonka-roxpro/" TargetMode="External"/><Relationship Id="rId237" Type="http://schemas.openxmlformats.org/officeDocument/2006/relationships/hyperlink" Target="https://lion-group.ru/products/vspomogatel-nye-materialy/nabory-pps/" TargetMode="External"/><Relationship Id="rId402" Type="http://schemas.openxmlformats.org/officeDocument/2006/relationships/hyperlink" Target="https://lion-group.ru/products/klei-i-germetiki/universal-nyj-grunt-dlya-vklejki-styokol/" TargetMode="External"/><Relationship Id="rId279" Type="http://schemas.openxmlformats.org/officeDocument/2006/relationships/hyperlink" Target="https://lion-group.ru/products/siz/nitrilovye-perchatki-roxtop/" TargetMode="External"/><Relationship Id="rId444" Type="http://schemas.openxmlformats.org/officeDocument/2006/relationships/hyperlink" Target="https://lion-group.ru/products/abrazivy/shlifovalnaya-poloska-roxtop-film/" TargetMode="External"/><Relationship Id="rId486" Type="http://schemas.openxmlformats.org/officeDocument/2006/relationships/hyperlink" Target="https://lion-group.ru/products/abrazivy/shlifovalnyj-blok-100h68h25mm-4-h-storonnij-cirkonat/" TargetMode="External"/><Relationship Id="rId43" Type="http://schemas.openxmlformats.org/officeDocument/2006/relationships/hyperlink" Target="https://lion-group.ru/products/abrazivy/zachistnye-krugi-qcd-50mm/" TargetMode="External"/><Relationship Id="rId139" Type="http://schemas.openxmlformats.org/officeDocument/2006/relationships/hyperlink" Target="https://lion-group.ru/products/maskirovka/malyarnaya-lenta-roxtop-80-19mm-h-50m1/" TargetMode="External"/><Relationship Id="rId290" Type="http://schemas.openxmlformats.org/officeDocument/2006/relationships/hyperlink" Target="https://lion-group.ru/products/salfetki1/obezzhirivayuwaya-salfetka-multiclean-one-ii/" TargetMode="External"/><Relationship Id="rId304" Type="http://schemas.openxmlformats.org/officeDocument/2006/relationships/hyperlink" Target="https://lion-group.ru/products/abrazivy/opravka-dlya-shlifovalnyh-krugov-fusion-150mm/" TargetMode="External"/><Relationship Id="rId346" Type="http://schemas.openxmlformats.org/officeDocument/2006/relationships/hyperlink" Target="https://lion-group.ru/products/instrument/pnevmaticheskaya-orbitalnaya-shlifovalnaya-mashinka-ultra-action/" TargetMode="External"/><Relationship Id="rId388" Type="http://schemas.openxmlformats.org/officeDocument/2006/relationships/hyperlink" Target="https://lion-group.ru/products/instrument/srednij-shlifok-70-h-198mm/" TargetMode="External"/><Relationship Id="rId511" Type="http://schemas.openxmlformats.org/officeDocument/2006/relationships/hyperlink" Target="https://lion-group.ru/products/abrazivy/shlifovalnaya-bumaga-sunrox-v-rulone/" TargetMode="External"/><Relationship Id="rId85" Type="http://schemas.openxmlformats.org/officeDocument/2006/relationships/hyperlink" Target="https://lion-group.ru/products/pokrytiya/lipkoe-protivopylevoe-pokrytie-roxone/" TargetMode="External"/><Relationship Id="rId150" Type="http://schemas.openxmlformats.org/officeDocument/2006/relationships/hyperlink" Target="https://lion-group.ru/products/maskirovka/maskiruyuwaya-bumaga-roxtop/" TargetMode="External"/><Relationship Id="rId192" Type="http://schemas.openxmlformats.org/officeDocument/2006/relationships/hyperlink" Target="https://lion-group.ru/products/vspomogatel-nye-materialy/metallicheskie-test-paneli-roxone/" TargetMode="External"/><Relationship Id="rId206" Type="http://schemas.openxmlformats.org/officeDocument/2006/relationships/hyperlink" Target="https://lion-group.ru/products/siz/mnogorazovyj-zawitnyj-kombinezon-roxtop/" TargetMode="External"/><Relationship Id="rId413" Type="http://schemas.openxmlformats.org/officeDocument/2006/relationships/hyperlink" Target="https://lion-group.ru/products/abrazivy/fibrovye-shlifoval-nye-krugi-125-h-22mm/" TargetMode="External"/><Relationship Id="rId248" Type="http://schemas.openxmlformats.org/officeDocument/2006/relationships/hyperlink" Target="https://lion-group.ru/products/abrazivy/netkanye-shlifovalnye-krugi-roxpro-qcd/" TargetMode="External"/><Relationship Id="rId455" Type="http://schemas.openxmlformats.org/officeDocument/2006/relationships/hyperlink" Target="https://lion-group.ru/products/abrazivy/shlifovalnye-krugi-roxtop-film/" TargetMode="External"/><Relationship Id="rId497" Type="http://schemas.openxmlformats.org/officeDocument/2006/relationships/hyperlink" Target="https://lion-group.ru/products/abrazivy/opravka-dlya-fibrovyh-krugov-myagkaya/" TargetMode="External"/><Relationship Id="rId12" Type="http://schemas.openxmlformats.org/officeDocument/2006/relationships/hyperlink" Target="https://lion-group.ru/products/abrazivy/abrazivnye-krugi-roxtop-3z-150mm/" TargetMode="External"/><Relationship Id="rId108" Type="http://schemas.openxmlformats.org/officeDocument/2006/relationships/hyperlink" Target="https://lion-group.ru/products/maskirovka/malyarnaya-lenta-roxpro-4591/" TargetMode="External"/><Relationship Id="rId315" Type="http://schemas.openxmlformats.org/officeDocument/2006/relationships/hyperlink" Target="https://lion-group.ru/products/poliroli/opravka-zhestkaya-150mm/" TargetMode="External"/><Relationship Id="rId357" Type="http://schemas.openxmlformats.org/officeDocument/2006/relationships/hyperlink" Target="https://lion-group.ru/products/salfetki1/poliroval-naya-salfetka-microshine/" TargetMode="External"/><Relationship Id="rId522" Type="http://schemas.openxmlformats.org/officeDocument/2006/relationships/hyperlink" Target="https://lion-group.ru/products/abrazivy/shlifovalnaya-bumaga-sunrox-v-rulone/" TargetMode="External"/><Relationship Id="rId54" Type="http://schemas.openxmlformats.org/officeDocument/2006/relationships/hyperlink" Target="https://lion-group.ru/products/siz/zawitnyj-kombinezon-dlya-malyarnyh-rabot-roxtop/" TargetMode="External"/><Relationship Id="rId96" Type="http://schemas.openxmlformats.org/officeDocument/2006/relationships/hyperlink" Target="https://lion-group.ru/products/maskirovka/malyarnaya-lenta-roxpro-4590/" TargetMode="External"/><Relationship Id="rId161" Type="http://schemas.openxmlformats.org/officeDocument/2006/relationships/hyperlink" Target="https://lion-group.ru/products/maskirovka/maskiruyuwaya-plnka-roxone1/" TargetMode="External"/><Relationship Id="rId217" Type="http://schemas.openxmlformats.org/officeDocument/2006/relationships/hyperlink" Target="https://lion-group.ru/products/klei-i-germetiki/mnogocelevoj-pu-germetik-belyj/" TargetMode="External"/><Relationship Id="rId399" Type="http://schemas.openxmlformats.org/officeDocument/2006/relationships/hyperlink" Target="https://lion-group.ru/products/maskirovka/ukryvnaya-teksturirovannaya-zawitnaya-plnka-roxtop-s-malyarnoj-lentoj/" TargetMode="External"/><Relationship Id="rId259" Type="http://schemas.openxmlformats.org/officeDocument/2006/relationships/hyperlink" Target="https://lion-group.ru/products/abrazivy/netkanyj-abrazivnyj-material-roxtop-v-krugah/" TargetMode="External"/><Relationship Id="rId424" Type="http://schemas.openxmlformats.org/officeDocument/2006/relationships/hyperlink" Target="https://lion-group.ru/products/vspomogatel-nye-materialy/fil-tr-voronka/" TargetMode="External"/><Relationship Id="rId466" Type="http://schemas.openxmlformats.org/officeDocument/2006/relationships/hyperlink" Target="https://lion-group.ru/products/abrazivy/shlifovalnye-krugi-roxtop-film/" TargetMode="External"/><Relationship Id="rId23" Type="http://schemas.openxmlformats.org/officeDocument/2006/relationships/hyperlink" Target="https://lion-group.ru/products/pokrytiya/antikorrozijnoe-pokrytie-roxone-dlya-vnutrennih-polostej-yantarnoe1/" TargetMode="External"/><Relationship Id="rId119" Type="http://schemas.openxmlformats.org/officeDocument/2006/relationships/hyperlink" Target="https://lion-group.ru/products/maskirovka/malyarnaya-lenta-roxtop-7097/" TargetMode="External"/><Relationship Id="rId270" Type="http://schemas.openxmlformats.org/officeDocument/2006/relationships/hyperlink" Target="https://lion-group.ru/products/siz/nitrilovye-perchatki-roxpro/" TargetMode="External"/><Relationship Id="rId326" Type="http://schemas.openxmlformats.org/officeDocument/2006/relationships/hyperlink" Target="https://lion-group.ru/products/klei-i-germetiki/penoakrilovaya-dvustoronnyaya-lenta-0-8mm/" TargetMode="External"/><Relationship Id="rId65" Type="http://schemas.openxmlformats.org/officeDocument/2006/relationships/hyperlink" Target="https://lion-group.ru/products/abrazivy/kombinirovannyj-shlifovalnyj-blok/" TargetMode="External"/><Relationship Id="rId130" Type="http://schemas.openxmlformats.org/officeDocument/2006/relationships/hyperlink" Target="https://lion-group.ru/products/maskirovka/malyarnaya-lenta-roxtop-3580-sinyaya/" TargetMode="External"/><Relationship Id="rId368" Type="http://schemas.openxmlformats.org/officeDocument/2006/relationships/hyperlink" Target="https://lion-group.ru/products/poliroli/porolonovyj-poliroval-nik-na-lipuchke-150-h-25mm-tvyordyj/" TargetMode="External"/><Relationship Id="rId172" Type="http://schemas.openxmlformats.org/officeDocument/2006/relationships/hyperlink" Target="https://lion-group.ru/products/maskirovka/maskiruyuwaya-plyonka-roxtop-s-kleyawej-lentoj/" TargetMode="External"/><Relationship Id="rId228" Type="http://schemas.openxmlformats.org/officeDocument/2006/relationships/hyperlink" Target="https://lion-group.ru/products/klei-i-germetiki/nabor-dlya-vklejki-stkol/" TargetMode="External"/><Relationship Id="rId435" Type="http://schemas.openxmlformats.org/officeDocument/2006/relationships/hyperlink" Target="https://lion-group.ru/products/instrument/shirokij-shlifok-115-h-230mm/" TargetMode="External"/><Relationship Id="rId477" Type="http://schemas.openxmlformats.org/officeDocument/2006/relationships/hyperlink" Target="https://lion-group.ru/products/abrazivy/shlifovalnye-krugi-roxtop-film/" TargetMode="External"/><Relationship Id="rId281" Type="http://schemas.openxmlformats.org/officeDocument/2006/relationships/hyperlink" Target="https://lion-group.ru/products/siz/nitrilovye-perchatki-roxtop/" TargetMode="External"/><Relationship Id="rId337" Type="http://schemas.openxmlformats.org/officeDocument/2006/relationships/hyperlink" Target="https://lion-group.ru/products/klei-i-germetiki/penoakrilovaya-dvustoronnyaya-lenta-roxpro-11mm/" TargetMode="External"/><Relationship Id="rId502" Type="http://schemas.openxmlformats.org/officeDocument/2006/relationships/hyperlink" Target="https://lion-group.ru/products/vspomogatel-nye-materialy/dispenser-dlya-maskiruyuwej-plnki-i-bumagi/" TargetMode="External"/><Relationship Id="rId34" Type="http://schemas.openxmlformats.org/officeDocument/2006/relationships/hyperlink" Target="https://lion-group.ru/products/abrazivy/zachistnoj-krug-cleanstrip-ii/" TargetMode="External"/><Relationship Id="rId76" Type="http://schemas.openxmlformats.org/officeDocument/2006/relationships/hyperlink" Target="https://lion-group.ru/products/maskirovka/konturnaya-lenta/" TargetMode="External"/><Relationship Id="rId141" Type="http://schemas.openxmlformats.org/officeDocument/2006/relationships/hyperlink" Target="https://lion-group.ru/products/maskirovka/malyarnaya-lenta-roxtop-7095/" TargetMode="External"/><Relationship Id="rId379" Type="http://schemas.openxmlformats.org/officeDocument/2006/relationships/hyperlink" Target="https://lion-group.ru/products/siz/protivoaerozolnyj-respirator-roxtop-03v-ffp3-nr-d/" TargetMode="External"/><Relationship Id="rId7" Type="http://schemas.openxmlformats.org/officeDocument/2006/relationships/hyperlink" Target="https://lion-group.ru/products/poliroli/abrazivnaya-polirovalnaya-pasta-roxtop-extra-fine/" TargetMode="External"/><Relationship Id="rId183" Type="http://schemas.openxmlformats.org/officeDocument/2006/relationships/hyperlink" Target="https://lion-group.ru/products/vspomogatel-nye-materialy/mernye-stakany/" TargetMode="External"/><Relationship Id="rId239" Type="http://schemas.openxmlformats.org/officeDocument/2006/relationships/hyperlink" Target="https://lion-group.ru/products/vspomogatel-nye-materialy/nabory-pps/" TargetMode="External"/><Relationship Id="rId390" Type="http://schemas.openxmlformats.org/officeDocument/2006/relationships/hyperlink" Target="https://lion-group.ru/products/klei-i-germetiki/struna-dlya-srezki-styokol-vitaya/" TargetMode="External"/><Relationship Id="rId404" Type="http://schemas.openxmlformats.org/officeDocument/2006/relationships/hyperlink" Target="https://lion-group.ru/products/abrazivy/fibrovye-krugi-roxtop-oksid-alyuminiya/" TargetMode="External"/><Relationship Id="rId446" Type="http://schemas.openxmlformats.org/officeDocument/2006/relationships/hyperlink" Target="https://lion-group.ru/products/abrazivy/shlifovalnaya-poloska-roxtop-film/" TargetMode="External"/><Relationship Id="rId250" Type="http://schemas.openxmlformats.org/officeDocument/2006/relationships/hyperlink" Target="https://lion-group.ru/products/abrazivy/netkanyj-abrazivnyj-material-roxtop-fast-cut-v-rulonah/" TargetMode="External"/><Relationship Id="rId292" Type="http://schemas.openxmlformats.org/officeDocument/2006/relationships/hyperlink" Target="https://lion-group.ru/products/salfetki1/obezzhirivayuwaya-salfetka-ultraclean/" TargetMode="External"/><Relationship Id="rId306" Type="http://schemas.openxmlformats.org/officeDocument/2006/relationships/hyperlink" Target="https://lion-group.ru/products/abrazivy/opravka-dlya-shlifovalnyh-krugov-winner-125mm/" TargetMode="External"/><Relationship Id="rId488" Type="http://schemas.openxmlformats.org/officeDocument/2006/relationships/hyperlink" Target="https://lion-group.ru/products/abrazivy/shlifovalnyj-blok-100h68h25mm-4-h-storonnij-cirkonat/" TargetMode="External"/><Relationship Id="rId45" Type="http://schemas.openxmlformats.org/officeDocument/2006/relationships/hyperlink" Target="https://lion-group.ru/products/abrazivy/zachistnye-krugi-qcd-roxpro-plus/" TargetMode="External"/><Relationship Id="rId87" Type="http://schemas.openxmlformats.org/officeDocument/2006/relationships/hyperlink" Target="https://lion-group.ru/products/instrument/malyj-shlifok-70-h-125mm/" TargetMode="External"/><Relationship Id="rId110" Type="http://schemas.openxmlformats.org/officeDocument/2006/relationships/hyperlink" Target="https://lion-group.ru/products/maskirovka/malyarnaya-lenta-roxtop-3080/" TargetMode="External"/><Relationship Id="rId348" Type="http://schemas.openxmlformats.org/officeDocument/2006/relationships/hyperlink" Target="https://lion-group.ru/products/instrument/pnevmaticheskaya-orbitalnaya-shlifovalnaya-mashinka-ultra-action/" TargetMode="External"/><Relationship Id="rId513" Type="http://schemas.openxmlformats.org/officeDocument/2006/relationships/hyperlink" Target="https://lion-group.ru/products/abrazivy/shlifovalnaya-bumaga-sunrox-v-rulone/" TargetMode="External"/><Relationship Id="rId152" Type="http://schemas.openxmlformats.org/officeDocument/2006/relationships/hyperlink" Target="https://lion-group.ru/products/maskirovka/maskiruyuwaya-bumaga-roxtop/" TargetMode="External"/><Relationship Id="rId194" Type="http://schemas.openxmlformats.org/officeDocument/2006/relationships/hyperlink" Target="https://lion-group.ru/products/poliroli/mehovoj-polirovalnik1/" TargetMode="External"/><Relationship Id="rId208" Type="http://schemas.openxmlformats.org/officeDocument/2006/relationships/hyperlink" Target="https://lion-group.ru/products/klei-i-germetiki/mnogocelevoj-poliuretanovyj-germetik-roxone/" TargetMode="External"/><Relationship Id="rId415" Type="http://schemas.openxmlformats.org/officeDocument/2006/relationships/hyperlink" Target="https://lion-group.ru/products/abrazivy/fibrovye-shlifoval-nye-krugi-125-h-22mm/" TargetMode="External"/><Relationship Id="rId457" Type="http://schemas.openxmlformats.org/officeDocument/2006/relationships/hyperlink" Target="https://lion-group.ru/products/abrazivy/shlifovalnye-krugi-roxtop-film/" TargetMode="External"/><Relationship Id="rId261" Type="http://schemas.openxmlformats.org/officeDocument/2006/relationships/hyperlink" Target="https://lion-group.ru/products/abrazivy/netkanyj-abrazivnyj-material-roxtop-v-krugah/" TargetMode="External"/><Relationship Id="rId499" Type="http://schemas.openxmlformats.org/officeDocument/2006/relationships/hyperlink" Target="https://lion-group.ru/products/abrazivy/zawitnaya-prokladka-150mm/" TargetMode="External"/><Relationship Id="rId14" Type="http://schemas.openxmlformats.org/officeDocument/2006/relationships/hyperlink" Target="https://lion-group.ru/products/poliroli/antigologrammnaya-polirovalnaya-pasta-roxtop-ultra-fine/" TargetMode="External"/><Relationship Id="rId56" Type="http://schemas.openxmlformats.org/officeDocument/2006/relationships/hyperlink" Target="https://lion-group.ru/products/klei-i-germetiki/klej-dlya-vkleivaniya-zerkal-zadnego-vida/" TargetMode="External"/><Relationship Id="rId317" Type="http://schemas.openxmlformats.org/officeDocument/2006/relationships/hyperlink" Target="https://lion-group.ru/products/poliroli/opravka-srednej-zhestkosti-125mm/" TargetMode="External"/><Relationship Id="rId359" Type="http://schemas.openxmlformats.org/officeDocument/2006/relationships/hyperlink" Target="https://lion-group.ru/products/klei-i-germetiki/poliuretanovyj-klej-dlya-remonta-plastika-5-minutnyj/" TargetMode="External"/><Relationship Id="rId524" Type="http://schemas.openxmlformats.org/officeDocument/2006/relationships/hyperlink" Target="https://lion-group.ru/products/maskirovka/malyarnaya-lenta-roxpro-3680/" TargetMode="External"/><Relationship Id="rId98" Type="http://schemas.openxmlformats.org/officeDocument/2006/relationships/hyperlink" Target="https://lion-group.ru/products/maskirovka/malyarnaya-lenta-roxpro-4590-zelnaya/" TargetMode="External"/><Relationship Id="rId121" Type="http://schemas.openxmlformats.org/officeDocument/2006/relationships/hyperlink" Target="https://lion-group.ru/products/maskirovka/malyarnaya-lenta-roxtop-3580-krasnaya/" TargetMode="External"/><Relationship Id="rId163" Type="http://schemas.openxmlformats.org/officeDocument/2006/relationships/hyperlink" Target="https://lion-group.ru/products/maskirovka/maskiruyuwaya-plnka-roxone-6-mic/" TargetMode="External"/><Relationship Id="rId219" Type="http://schemas.openxmlformats.org/officeDocument/2006/relationships/hyperlink" Target="https://lion-group.ru/products/abrazivy/myagkaya-prokladka-150mm/" TargetMode="External"/><Relationship Id="rId370" Type="http://schemas.openxmlformats.org/officeDocument/2006/relationships/hyperlink" Target="https://lion-group.ru/products/poliroli/porolonovyj-poliroval-nik-na-lipuchke-150-h-25mm-srednej-zhyostkosti/" TargetMode="External"/><Relationship Id="rId426" Type="http://schemas.openxmlformats.org/officeDocument/2006/relationships/hyperlink" Target="https://lion-group.ru/products/oborudovanie/filtry-dlya-okrasochnyh-pistoletov-sata-s-verhnim-bachkom/" TargetMode="External"/><Relationship Id="rId230" Type="http://schemas.openxmlformats.org/officeDocument/2006/relationships/hyperlink" Target="https://lion-group.ru/products/oborudovanie/nabor-dlya-chistki-okrasochnyh-pistoletov-18-predmetov/" TargetMode="External"/><Relationship Id="rId468" Type="http://schemas.openxmlformats.org/officeDocument/2006/relationships/hyperlink" Target="https://lion-group.ru/products/abrazivy/shlifovalnye-krugi-roxtop-film/" TargetMode="External"/><Relationship Id="rId25" Type="http://schemas.openxmlformats.org/officeDocument/2006/relationships/hyperlink" Target="https://lion-group.ru/products/pokrytiya/antikorrozijnoe-pokrytie-roxone-na-bitumnoj-osnove1/" TargetMode="External"/><Relationship Id="rId67" Type="http://schemas.openxmlformats.org/officeDocument/2006/relationships/hyperlink" Target="https://lion-group.ru/products/abrazivy/kombinirovannyj-shlifovalnyj-blok/" TargetMode="External"/><Relationship Id="rId272" Type="http://schemas.openxmlformats.org/officeDocument/2006/relationships/hyperlink" Target="https://lion-group.ru/products/siz/nitrilovye-perchatki-roxpro/" TargetMode="External"/><Relationship Id="rId328" Type="http://schemas.openxmlformats.org/officeDocument/2006/relationships/hyperlink" Target="https://lion-group.ru/products/klei-i-germetiki/penoakrilovaya-dvustoronnyaya-lenta-0-8mm/" TargetMode="External"/><Relationship Id="rId132" Type="http://schemas.openxmlformats.org/officeDocument/2006/relationships/hyperlink" Target="https://lion-group.ru/products/maskirovka/malyarnaya-lenta-roxtop-3580-sinyaya/" TargetMode="External"/><Relationship Id="rId174" Type="http://schemas.openxmlformats.org/officeDocument/2006/relationships/hyperlink" Target="https://lion-group.ru/products/maskirovka/maskiruyuwaya-plyonka-roxtop-s-kleyawej-lentoj/" TargetMode="External"/><Relationship Id="rId381" Type="http://schemas.openxmlformats.org/officeDocument/2006/relationships/hyperlink" Target="https://lion-group.ru/products/instrument/pyleotvodnyj-shlang-dlya-shlifkov-4m/" TargetMode="External"/><Relationship Id="rId241" Type="http://schemas.openxmlformats.org/officeDocument/2006/relationships/hyperlink" Target="https://lion-group.ru/products/klei-i-germetiki/nakonechnik-mikser-dlya-2k-kleya/" TargetMode="External"/><Relationship Id="rId437" Type="http://schemas.openxmlformats.org/officeDocument/2006/relationships/hyperlink" Target="https://lion-group.ru/products/abrazivy/shlifovalnaya-lenta-roxpro-plus/" TargetMode="External"/><Relationship Id="rId479" Type="http://schemas.openxmlformats.org/officeDocument/2006/relationships/hyperlink" Target="https://lion-group.ru/products/abrazivy/shlifovalnye-krugi-roxtop-film/" TargetMode="External"/><Relationship Id="rId36" Type="http://schemas.openxmlformats.org/officeDocument/2006/relationships/hyperlink" Target="https://lion-group.ru/products/abrazivy/zachistnye-krugi-cleanstrip-ii-bystrosmnye/" TargetMode="External"/><Relationship Id="rId283" Type="http://schemas.openxmlformats.org/officeDocument/2006/relationships/hyperlink" Target="https://lion-group.ru/products/siz/nitrilovye-perchatki-roxtop/" TargetMode="External"/><Relationship Id="rId339" Type="http://schemas.openxmlformats.org/officeDocument/2006/relationships/hyperlink" Target="https://lion-group.ru/products/vspomogatel-nye-materialy/perehodnik-k-okrasochnym-pistoletam-anest-iwata/" TargetMode="External"/><Relationship Id="rId490" Type="http://schemas.openxmlformats.org/officeDocument/2006/relationships/hyperlink" Target="https://lion-group.ru/products/pokrytiya/shpatel-rezinovyj-7-h-10-sm/" TargetMode="External"/><Relationship Id="rId504" Type="http://schemas.openxmlformats.org/officeDocument/2006/relationships/hyperlink" Target="https://lion-group.ru/products/pokrytiya/pistolet-dlya-naneseniya-antigravijnyh-pokrytij-s-reguliruemym-soplom-5mm/" TargetMode="External"/><Relationship Id="rId78" Type="http://schemas.openxmlformats.org/officeDocument/2006/relationships/hyperlink" Target="https://lion-group.ru/products/maskirovka/konturnaya-lenta-roxtop-oranzhevaya/" TargetMode="External"/><Relationship Id="rId101" Type="http://schemas.openxmlformats.org/officeDocument/2006/relationships/hyperlink" Target="https://lion-group.ru/products/maskirovka/malyarnaya-lenta-roxpro-4590-oranzhevaya/" TargetMode="External"/><Relationship Id="rId143" Type="http://schemas.openxmlformats.org/officeDocument/2006/relationships/hyperlink" Target="https://lion-group.ru/products/maskirovka/malyarnaya-lenta-roxtop-7095/" TargetMode="External"/><Relationship Id="rId185" Type="http://schemas.openxmlformats.org/officeDocument/2006/relationships/hyperlink" Target="https://lion-group.ru/products/vspomogatel-nye-materialy/mernye-stakany/" TargetMode="External"/><Relationship Id="rId350" Type="http://schemas.openxmlformats.org/officeDocument/2006/relationships/hyperlink" Target="https://lion-group.ru/products/instrument/pnevmaticheskaya-pryamaya-shlifovalnaya-mashinka/" TargetMode="External"/><Relationship Id="rId406" Type="http://schemas.openxmlformats.org/officeDocument/2006/relationships/hyperlink" Target="https://lion-group.ru/products/abrazivy/fibrovye-krugi-roxtop-oksid-alyuminiya/" TargetMode="External"/><Relationship Id="rId9" Type="http://schemas.openxmlformats.org/officeDocument/2006/relationships/hyperlink" Target="https://lion-group.ru/products/poliroli/abrazivnaya-polirovalnaya-pasta-roxtop-r10-extreme/" TargetMode="External"/><Relationship Id="rId210" Type="http://schemas.openxmlformats.org/officeDocument/2006/relationships/hyperlink" Target="https://lion-group.ru/products/klei-i-germetiki/mnogocelevoj-poliuretanovyj-germetik-roxone/" TargetMode="External"/><Relationship Id="rId392" Type="http://schemas.openxmlformats.org/officeDocument/2006/relationships/hyperlink" Target="https://lion-group.ru/products/maskirovka/trafaretnaya-lenta-8-prorezej1/" TargetMode="External"/><Relationship Id="rId448" Type="http://schemas.openxmlformats.org/officeDocument/2006/relationships/hyperlink" Target="https://lion-group.ru/products/abrazivy/shlifovalnye-krugi-roxtop-film/" TargetMode="External"/><Relationship Id="rId252" Type="http://schemas.openxmlformats.org/officeDocument/2006/relationships/hyperlink" Target="https://lion-group.ru/products/abrazivy/netkanyj-abrazivnyj-material-roxtop/" TargetMode="External"/><Relationship Id="rId294" Type="http://schemas.openxmlformats.org/officeDocument/2006/relationships/hyperlink" Target="https://lion-group.ru/products/salfetki1/obezzhirivayuwaya-salfetka-ultraclean-one-new/" TargetMode="External"/><Relationship Id="rId308" Type="http://schemas.openxmlformats.org/officeDocument/2006/relationships/hyperlink" Target="https://lion-group.ru/products/abrazivy/opravka-dlya-shlifovalnyh-krugov-winner-150mm/" TargetMode="External"/><Relationship Id="rId515" Type="http://schemas.openxmlformats.org/officeDocument/2006/relationships/hyperlink" Target="https://lion-group.ru/products/abrazivy/shlifovalnaya-bumaga-sunrox-v-rulone/" TargetMode="External"/><Relationship Id="rId47" Type="http://schemas.openxmlformats.org/officeDocument/2006/relationships/hyperlink" Target="https://lion-group.ru/products/abrazivy/zachistnye-krugi-qcd-roxpro-plus/" TargetMode="External"/><Relationship Id="rId89" Type="http://schemas.openxmlformats.org/officeDocument/2006/relationships/hyperlink" Target="https://lion-group.ru/products/maskirovka/malyarnaya-lenta-roxpro-3680/" TargetMode="External"/><Relationship Id="rId112" Type="http://schemas.openxmlformats.org/officeDocument/2006/relationships/hyperlink" Target="https://lion-group.ru/products/maskirovka/malyarnaya-lenta-roxtop-3080/" TargetMode="External"/><Relationship Id="rId154" Type="http://schemas.openxmlformats.org/officeDocument/2006/relationships/hyperlink" Target="https://lion-group.ru/products/maskirovka/maskiruyuwaya-lenta-no-edge-blending-tape/" TargetMode="External"/><Relationship Id="rId361" Type="http://schemas.openxmlformats.org/officeDocument/2006/relationships/hyperlink" Target="https://lion-group.ru/products/siz/polumaska-roxtop-silikonovaya/" TargetMode="External"/><Relationship Id="rId196" Type="http://schemas.openxmlformats.org/officeDocument/2006/relationships/hyperlink" Target="https://lion-group.ru/products/abrazivy/mikroabrazivnyj-shlifovalnyj-krug-roxtop-35mm-festonchatyj/" TargetMode="External"/><Relationship Id="rId417" Type="http://schemas.openxmlformats.org/officeDocument/2006/relationships/hyperlink" Target="https://lion-group.ru/products/abrazivy/fibrovye-shlifoval-nye-krugi-125-h-22mm/" TargetMode="External"/><Relationship Id="rId459" Type="http://schemas.openxmlformats.org/officeDocument/2006/relationships/hyperlink" Target="https://lion-group.ru/products/abrazivy/shlifovalnye-krugi-roxtop-film/" TargetMode="External"/><Relationship Id="rId16" Type="http://schemas.openxmlformats.org/officeDocument/2006/relationships/hyperlink" Target="https://lion-group.ru/products/pokrytiya/antigravijnoe-antikorrozijnoe-pokrytie-roxone/" TargetMode="External"/><Relationship Id="rId221" Type="http://schemas.openxmlformats.org/officeDocument/2006/relationships/hyperlink" Target="https://lion-group.ru/products/abrazivy/myagkaya-prokladka-150mm1/" TargetMode="External"/><Relationship Id="rId263" Type="http://schemas.openxmlformats.org/officeDocument/2006/relationships/hyperlink" Target="https://lion-group.ru/products/siz/nitrilovye-perchatki-roxone/" TargetMode="External"/><Relationship Id="rId319" Type="http://schemas.openxmlformats.org/officeDocument/2006/relationships/hyperlink" Target="https://lion-group.ru/products/abrazivy/opravki-fusion-electro-150mm/" TargetMode="External"/><Relationship Id="rId470" Type="http://schemas.openxmlformats.org/officeDocument/2006/relationships/hyperlink" Target="https://lion-group.ru/products/abrazivy/shlifovalnye-krugi-roxtop-film/" TargetMode="External"/><Relationship Id="rId526" Type="http://schemas.openxmlformats.org/officeDocument/2006/relationships/hyperlink" Target="https://lion-group.ru/products/siz/zawitnyj-kombinezon-dlya-malyarnyh-rabot-roxtop/" TargetMode="External"/><Relationship Id="rId58" Type="http://schemas.openxmlformats.org/officeDocument/2006/relationships/hyperlink" Target="https://lion-group.ru/products/klei-i-germetiki/klej-dlya-vklejki-styokol/" TargetMode="External"/><Relationship Id="rId123" Type="http://schemas.openxmlformats.org/officeDocument/2006/relationships/hyperlink" Target="https://lion-group.ru/products/maskirovka/malyarnaya-lenta-roxtop-3580-krasnaya/" TargetMode="External"/><Relationship Id="rId330" Type="http://schemas.openxmlformats.org/officeDocument/2006/relationships/hyperlink" Target="https://lion-group.ru/products/klei-i-germetiki/penoakrilovaya-dvustoronnyaya-lenta-1-0mm/" TargetMode="External"/><Relationship Id="rId165" Type="http://schemas.openxmlformats.org/officeDocument/2006/relationships/hyperlink" Target="https://lion-group.ru/products/maskirovka/maskiruyuwaya-plnka-roxone-6-mic/" TargetMode="External"/><Relationship Id="rId372" Type="http://schemas.openxmlformats.org/officeDocument/2006/relationships/hyperlink" Target="https://lion-group.ru/products/poliroli/porolonovyj-polirovalnik-plotnyj/" TargetMode="External"/><Relationship Id="rId428" Type="http://schemas.openxmlformats.org/officeDocument/2006/relationships/hyperlink" Target="https://lion-group.ru/products/poliroli/mehovoj-polirovalnik/" TargetMode="External"/><Relationship Id="rId232" Type="http://schemas.openxmlformats.org/officeDocument/2006/relationships/hyperlink" Target="https://lion-group.ru/products/vspomogatel-nye-materialy/nabor-igl-s-derzhatelem1/" TargetMode="External"/><Relationship Id="rId274" Type="http://schemas.openxmlformats.org/officeDocument/2006/relationships/hyperlink" Target="https://lion-group.ru/products/siz/nitrilovye-perchatki-roxpro/" TargetMode="External"/><Relationship Id="rId481" Type="http://schemas.openxmlformats.org/officeDocument/2006/relationships/hyperlink" Target="https://lion-group.ru/products/abrazivy/shlifovalnye-krugi-roxtop-film/" TargetMode="External"/><Relationship Id="rId27" Type="http://schemas.openxmlformats.org/officeDocument/2006/relationships/hyperlink" Target="https://lion-group.ru/products/salfetki1/bumazhnaya-salfetka-multiwipe-2-slojnaya/" TargetMode="External"/><Relationship Id="rId69" Type="http://schemas.openxmlformats.org/officeDocument/2006/relationships/hyperlink" Target="https://lion-group.ru/products/siz/komplekt-dlya-zawity-dyhaniya/" TargetMode="External"/><Relationship Id="rId134" Type="http://schemas.openxmlformats.org/officeDocument/2006/relationships/hyperlink" Target="https://lion-group.ru/products/maskirovka/malyarnaya-lenta-roxtop-3580-yarko-zhltaya/" TargetMode="External"/><Relationship Id="rId80" Type="http://schemas.openxmlformats.org/officeDocument/2006/relationships/hyperlink" Target="https://lion-group.ru/products/klei-i-germetiki/lenta-germetik1/" TargetMode="External"/><Relationship Id="rId176" Type="http://schemas.openxmlformats.org/officeDocument/2006/relationships/hyperlink" Target="https://lion-group.ru/products/maskirovka/maskiruyuwaya-plyonka-roxpro/" TargetMode="External"/><Relationship Id="rId341" Type="http://schemas.openxmlformats.org/officeDocument/2006/relationships/hyperlink" Target="https://lion-group.ru/products/vspomogatel-nye-materialy/perehodnik-k-okrasochnym-pistoletam-sata-qcc-tip-3/" TargetMode="External"/><Relationship Id="rId383" Type="http://schemas.openxmlformats.org/officeDocument/2006/relationships/hyperlink" Target="https://lion-group.ru/products/instrument/gibkij-shlifok-70-h-400mm/" TargetMode="External"/><Relationship Id="rId439" Type="http://schemas.openxmlformats.org/officeDocument/2006/relationships/hyperlink" Target="https://lion-group.ru/products/abrazivy/shlifovalnaya-lenta-roxpro-plus/" TargetMode="External"/><Relationship Id="rId201" Type="http://schemas.openxmlformats.org/officeDocument/2006/relationships/hyperlink" Target="https://lion-group.ru/products/siz/mnogorazovyj-zawitnyj-kombinezon-roxtop/" TargetMode="External"/><Relationship Id="rId243" Type="http://schemas.openxmlformats.org/officeDocument/2006/relationships/hyperlink" Target="https://lion-group.ru/products/abrazivy/netkanyj-abrazivnyj-material-roxtop-fast-cut/" TargetMode="External"/><Relationship Id="rId285" Type="http://schemas.openxmlformats.org/officeDocument/2006/relationships/hyperlink" Target="https://lion-group.ru/products/salfetki1/obezzhirivayuwaya-salfetka-multiclean-ii/" TargetMode="External"/><Relationship Id="rId450" Type="http://schemas.openxmlformats.org/officeDocument/2006/relationships/hyperlink" Target="https://lion-group.ru/products/abrazivy/shlifovalnye-krugi-roxtop-film/" TargetMode="External"/><Relationship Id="rId506" Type="http://schemas.openxmlformats.org/officeDocument/2006/relationships/hyperlink" Target="https://lion-group.ru/products/klei-i-germetiki/pistolet-dlya-naneseniya-raspylyaemyh-germetikov/" TargetMode="External"/><Relationship Id="rId38" Type="http://schemas.openxmlformats.org/officeDocument/2006/relationships/hyperlink" Target="https://lion-group.ru/products/abrazivy/zachistnye-krugi-cleanstrip-ii-na-opravke/" TargetMode="External"/><Relationship Id="rId103" Type="http://schemas.openxmlformats.org/officeDocument/2006/relationships/hyperlink" Target="https://lion-group.ru/products/maskirovka/malyarnaya-lenta-roxpro-4590-oranzhevaya/" TargetMode="External"/><Relationship Id="rId310" Type="http://schemas.openxmlformats.org/officeDocument/2006/relationships/hyperlink" Target="https://lion-group.ru/products/abrazivy/opravka-dlya-shlifovalnyh-krugov-winner-150mm/" TargetMode="External"/><Relationship Id="rId492" Type="http://schemas.openxmlformats.org/officeDocument/2006/relationships/hyperlink" Target="https://lion-group.ru/products/pokrytiya/shtrih-korrektor/" TargetMode="External"/><Relationship Id="rId91" Type="http://schemas.openxmlformats.org/officeDocument/2006/relationships/hyperlink" Target="https://lion-group.ru/products/maskirovka/malyarnaya-lenta-roxpro-3680/" TargetMode="External"/><Relationship Id="rId145" Type="http://schemas.openxmlformats.org/officeDocument/2006/relationships/hyperlink" Target="https://lion-group.ru/products/maskirovka/maskiruyuwaya-bumaga-roxone/" TargetMode="External"/><Relationship Id="rId187" Type="http://schemas.openxmlformats.org/officeDocument/2006/relationships/hyperlink" Target="https://lion-group.ru/products/vspomogatel-nye-materialy/mernye-stakany/" TargetMode="External"/><Relationship Id="rId352" Type="http://schemas.openxmlformats.org/officeDocument/2006/relationships/hyperlink" Target="https://lion-group.ru/products/instrument/pnevmaticheskaya-uglovaya-shlifovalnaya-mashinka/" TargetMode="External"/><Relationship Id="rId394" Type="http://schemas.openxmlformats.org/officeDocument/2006/relationships/hyperlink" Target="https://lion-group.ru/products/maskirovka/ukryvnaya-teksturirovannaya-zawitnaya-plnka-roxtop-s-malyarnoj-lentoj/" TargetMode="External"/><Relationship Id="rId408" Type="http://schemas.openxmlformats.org/officeDocument/2006/relationships/hyperlink" Target="https://lion-group.ru/products/abrazivy/fibrovye-shlifovalnye-krugi-roxpro-hard-cut/" TargetMode="External"/><Relationship Id="rId212" Type="http://schemas.openxmlformats.org/officeDocument/2006/relationships/hyperlink" Target="https://lion-group.ru/products/klei-i-germetiki/mnogocelevoj-pu-germetik-belyj/" TargetMode="External"/><Relationship Id="rId254" Type="http://schemas.openxmlformats.org/officeDocument/2006/relationships/hyperlink" Target="https://lion-group.ru/products/abrazivy/netkanyj-abrazivnyj-material-roxtop/" TargetMode="External"/><Relationship Id="rId49" Type="http://schemas.openxmlformats.org/officeDocument/2006/relationships/hyperlink" Target="https://lion-group.ru/products/abrazivy/zawitnaya-prokladka-115-h-230mm/" TargetMode="External"/><Relationship Id="rId114" Type="http://schemas.openxmlformats.org/officeDocument/2006/relationships/hyperlink" Target="https://lion-group.ru/products/maskirovka/malyarnaya-lenta-roxtop-3580/" TargetMode="External"/><Relationship Id="rId296" Type="http://schemas.openxmlformats.org/officeDocument/2006/relationships/hyperlink" Target="https://lion-group.ru/products/salfetki1/obezzhirivayuwaya-salfetka-ultraclean-one-soft/" TargetMode="External"/><Relationship Id="rId461" Type="http://schemas.openxmlformats.org/officeDocument/2006/relationships/hyperlink" Target="https://lion-group.ru/products/abrazivy/shlifovalnye-krugi-roxtop-film/" TargetMode="External"/><Relationship Id="rId517" Type="http://schemas.openxmlformats.org/officeDocument/2006/relationships/hyperlink" Target="https://lion-group.ru/products/abrazivy/shlifovalnaya-bumaga-sunrox-v-rulone/" TargetMode="External"/><Relationship Id="rId60" Type="http://schemas.openxmlformats.org/officeDocument/2006/relationships/hyperlink" Target="https://lion-group.ru/products/poliroli/kombinirovannyj-sherstyanoj-polirovalnik/" TargetMode="External"/><Relationship Id="rId156" Type="http://schemas.openxmlformats.org/officeDocument/2006/relationships/hyperlink" Target="https://lion-group.ru/products/maskirovka/maskiruyuwaya-plnka-roxone1/" TargetMode="External"/><Relationship Id="rId198" Type="http://schemas.openxmlformats.org/officeDocument/2006/relationships/hyperlink" Target="https://lion-group.ru/products/abrazivy/mikroabrazivnyj-shlifovalnyj-krug-roxtop-35mm-festonchatyj/" TargetMode="External"/><Relationship Id="rId321" Type="http://schemas.openxmlformats.org/officeDocument/2006/relationships/hyperlink" Target="https://lion-group.ru/products/abrazivy/otreznoj-krug-roxpro-power-cut/" TargetMode="External"/><Relationship Id="rId363" Type="http://schemas.openxmlformats.org/officeDocument/2006/relationships/hyperlink" Target="https://lion-group.ru/products/siz/polumaska-roxtop-silikonovaya/" TargetMode="External"/><Relationship Id="rId419" Type="http://schemas.openxmlformats.org/officeDocument/2006/relationships/hyperlink" Target="https://lion-group.ru/products/siz/filtr-aerozolnyj-r2/" TargetMode="External"/><Relationship Id="rId223" Type="http://schemas.openxmlformats.org/officeDocument/2006/relationships/hyperlink" Target="https://lion-group.ru/products/abrazivy/myagkaya-prokladka-fusion-150mm/" TargetMode="External"/><Relationship Id="rId430" Type="http://schemas.openxmlformats.org/officeDocument/2006/relationships/hyperlink" Target="https://lion-group.ru/products/poliroli/mehovoj-polirovalnik/" TargetMode="External"/><Relationship Id="rId18" Type="http://schemas.openxmlformats.org/officeDocument/2006/relationships/hyperlink" Target="https://lion-group.ru/products/pokrytiya/antigravijnoe-antikorrozijnoe-pokrytie-roxone-na-vodnoj-osnove/" TargetMode="External"/><Relationship Id="rId265" Type="http://schemas.openxmlformats.org/officeDocument/2006/relationships/hyperlink" Target="https://lion-group.ru/products/siz/nitrilovye-perchatki-roxone/" TargetMode="External"/><Relationship Id="rId472" Type="http://schemas.openxmlformats.org/officeDocument/2006/relationships/hyperlink" Target="https://lion-group.ru/products/abrazivy/shlifovalnye-krugi-roxtop-film/" TargetMode="External"/><Relationship Id="rId528" Type="http://schemas.openxmlformats.org/officeDocument/2006/relationships/drawing" Target="../drawings/drawing4.xml"/><Relationship Id="rId125" Type="http://schemas.openxmlformats.org/officeDocument/2006/relationships/hyperlink" Target="https://lion-group.ru/products/maskirovka/malyarnaya-lenta-roxtop-3580-oranzhevaya/" TargetMode="External"/><Relationship Id="rId167" Type="http://schemas.openxmlformats.org/officeDocument/2006/relationships/hyperlink" Target="https://lion-group.ru/products/maskirovka/maskiruyuwaya-plnka/" TargetMode="External"/><Relationship Id="rId332" Type="http://schemas.openxmlformats.org/officeDocument/2006/relationships/hyperlink" Target="https://lion-group.ru/products/klei-i-germetiki/penoakrilovaya-dvustoronnyaya-lenta-1-0mm/" TargetMode="External"/><Relationship Id="rId374" Type="http://schemas.openxmlformats.org/officeDocument/2006/relationships/hyperlink" Target="https://lion-group.ru/products/vspomogatel-nye-materialy/pressovannyj-disk-dlya-udaleniya-klejkih-lent/" TargetMode="External"/><Relationship Id="rId71" Type="http://schemas.openxmlformats.org/officeDocument/2006/relationships/hyperlink" Target="https://lion-group.ru/products/maskirovka/konturnaya-lenta-roxtop-flexible/" TargetMode="External"/><Relationship Id="rId234" Type="http://schemas.openxmlformats.org/officeDocument/2006/relationships/hyperlink" Target="https://lion-group.ru/products/vspomogatel-nye-materialy/nabory-pps/" TargetMode="External"/><Relationship Id="rId2" Type="http://schemas.openxmlformats.org/officeDocument/2006/relationships/hyperlink" Target="https://lion-group.ru/products/abrazivy/abrazivnaya-gubka-softback/" TargetMode="External"/><Relationship Id="rId29" Type="http://schemas.openxmlformats.org/officeDocument/2006/relationships/hyperlink" Target="https://lion-group.ru/products/maskirovka/valik-dlya-proemov-roxone/" TargetMode="External"/><Relationship Id="rId276" Type="http://schemas.openxmlformats.org/officeDocument/2006/relationships/hyperlink" Target="https://lion-group.ru/products/siz/nitrilovye-perchatki-roxpro/" TargetMode="External"/><Relationship Id="rId441" Type="http://schemas.openxmlformats.org/officeDocument/2006/relationships/hyperlink" Target="https://lion-group.ru/products/abrazivy/shlifovalnaya-lenta-roxpro-plus/" TargetMode="External"/><Relationship Id="rId483" Type="http://schemas.openxmlformats.org/officeDocument/2006/relationships/hyperlink" Target="https://lion-group.ru/products/abrazivy/shlifovalnye-krugi-roxtop-film/" TargetMode="External"/><Relationship Id="rId40" Type="http://schemas.openxmlformats.org/officeDocument/2006/relationships/hyperlink" Target="https://lion-group.ru/products/abrazivy/zachistnye-krugi-qcd-50mm/" TargetMode="External"/><Relationship Id="rId136" Type="http://schemas.openxmlformats.org/officeDocument/2006/relationships/hyperlink" Target="https://lion-group.ru/products/maskirovka/malyarnaya-lenta-roxtop-3580-yarko-zhltaya/" TargetMode="External"/><Relationship Id="rId178" Type="http://schemas.openxmlformats.org/officeDocument/2006/relationships/hyperlink" Target="https://lion-group.ru/products/maskirovka/maskiruyuwaya-plyonka-roxpro/" TargetMode="External"/><Relationship Id="rId301" Type="http://schemas.openxmlformats.org/officeDocument/2006/relationships/hyperlink" Target="https://lion-group.ru/products/abrazivy/opravka-qcd-m14/" TargetMode="External"/><Relationship Id="rId343" Type="http://schemas.openxmlformats.org/officeDocument/2006/relationships/hyperlink" Target="https://lion-group.ru/products/pokrytiya/plastikovye-palochki-dlya-razmeshivaniya-kraski/" TargetMode="External"/><Relationship Id="rId82" Type="http://schemas.openxmlformats.org/officeDocument/2006/relationships/hyperlink" Target="https://lion-group.ru/products/abrazivy/bystrosmnyj-lepestkovyj-krug-roxtop-50mm/" TargetMode="External"/><Relationship Id="rId203" Type="http://schemas.openxmlformats.org/officeDocument/2006/relationships/hyperlink" Target="https://lion-group.ru/products/siz/mnogorazovyj-zawitnyj-kombinezon-roxpro-s-ventilyaciej/" TargetMode="External"/><Relationship Id="rId385" Type="http://schemas.openxmlformats.org/officeDocument/2006/relationships/hyperlink" Target="https://lion-group.ru/products/salfetki1/salfetka-pylesbornaya-superwave/" TargetMode="External"/><Relationship Id="rId245" Type="http://schemas.openxmlformats.org/officeDocument/2006/relationships/hyperlink" Target="https://lion-group.ru/products/abrazivy/netkanye-shlifovalnye-krugi-roxpro-qcd/" TargetMode="External"/><Relationship Id="rId287" Type="http://schemas.openxmlformats.org/officeDocument/2006/relationships/hyperlink" Target="https://lion-group.ru/products/salfetki1/obezzhirivayuwaya-salfetka-multiclean-one/" TargetMode="External"/><Relationship Id="rId410" Type="http://schemas.openxmlformats.org/officeDocument/2006/relationships/hyperlink" Target="https://lion-group.ru/products/abrazivy/fibrovye-shlifovalnye-krugi-roxpro-hard-cut/" TargetMode="External"/><Relationship Id="rId452" Type="http://schemas.openxmlformats.org/officeDocument/2006/relationships/hyperlink" Target="https://lion-group.ru/products/abrazivy/shlifovalnye-krugi-roxtop-film/" TargetMode="External"/><Relationship Id="rId494" Type="http://schemas.openxmlformats.org/officeDocument/2006/relationships/hyperlink" Target="https://lion-group.ru/products/abrazivy/opravka-dlya-fibrovyh-krugov-osobo-zhstkaya/" TargetMode="External"/><Relationship Id="rId508" Type="http://schemas.openxmlformats.org/officeDocument/2006/relationships/hyperlink" Target="https://lion-group.ru/products/abrazivy/shlifovalnaya-bumaga-sunrox-v-rulone/" TargetMode="External"/><Relationship Id="rId105" Type="http://schemas.openxmlformats.org/officeDocument/2006/relationships/hyperlink" Target="https://lion-group.ru/products/maskirovka/malyarnaya-lenta-roxpro-4591/" TargetMode="External"/><Relationship Id="rId147" Type="http://schemas.openxmlformats.org/officeDocument/2006/relationships/hyperlink" Target="https://lion-group.ru/products/maskirovka/maskiruyuwaya-bumaga-roxone/" TargetMode="External"/><Relationship Id="rId312" Type="http://schemas.openxmlformats.org/officeDocument/2006/relationships/hyperlink" Target="https://lion-group.ru/products/abrazivy/opravka-dlya-shlifovalnyh-krugov-winner-festo-150mm/" TargetMode="External"/><Relationship Id="rId354" Type="http://schemas.openxmlformats.org/officeDocument/2006/relationships/hyperlink" Target="https://lion-group.ru/products/instrument/pnevmaticheskij-lentochnyj-shlifovalnyj-napilnik1/" TargetMode="External"/><Relationship Id="rId51" Type="http://schemas.openxmlformats.org/officeDocument/2006/relationships/hyperlink" Target="https://lion-group.ru/products/abrazivy/zawitnaya-prokladka-150mm/" TargetMode="External"/><Relationship Id="rId93" Type="http://schemas.openxmlformats.org/officeDocument/2006/relationships/hyperlink" Target="https://lion-group.ru/products/maskirovka/malyarnaya-lenta-roxpro-4590/" TargetMode="External"/><Relationship Id="rId189" Type="http://schemas.openxmlformats.org/officeDocument/2006/relationships/hyperlink" Target="https://lion-group.ru/products/vspomogatel-nye-materialy/mernye-stakany/" TargetMode="External"/><Relationship Id="rId396" Type="http://schemas.openxmlformats.org/officeDocument/2006/relationships/hyperlink" Target="https://lion-group.ru/products/maskirovka/ukryvnaya-teksturirovannaya-zawitnaya-plnka-roxtop-s-malyarnoj-lentoj/" TargetMode="External"/><Relationship Id="rId214" Type="http://schemas.openxmlformats.org/officeDocument/2006/relationships/hyperlink" Target="https://lion-group.ru/products/klei-i-germetiki/mnogocelevoj-pu-germetik-belyj/" TargetMode="External"/><Relationship Id="rId256" Type="http://schemas.openxmlformats.org/officeDocument/2006/relationships/hyperlink" Target="https://lion-group.ru/products/abrazivy/netkanyj-abrazivnyj-material-roxtop-v-rulonah/" TargetMode="External"/><Relationship Id="rId298" Type="http://schemas.openxmlformats.org/officeDocument/2006/relationships/hyperlink" Target="https://lion-group.ru/products/klei-i-germetiki/odnokomponentnyj-raspylyaemyj-germetik/" TargetMode="External"/><Relationship Id="rId421" Type="http://schemas.openxmlformats.org/officeDocument/2006/relationships/hyperlink" Target="https://lion-group.ru/products/siz/filtr-ot-organicheskih-parov-i-kislyh-gazov-abe1/" TargetMode="External"/><Relationship Id="rId463" Type="http://schemas.openxmlformats.org/officeDocument/2006/relationships/hyperlink" Target="https://lion-group.ru/products/abrazivy/shlifovalnye-krugi-roxtop-film/" TargetMode="External"/><Relationship Id="rId519" Type="http://schemas.openxmlformats.org/officeDocument/2006/relationships/hyperlink" Target="https://lion-group.ru/products/abrazivy/shlifovalnaya-bumaga-sunrox-v-rulone/" TargetMode="External"/><Relationship Id="rId116" Type="http://schemas.openxmlformats.org/officeDocument/2006/relationships/hyperlink" Target="https://lion-group.ru/products/maskirovka/malyarnaya-lenta-roxtop-3580/" TargetMode="External"/><Relationship Id="rId158" Type="http://schemas.openxmlformats.org/officeDocument/2006/relationships/hyperlink" Target="https://lion-group.ru/products/maskirovka/maskiruyuwaya-plnka-roxone1/" TargetMode="External"/><Relationship Id="rId323" Type="http://schemas.openxmlformats.org/officeDocument/2006/relationships/hyperlink" Target="https://lion-group.ru/products/abrazivy/otreznye-krugi-roxtop/" TargetMode="External"/><Relationship Id="rId20" Type="http://schemas.openxmlformats.org/officeDocument/2006/relationships/hyperlink" Target="https://lion-group.ru/products/pokrytiya/antikorrozijnoe-pokrytie-roxone-metallic-bronze/" TargetMode="External"/><Relationship Id="rId62" Type="http://schemas.openxmlformats.org/officeDocument/2006/relationships/hyperlink" Target="https://lion-group.ru/products/abrazivy/kombinirovannyj-shlifovalnyj-blok/" TargetMode="External"/><Relationship Id="rId365" Type="http://schemas.openxmlformats.org/officeDocument/2006/relationships/hyperlink" Target="https://lion-group.ru/products/siz/polumaska-roxtop-silikonovaya/" TargetMode="External"/><Relationship Id="rId225" Type="http://schemas.openxmlformats.org/officeDocument/2006/relationships/hyperlink" Target="https://lion-group.ru/products/abrazivy/myagkaya-prokladka-soft-150mm/" TargetMode="External"/><Relationship Id="rId267" Type="http://schemas.openxmlformats.org/officeDocument/2006/relationships/hyperlink" Target="https://lion-group.ru/products/siz/nitrilovye-perchatki-roxone/" TargetMode="External"/><Relationship Id="rId432" Type="http://schemas.openxmlformats.org/officeDocument/2006/relationships/hyperlink" Target="https://lion-group.ru/products/poliroli/sherstyanoj-polirovalnik-roxtop-fast-cut-kruchnaya-ovechya-sherst/" TargetMode="External"/><Relationship Id="rId474" Type="http://schemas.openxmlformats.org/officeDocument/2006/relationships/hyperlink" Target="https://lion-group.ru/products/abrazivy/shlifovalnye-krugi-roxtop-film/" TargetMode="External"/><Relationship Id="rId127" Type="http://schemas.openxmlformats.org/officeDocument/2006/relationships/hyperlink" Target="https://lion-group.ru/products/maskirovka/malyarnaya-lenta-roxtop-3580-oranzhevaya/" TargetMode="External"/><Relationship Id="rId31" Type="http://schemas.openxmlformats.org/officeDocument/2006/relationships/hyperlink" Target="https://lion-group.ru/products/siz/derzhatel-filtra/" TargetMode="External"/><Relationship Id="rId73" Type="http://schemas.openxmlformats.org/officeDocument/2006/relationships/hyperlink" Target="https://lion-group.ru/products/maskirovka/konturnaya-lenta/" TargetMode="External"/><Relationship Id="rId169" Type="http://schemas.openxmlformats.org/officeDocument/2006/relationships/hyperlink" Target="https://lion-group.ru/products/maskirovka/maskiruyuwaya-plnka/" TargetMode="External"/><Relationship Id="rId334" Type="http://schemas.openxmlformats.org/officeDocument/2006/relationships/hyperlink" Target="https://lion-group.ru/products/klei-i-germetiki/penoakrilovaya-dvustoronnyaya-lenta-roxpro-11mm/" TargetMode="External"/><Relationship Id="rId376" Type="http://schemas.openxmlformats.org/officeDocument/2006/relationships/hyperlink" Target="https://lion-group.ru/products/siz/protivoaerozolnyj-respirator-roxtop-01v-ffp1-nrd/" TargetMode="External"/><Relationship Id="rId4" Type="http://schemas.openxmlformats.org/officeDocument/2006/relationships/hyperlink" Target="https://lion-group.ru/products/abrazivy/abrazivnaya-gubka-softback/" TargetMode="External"/><Relationship Id="rId180" Type="http://schemas.openxmlformats.org/officeDocument/2006/relationships/hyperlink" Target="https://lion-group.ru/products/maskirovka/maskiruyuwaya-plyonka-roxpro/" TargetMode="External"/><Relationship Id="rId236" Type="http://schemas.openxmlformats.org/officeDocument/2006/relationships/hyperlink" Target="https://lion-group.ru/products/vspomogatel-nye-materialy/nabory-pps/" TargetMode="External"/><Relationship Id="rId278" Type="http://schemas.openxmlformats.org/officeDocument/2006/relationships/hyperlink" Target="https://lion-group.ru/products/siz/nitrilovye-perchatki-roxtop/" TargetMode="External"/><Relationship Id="rId401" Type="http://schemas.openxmlformats.org/officeDocument/2006/relationships/hyperlink" Target="https://lion-group.ru/products/klei-i-germetiki/universal-nyj-grunt-dlya-vklejki-styokol/" TargetMode="External"/><Relationship Id="rId443" Type="http://schemas.openxmlformats.org/officeDocument/2006/relationships/hyperlink" Target="https://lion-group.ru/products/abrazivy/shlifovalnaya-poloska-roxtop-film/" TargetMode="External"/><Relationship Id="rId303" Type="http://schemas.openxmlformats.org/officeDocument/2006/relationships/hyperlink" Target="https://lion-group.ru/products/abrazivy/opravka-dlya-shlifovalnyh-krugov-fusion-150mm/" TargetMode="External"/><Relationship Id="rId485" Type="http://schemas.openxmlformats.org/officeDocument/2006/relationships/hyperlink" Target="https://lion-group.ru/products/abrazivy/shlifovalnyj-blok-100h68h25mm-4-h-storonnij-cirkonat/" TargetMode="External"/><Relationship Id="rId42" Type="http://schemas.openxmlformats.org/officeDocument/2006/relationships/hyperlink" Target="https://lion-group.ru/products/abrazivy/zachistnye-krugi-qcd-50mm/" TargetMode="External"/><Relationship Id="rId84" Type="http://schemas.openxmlformats.org/officeDocument/2006/relationships/hyperlink" Target="https://lion-group.ru/products/pokrytiya/lipkoe-protivopylevoe-pokrytie-roxone/" TargetMode="External"/><Relationship Id="rId138" Type="http://schemas.openxmlformats.org/officeDocument/2006/relationships/hyperlink" Target="https://lion-group.ru/products/maskirovka/malyarnaya-lenta-roxtop-80-19mm-h-50m1/" TargetMode="External"/><Relationship Id="rId345" Type="http://schemas.openxmlformats.org/officeDocument/2006/relationships/hyperlink" Target="https://lion-group.ru/products/instrument/pnevmaticheskaya-orbitalnaya-shlifovalnaya-mashinka-ultra-action/" TargetMode="External"/><Relationship Id="rId387" Type="http://schemas.openxmlformats.org/officeDocument/2006/relationships/hyperlink" Target="https://lion-group.ru/products/instrument/srednij-shlifok-70-h-198mm/" TargetMode="External"/><Relationship Id="rId510" Type="http://schemas.openxmlformats.org/officeDocument/2006/relationships/hyperlink" Target="https://lion-group.ru/products/abrazivy/shlifovalnaya-bumaga-sunrox-v-rulone/" TargetMode="External"/><Relationship Id="rId191" Type="http://schemas.openxmlformats.org/officeDocument/2006/relationships/hyperlink" Target="https://lion-group.ru/products/vspomogatel-nye-materialy/metallicheskie-test-paneli/" TargetMode="External"/><Relationship Id="rId205" Type="http://schemas.openxmlformats.org/officeDocument/2006/relationships/hyperlink" Target="https://lion-group.ru/products/siz/mnogorazovyj-zawitnyj-kombinezon-roxpro-s-ventilyaciej/" TargetMode="External"/><Relationship Id="rId247" Type="http://schemas.openxmlformats.org/officeDocument/2006/relationships/hyperlink" Target="https://lion-group.ru/products/abrazivy/netkanye-shlifovalnye-krugi-roxpro-qcd/" TargetMode="External"/><Relationship Id="rId412" Type="http://schemas.openxmlformats.org/officeDocument/2006/relationships/hyperlink" Target="https://lion-group.ru/products/abrazivy/fibrovye-shlifovalnye-krugi-roxpro-hard-cut/" TargetMode="External"/><Relationship Id="rId107" Type="http://schemas.openxmlformats.org/officeDocument/2006/relationships/hyperlink" Target="https://lion-group.ru/products/maskirovka/malyarnaya-lenta-roxpro-4591/" TargetMode="External"/><Relationship Id="rId289" Type="http://schemas.openxmlformats.org/officeDocument/2006/relationships/hyperlink" Target="https://lion-group.ru/products/salfetki1/obezzhirivayuwaya-salfetka-multiclean-one-ii/" TargetMode="External"/><Relationship Id="rId454" Type="http://schemas.openxmlformats.org/officeDocument/2006/relationships/hyperlink" Target="https://lion-group.ru/products/abrazivy/shlifovalnye-krugi-roxtop-film/" TargetMode="External"/><Relationship Id="rId496" Type="http://schemas.openxmlformats.org/officeDocument/2006/relationships/hyperlink" Target="https://lion-group.ru/products/abrazivy/opravka-dlya-fibrovyh-krugov-srednej-zhestkosti/" TargetMode="External"/><Relationship Id="rId11" Type="http://schemas.openxmlformats.org/officeDocument/2006/relationships/hyperlink" Target="https://lion-group.ru/products/poliroli/abrazivnaya-polirovalnaya-pasta-s20-one-step-finish/" TargetMode="External"/><Relationship Id="rId53" Type="http://schemas.openxmlformats.org/officeDocument/2006/relationships/hyperlink" Target="https://lion-group.ru/products/siz/zawitnyj-kombinezon-dlya-malyarnyh-rabot-roxtop/" TargetMode="External"/><Relationship Id="rId149" Type="http://schemas.openxmlformats.org/officeDocument/2006/relationships/hyperlink" Target="https://lion-group.ru/products/maskirovka/maskiruyuwaya-bumaga-roxtop/" TargetMode="External"/><Relationship Id="rId314" Type="http://schemas.openxmlformats.org/officeDocument/2006/relationships/hyperlink" Target="https://lion-group.ru/products/abrazivy/opravka-dlya-shlifovalnyh-listov-80h130mm/" TargetMode="External"/><Relationship Id="rId356" Type="http://schemas.openxmlformats.org/officeDocument/2006/relationships/hyperlink" Target="https://lion-group.ru/products/instrument/pnevmaticheskij-lentochnyj-shlifovalnyj-napilnik1/" TargetMode="External"/><Relationship Id="rId398" Type="http://schemas.openxmlformats.org/officeDocument/2006/relationships/hyperlink" Target="https://lion-group.ru/products/maskirovka/ukryvnaya-teksturirovannaya-zawitnaya-plnka-roxtop-s-malyarnoj-lentoj/" TargetMode="External"/><Relationship Id="rId521" Type="http://schemas.openxmlformats.org/officeDocument/2006/relationships/hyperlink" Target="https://lion-group.ru/products/abrazivy/shlifovalnaya-bumaga-sunrox-v-rulone/" TargetMode="External"/><Relationship Id="rId95" Type="http://schemas.openxmlformats.org/officeDocument/2006/relationships/hyperlink" Target="https://lion-group.ru/products/maskirovka/malyarnaya-lenta-roxpro-4590/" TargetMode="External"/><Relationship Id="rId160" Type="http://schemas.openxmlformats.org/officeDocument/2006/relationships/hyperlink" Target="https://lion-group.ru/products/maskirovka/maskiruyuwaya-plnka-roxone1/" TargetMode="External"/><Relationship Id="rId216" Type="http://schemas.openxmlformats.org/officeDocument/2006/relationships/hyperlink" Target="https://lion-group.ru/products/klei-i-germetiki/mnogocelevoj-pu-germetik-belyj/" TargetMode="External"/><Relationship Id="rId423" Type="http://schemas.openxmlformats.org/officeDocument/2006/relationships/hyperlink" Target="https://lion-group.ru/products/vspomogatel-nye-materialy/fil-tr-voronka/" TargetMode="External"/><Relationship Id="rId258" Type="http://schemas.openxmlformats.org/officeDocument/2006/relationships/hyperlink" Target="https://lion-group.ru/products/abrazivy/netkanyj-abrazivnyj-material-roxtop-v-rulonah/" TargetMode="External"/><Relationship Id="rId465" Type="http://schemas.openxmlformats.org/officeDocument/2006/relationships/hyperlink" Target="https://lion-group.ru/products/abrazivy/shlifovalnye-krugi-roxtop-film/" TargetMode="External"/><Relationship Id="rId22" Type="http://schemas.openxmlformats.org/officeDocument/2006/relationships/hyperlink" Target="https://lion-group.ru/products/pokrytiya/antikorrozijnoe-pokrytie-roxone-dlya-vnutrennih-polostej-yantarnoe/" TargetMode="External"/><Relationship Id="rId64" Type="http://schemas.openxmlformats.org/officeDocument/2006/relationships/hyperlink" Target="https://lion-group.ru/products/abrazivy/kombinirovannyj-shlifovalnyj-blok/" TargetMode="External"/><Relationship Id="rId118" Type="http://schemas.openxmlformats.org/officeDocument/2006/relationships/hyperlink" Target="https://lion-group.ru/products/maskirovka/malyarnaya-lenta-roxtop-7097/" TargetMode="External"/><Relationship Id="rId325" Type="http://schemas.openxmlformats.org/officeDocument/2006/relationships/hyperlink" Target="https://lion-group.ru/products/klei-i-germetiki/penoakrilovaya-dvustoronnyaya-lenta-0-8mm/" TargetMode="External"/><Relationship Id="rId367" Type="http://schemas.openxmlformats.org/officeDocument/2006/relationships/hyperlink" Target="https://lion-group.ru/products/poliroli/porolonovyj-poliroval-nik-na-lipuchke-150-h-25mm-myagkij/" TargetMode="External"/><Relationship Id="rId171" Type="http://schemas.openxmlformats.org/officeDocument/2006/relationships/hyperlink" Target="https://lion-group.ru/products/maskirovka/maskiruyuwaya-plyonka-roxtop-s-kleyawej-lentoj/" TargetMode="External"/><Relationship Id="rId227" Type="http://schemas.openxmlformats.org/officeDocument/2006/relationships/hyperlink" Target="https://lion-group.ru/products/pokrytiya/nabor-applikatorov-s-mikro-kistochkoj/" TargetMode="External"/><Relationship Id="rId269" Type="http://schemas.openxmlformats.org/officeDocument/2006/relationships/hyperlink" Target="https://lion-group.ru/products/siz/nitrilovye-perchatki-roxone/" TargetMode="External"/><Relationship Id="rId434" Type="http://schemas.openxmlformats.org/officeDocument/2006/relationships/hyperlink" Target="https://lion-group.ru/products/instrument/shirokij-shlifok-115-h-230mm/" TargetMode="External"/><Relationship Id="rId476" Type="http://schemas.openxmlformats.org/officeDocument/2006/relationships/hyperlink" Target="https://lion-group.ru/products/abrazivy/shlifovalnye-krugi-roxtop-film/" TargetMode="External"/><Relationship Id="rId33" Type="http://schemas.openxmlformats.org/officeDocument/2006/relationships/hyperlink" Target="https://lion-group.ru/products/instrument/dlinnyj-shlifok-70-h-400mm/" TargetMode="External"/><Relationship Id="rId129" Type="http://schemas.openxmlformats.org/officeDocument/2006/relationships/hyperlink" Target="https://lion-group.ru/products/maskirovka/malyarnaya-lenta-roxtop-3580-sinyaya/" TargetMode="External"/><Relationship Id="rId280" Type="http://schemas.openxmlformats.org/officeDocument/2006/relationships/hyperlink" Target="https://lion-group.ru/products/siz/nitrilovye-perchatki-roxtop/" TargetMode="External"/><Relationship Id="rId336" Type="http://schemas.openxmlformats.org/officeDocument/2006/relationships/hyperlink" Target="https://lion-group.ru/products/klei-i-germetiki/penoakrilovaya-dvustoronnyaya-lenta-roxpro-11mm/" TargetMode="External"/><Relationship Id="rId501" Type="http://schemas.openxmlformats.org/officeDocument/2006/relationships/hyperlink" Target="https://lion-group.ru/products/vspomogatel-nye-materialy/dispenser-dlya-maskiruyuwej-plnki-i-bumagi/" TargetMode="External"/><Relationship Id="rId75" Type="http://schemas.openxmlformats.org/officeDocument/2006/relationships/hyperlink" Target="https://lion-group.ru/products/maskirovka/konturnaya-lenta/" TargetMode="External"/><Relationship Id="rId140" Type="http://schemas.openxmlformats.org/officeDocument/2006/relationships/hyperlink" Target="https://lion-group.ru/products/maskirovka/malyarnaya-lenta-roxtop-80-19mm-h-50m1/" TargetMode="External"/><Relationship Id="rId182" Type="http://schemas.openxmlformats.org/officeDocument/2006/relationships/hyperlink" Target="https://lion-group.ru/products/vspomogatel-nye-materialy/mernye-stakany/" TargetMode="External"/><Relationship Id="rId378" Type="http://schemas.openxmlformats.org/officeDocument/2006/relationships/hyperlink" Target="https://lion-group.ru/products/siz/protivoaerozolnyj-respirator-roxtop-02v-ffp2-nr-d/" TargetMode="External"/><Relationship Id="rId403" Type="http://schemas.openxmlformats.org/officeDocument/2006/relationships/hyperlink" Target="https://lion-group.ru/products/klei-i-germetiki/universal-nyj-grunt-dlya-vklejki-styokol/" TargetMode="External"/><Relationship Id="rId6" Type="http://schemas.openxmlformats.org/officeDocument/2006/relationships/hyperlink" Target="https://lion-group.ru/products/abrazivy/abrazivnaya-gubka-softback/" TargetMode="External"/><Relationship Id="rId238" Type="http://schemas.openxmlformats.org/officeDocument/2006/relationships/hyperlink" Target="https://lion-group.ru/products/vspomogatel-nye-materialy/nabory-pps/" TargetMode="External"/><Relationship Id="rId445" Type="http://schemas.openxmlformats.org/officeDocument/2006/relationships/hyperlink" Target="https://lion-group.ru/products/abrazivy/shlifovalnaya-poloska-roxtop-film/" TargetMode="External"/><Relationship Id="rId487" Type="http://schemas.openxmlformats.org/officeDocument/2006/relationships/hyperlink" Target="https://lion-group.ru/products/abrazivy/shlifovalnyj-blok-100h68h25mm-4-h-storonnij-cirkonat/" TargetMode="External"/><Relationship Id="rId291" Type="http://schemas.openxmlformats.org/officeDocument/2006/relationships/hyperlink" Target="https://lion-group.ru/products/salfetki1/obezzhirivayuwaya-salfetka-ultraclean/" TargetMode="External"/><Relationship Id="rId305" Type="http://schemas.openxmlformats.org/officeDocument/2006/relationships/hyperlink" Target="https://lion-group.ru/products/abrazivy/opravka-dlya-shlifovalnyh-krugov-fusion-150mm/" TargetMode="External"/><Relationship Id="rId347" Type="http://schemas.openxmlformats.org/officeDocument/2006/relationships/hyperlink" Target="https://lion-group.ru/products/instrument/pnevmaticheskaya-orbitalnaya-shlifovalnaya-mashinka-ultra-action/" TargetMode="External"/><Relationship Id="rId512" Type="http://schemas.openxmlformats.org/officeDocument/2006/relationships/hyperlink" Target="https://lion-group.ru/products/abrazivy/shlifovalnaya-bumaga-sunrox-v-rulone/" TargetMode="External"/><Relationship Id="rId44" Type="http://schemas.openxmlformats.org/officeDocument/2006/relationships/hyperlink" Target="https://lion-group.ru/products/abrazivy/zachistnye-krugi-qcd-50mm/" TargetMode="External"/><Relationship Id="rId86" Type="http://schemas.openxmlformats.org/officeDocument/2006/relationships/hyperlink" Target="https://lion-group.ru/products/pokrytiya/lipkoe-protivopylevoe-pokrytie-roxone-s-kontrolem-naneseniya/" TargetMode="External"/><Relationship Id="rId151" Type="http://schemas.openxmlformats.org/officeDocument/2006/relationships/hyperlink" Target="https://lion-group.ru/products/maskirovka/maskiruyuwaya-bumaga-roxtop/" TargetMode="External"/><Relationship Id="rId389" Type="http://schemas.openxmlformats.org/officeDocument/2006/relationships/hyperlink" Target="https://lion-group.ru/products/klei-i-germetiki/struna-dlya-srezki-styokol-vitaya/" TargetMode="External"/><Relationship Id="rId193" Type="http://schemas.openxmlformats.org/officeDocument/2006/relationships/hyperlink" Target="https://lion-group.ru/products/vspomogatel-nye-materialy/metallicheskie-test-paneli-roxone/" TargetMode="External"/><Relationship Id="rId207" Type="http://schemas.openxmlformats.org/officeDocument/2006/relationships/hyperlink" Target="https://lion-group.ru/products/klei-i-germetiki/mnogocelevoj-poliuretanovyj-germetik-roxone/" TargetMode="External"/><Relationship Id="rId249" Type="http://schemas.openxmlformats.org/officeDocument/2006/relationships/hyperlink" Target="https://lion-group.ru/products/abrazivy/netkanyj-abrazivnyj-material-roxtop-fast-cut-v-rulonah/" TargetMode="External"/><Relationship Id="rId414" Type="http://schemas.openxmlformats.org/officeDocument/2006/relationships/hyperlink" Target="https://lion-group.ru/products/abrazivy/fibrovye-shlifoval-nye-krugi-125-h-22mm/" TargetMode="External"/><Relationship Id="rId456" Type="http://schemas.openxmlformats.org/officeDocument/2006/relationships/hyperlink" Target="https://lion-group.ru/products/abrazivy/shlifovalnye-krugi-roxtop-film/" TargetMode="External"/><Relationship Id="rId498" Type="http://schemas.openxmlformats.org/officeDocument/2006/relationships/hyperlink" Target="https://lion-group.ru/products/abrazivy/otreznoj-krug-roxtop-hard-cut/" TargetMode="External"/><Relationship Id="rId13" Type="http://schemas.openxmlformats.org/officeDocument/2006/relationships/hyperlink" Target="https://lion-group.ru/products/klei-i-germetiki/aktivator-dlya-kleya-dlya-vkleivaniya-zerkal-zadnego-vida/" TargetMode="External"/><Relationship Id="rId109" Type="http://schemas.openxmlformats.org/officeDocument/2006/relationships/hyperlink" Target="https://lion-group.ru/products/maskirovka/malyarnaya-lenta-roxtop-3080/" TargetMode="External"/><Relationship Id="rId260" Type="http://schemas.openxmlformats.org/officeDocument/2006/relationships/hyperlink" Target="https://lion-group.ru/products/abrazivy/netkanyj-abrazivnyj-material-roxtop-v-krugah/" TargetMode="External"/><Relationship Id="rId316" Type="http://schemas.openxmlformats.org/officeDocument/2006/relationships/hyperlink" Target="https://lion-group.ru/products/poliroli/opravka-zhestkaya-125mm/" TargetMode="External"/><Relationship Id="rId523" Type="http://schemas.openxmlformats.org/officeDocument/2006/relationships/hyperlink" Target="https://lion-group.ru/products/abrazivy/shlifovalnyj-blok-100h68h25mm-4-h-storonnij-cirkonat/" TargetMode="External"/><Relationship Id="rId55" Type="http://schemas.openxmlformats.org/officeDocument/2006/relationships/hyperlink" Target="https://lion-group.ru/products/siz/zawitnyj-kombinezon-dlya-malyarnyh-rabot-roxtop/" TargetMode="External"/><Relationship Id="rId97" Type="http://schemas.openxmlformats.org/officeDocument/2006/relationships/hyperlink" Target="https://lion-group.ru/products/maskirovka/malyarnaya-lenta-roxpro-4590-zelnaya/" TargetMode="External"/><Relationship Id="rId120" Type="http://schemas.openxmlformats.org/officeDocument/2006/relationships/hyperlink" Target="https://lion-group.ru/products/maskirovka/malyarnaya-lenta-roxtop-7097/" TargetMode="External"/><Relationship Id="rId358" Type="http://schemas.openxmlformats.org/officeDocument/2006/relationships/hyperlink" Target="https://lion-group.ru/products/klei-i-germetiki/poliuretanovyj-klej-dlya-remonta-plastika-1-minutnyj/" TargetMode="External"/><Relationship Id="rId162" Type="http://schemas.openxmlformats.org/officeDocument/2006/relationships/hyperlink" Target="https://lion-group.ru/products/maskirovka/maskiruyuwaya-plnka-roxone1/" TargetMode="External"/><Relationship Id="rId218" Type="http://schemas.openxmlformats.org/officeDocument/2006/relationships/hyperlink" Target="https://lion-group.ru/products/abrazivy/myagkaya-prokladka-150mm/" TargetMode="External"/><Relationship Id="rId425" Type="http://schemas.openxmlformats.org/officeDocument/2006/relationships/hyperlink" Target="https://lion-group.ru/products/vspomogatel-nye-materialy/filtr-voronka1/" TargetMode="External"/><Relationship Id="rId467" Type="http://schemas.openxmlformats.org/officeDocument/2006/relationships/hyperlink" Target="https://lion-group.ru/products/abrazivy/shlifovalnye-krugi-roxtop-film/" TargetMode="External"/><Relationship Id="rId271" Type="http://schemas.openxmlformats.org/officeDocument/2006/relationships/hyperlink" Target="https://lion-group.ru/products/siz/nitrilovye-perchatki-roxpro/" TargetMode="External"/><Relationship Id="rId24" Type="http://schemas.openxmlformats.org/officeDocument/2006/relationships/hyperlink" Target="https://lion-group.ru/products/pokrytiya/antikorrozijnoe-pokrytie-roxone-na-bitumnoj-osnove/" TargetMode="External"/><Relationship Id="rId66" Type="http://schemas.openxmlformats.org/officeDocument/2006/relationships/hyperlink" Target="https://lion-group.ru/products/abrazivy/kombinirovannyj-shlifovalnyj-blok/" TargetMode="External"/><Relationship Id="rId131" Type="http://schemas.openxmlformats.org/officeDocument/2006/relationships/hyperlink" Target="https://lion-group.ru/products/maskirovka/malyarnaya-lenta-roxtop-3580-sinyaya/" TargetMode="External"/><Relationship Id="rId327" Type="http://schemas.openxmlformats.org/officeDocument/2006/relationships/hyperlink" Target="https://lion-group.ru/products/klei-i-germetiki/penoakrilovaya-dvustoronnyaya-lenta-0-8mm/" TargetMode="External"/><Relationship Id="rId369" Type="http://schemas.openxmlformats.org/officeDocument/2006/relationships/hyperlink" Target="https://lion-group.ru/products/poliroli/porolonovyj-polirovalnik-na-lipuchke-tvrdyj/" TargetMode="External"/><Relationship Id="rId173" Type="http://schemas.openxmlformats.org/officeDocument/2006/relationships/hyperlink" Target="https://lion-group.ru/products/maskirovka/maskiruyuwaya-plyonka-roxtop-s-kleyawej-lentoj/" TargetMode="External"/><Relationship Id="rId229" Type="http://schemas.openxmlformats.org/officeDocument/2006/relationships/hyperlink" Target="https://lion-group.ru/products/oborudovanie/nabor-dlya-chistki-okrasochnyh-pistoletov-12-predmetov/" TargetMode="External"/><Relationship Id="rId380" Type="http://schemas.openxmlformats.org/officeDocument/2006/relationships/hyperlink" Target="https://lion-group.ru/products/siz/protivoaerozolnyj-respirator-roxtop-03v-ffp3-nr-d/" TargetMode="External"/><Relationship Id="rId436" Type="http://schemas.openxmlformats.org/officeDocument/2006/relationships/hyperlink" Target="https://lion-group.ru/products/abrazivy/shlifovalnaya-lenta-roxpro-plus/" TargetMode="External"/><Relationship Id="rId240" Type="http://schemas.openxmlformats.org/officeDocument/2006/relationships/hyperlink" Target="https://lion-group.ru/products/vspomogatel-nye-materialy/nabory-pps/" TargetMode="External"/><Relationship Id="rId478" Type="http://schemas.openxmlformats.org/officeDocument/2006/relationships/hyperlink" Target="https://lion-group.ru/products/abrazivy/shlifovalnye-krugi-roxtop-film/" TargetMode="External"/><Relationship Id="rId35" Type="http://schemas.openxmlformats.org/officeDocument/2006/relationships/hyperlink" Target="https://lion-group.ru/products/abrazivy/zachistnoj-krug-cleanstrip-ii-na-shpindele/" TargetMode="External"/><Relationship Id="rId77" Type="http://schemas.openxmlformats.org/officeDocument/2006/relationships/hyperlink" Target="https://lion-group.ru/products/maskirovka/konturnaya-lenta/" TargetMode="External"/><Relationship Id="rId100" Type="http://schemas.openxmlformats.org/officeDocument/2006/relationships/hyperlink" Target="https://lion-group.ru/products/maskirovka/malyarnaya-lenta-roxpro-4590-zelnaya/" TargetMode="External"/><Relationship Id="rId282" Type="http://schemas.openxmlformats.org/officeDocument/2006/relationships/hyperlink" Target="https://lion-group.ru/products/siz/nitrilovye-perchatki-roxtop/" TargetMode="External"/><Relationship Id="rId338" Type="http://schemas.openxmlformats.org/officeDocument/2006/relationships/hyperlink" Target="https://lion-group.ru/products/klei-i-germetiki/penoakrilovaya-dvustoronnyaya-lenta-roxpro-11mm/" TargetMode="External"/><Relationship Id="rId503" Type="http://schemas.openxmlformats.org/officeDocument/2006/relationships/hyperlink" Target="https://lion-group.ru/derevoobrabotka/pokrytiya/antigravijnoe-antikorrozijnoe-pokrytie-seroe-aerozol/" TargetMode="External"/><Relationship Id="rId8" Type="http://schemas.openxmlformats.org/officeDocument/2006/relationships/hyperlink" Target="https://lion-group.ru/products/poliroli/abrazivnaya-polirovalnaya-pasta-roxtop-fast-cut/" TargetMode="External"/><Relationship Id="rId142" Type="http://schemas.openxmlformats.org/officeDocument/2006/relationships/hyperlink" Target="https://lion-group.ru/products/maskirovka/malyarnaya-lenta-roxtop-7095/" TargetMode="External"/><Relationship Id="rId184" Type="http://schemas.openxmlformats.org/officeDocument/2006/relationships/hyperlink" Target="https://lion-group.ru/products/vspomogatel-nye-materialy/mernye-stakany/" TargetMode="External"/><Relationship Id="rId391" Type="http://schemas.openxmlformats.org/officeDocument/2006/relationships/hyperlink" Target="https://lion-group.ru/products/klei-i-germetiki/struna-dlya-srezki-styokol-vitaya/" TargetMode="External"/><Relationship Id="rId405" Type="http://schemas.openxmlformats.org/officeDocument/2006/relationships/hyperlink" Target="https://lion-group.ru/products/abrazivy/fibrovye-krugi-roxtop-oksid-alyuminiya/" TargetMode="External"/><Relationship Id="rId447" Type="http://schemas.openxmlformats.org/officeDocument/2006/relationships/hyperlink" Target="https://lion-group.ru/products/abrazivy/shlifovalnaya-poloska-roxtop-film/" TargetMode="External"/><Relationship Id="rId251" Type="http://schemas.openxmlformats.org/officeDocument/2006/relationships/hyperlink" Target="https://lion-group.ru/products/abrazivy/netkanyj-abrazivnyj-material-roxtop/" TargetMode="External"/><Relationship Id="rId489" Type="http://schemas.openxmlformats.org/officeDocument/2006/relationships/hyperlink" Target="https://lion-group.ru/products/abrazivy/shlifovalnyj-blok-100h68h25mm-4-h-storonnij-cirkonat/" TargetMode="External"/><Relationship Id="rId46" Type="http://schemas.openxmlformats.org/officeDocument/2006/relationships/hyperlink" Target="https://lion-group.ru/products/abrazivy/zachistnye-krugi-qcd-roxpro-plus/" TargetMode="External"/><Relationship Id="rId293" Type="http://schemas.openxmlformats.org/officeDocument/2006/relationships/hyperlink" Target="https://lion-group.ru/products/salfetki1/obezzhirivayuwaya-salfetka-ultraclean-one-new/" TargetMode="External"/><Relationship Id="rId307" Type="http://schemas.openxmlformats.org/officeDocument/2006/relationships/hyperlink" Target="https://lion-group.ru/products/abrazivy/opravka-dlya-shlifovalnyh-krugov-winner-125mm/" TargetMode="External"/><Relationship Id="rId349" Type="http://schemas.openxmlformats.org/officeDocument/2006/relationships/hyperlink" Target="https://lion-group.ru/products/instrument/pnevmaticheskaya-pryamaya-shlifovalnaya-mashinka/" TargetMode="External"/><Relationship Id="rId514" Type="http://schemas.openxmlformats.org/officeDocument/2006/relationships/hyperlink" Target="https://lion-group.ru/products/abrazivy/shlifovalnaya-bumaga-sunrox-v-rulone/" TargetMode="External"/><Relationship Id="rId88" Type="http://schemas.openxmlformats.org/officeDocument/2006/relationships/hyperlink" Target="https://lion-group.ru/products/instrument/malyj-shlifok-70-h-125mm/" TargetMode="External"/><Relationship Id="rId111" Type="http://schemas.openxmlformats.org/officeDocument/2006/relationships/hyperlink" Target="https://lion-group.ru/products/maskirovka/malyarnaya-lenta-roxtop-3080/" TargetMode="External"/><Relationship Id="rId153" Type="http://schemas.openxmlformats.org/officeDocument/2006/relationships/hyperlink" Target="https://lion-group.ru/products/maskirovka/maskiruyuwaya-bumaga-roxtop/" TargetMode="External"/><Relationship Id="rId195" Type="http://schemas.openxmlformats.org/officeDocument/2006/relationships/hyperlink" Target="https://lion-group.ru/products/abrazivy/mikroabrazivnyj-shlifovalnyj-krug-roxtop-32mm-festonchatyj/" TargetMode="External"/><Relationship Id="rId209" Type="http://schemas.openxmlformats.org/officeDocument/2006/relationships/hyperlink" Target="https://lion-group.ru/products/klei-i-germetiki/mnogocelevoj-poliuretanovyj-germetik-roxone/" TargetMode="External"/><Relationship Id="rId360" Type="http://schemas.openxmlformats.org/officeDocument/2006/relationships/hyperlink" Target="https://lion-group.ru/products/siz/polumaska-roxtop-silikonovaya/" TargetMode="External"/><Relationship Id="rId416" Type="http://schemas.openxmlformats.org/officeDocument/2006/relationships/hyperlink" Target="https://lion-group.ru/products/abrazivy/fibrovye-shlifoval-nye-krugi-125-h-22mm/" TargetMode="External"/><Relationship Id="rId220" Type="http://schemas.openxmlformats.org/officeDocument/2006/relationships/hyperlink" Target="https://lion-group.ru/products/abrazivy/myagkaya-prokladka-150mm1/" TargetMode="External"/><Relationship Id="rId458" Type="http://schemas.openxmlformats.org/officeDocument/2006/relationships/hyperlink" Target="https://lion-group.ru/products/abrazivy/shlifovalnye-krugi-roxtop-film/" TargetMode="External"/><Relationship Id="rId15" Type="http://schemas.openxmlformats.org/officeDocument/2006/relationships/hyperlink" Target="https://lion-group.ru/products/pokrytiya/antigravijnoe-antikorrozijnoe-pokrytie-roxone/" TargetMode="External"/><Relationship Id="rId57" Type="http://schemas.openxmlformats.org/officeDocument/2006/relationships/hyperlink" Target="https://lion-group.ru/products/klei-i-germetiki/klej-dlya-vklejki-styokol/" TargetMode="External"/><Relationship Id="rId262" Type="http://schemas.openxmlformats.org/officeDocument/2006/relationships/hyperlink" Target="https://lion-group.ru/products/abrazivy/netkanyj-abrazivnyj-material-roxtop-v-krugah/" TargetMode="External"/><Relationship Id="rId318" Type="http://schemas.openxmlformats.org/officeDocument/2006/relationships/hyperlink" Target="https://lion-group.ru/products/abrazivy/opravki-fusion-electro-150mm/" TargetMode="External"/><Relationship Id="rId525" Type="http://schemas.openxmlformats.org/officeDocument/2006/relationships/hyperlink" Target="https://lion-group.ru/products/maskirovka/maskiruyuwaya-plnka-roxone/" TargetMode="External"/><Relationship Id="rId99" Type="http://schemas.openxmlformats.org/officeDocument/2006/relationships/hyperlink" Target="https://lion-group.ru/products/maskirovka/malyarnaya-lenta-roxpro-4590-zelnaya/" TargetMode="External"/><Relationship Id="rId122" Type="http://schemas.openxmlformats.org/officeDocument/2006/relationships/hyperlink" Target="https://lion-group.ru/products/maskirovka/malyarnaya-lenta-roxtop-3580-krasnaya/" TargetMode="External"/><Relationship Id="rId164" Type="http://schemas.openxmlformats.org/officeDocument/2006/relationships/hyperlink" Target="https://lion-group.ru/products/maskirovka/maskiruyuwaya-plnka-roxone-6-mic/" TargetMode="External"/><Relationship Id="rId371" Type="http://schemas.openxmlformats.org/officeDocument/2006/relationships/hyperlink" Target="https://lion-group.ru/products/poliroli/porolonovyj-polirovalnik-myagkij/" TargetMode="External"/><Relationship Id="rId427" Type="http://schemas.openxmlformats.org/officeDocument/2006/relationships/hyperlink" Target="https://lion-group.ru/products/vspomogatel-nye-materialy/cvetnye-kolpachki-dlya-raspylitelya-zhidkostej/" TargetMode="External"/><Relationship Id="rId469" Type="http://schemas.openxmlformats.org/officeDocument/2006/relationships/hyperlink" Target="https://lion-group.ru/products/abrazivy/shlifovalnye-krugi-roxtop-film/" TargetMode="External"/><Relationship Id="rId26" Type="http://schemas.openxmlformats.org/officeDocument/2006/relationships/hyperlink" Target="https://lion-group.ru/products/vspomogatel-nye-materialy/bezopasnyj-rezak-dlya-maskiruyuwej-plnki/" TargetMode="External"/><Relationship Id="rId231" Type="http://schemas.openxmlformats.org/officeDocument/2006/relationships/hyperlink" Target="https://lion-group.ru/products/instrument/nabor-dlya-shlifovaniya-vypuklyh-i-vognutyh-poverhnostej/" TargetMode="External"/><Relationship Id="rId273" Type="http://schemas.openxmlformats.org/officeDocument/2006/relationships/hyperlink" Target="https://lion-group.ru/products/siz/nitrilovye-perchatki-roxpro/" TargetMode="External"/><Relationship Id="rId329" Type="http://schemas.openxmlformats.org/officeDocument/2006/relationships/hyperlink" Target="https://lion-group.ru/products/klei-i-germetiki/penoakrilovaya-dvustoronnyaya-lenta-0-8mm/" TargetMode="External"/><Relationship Id="rId480" Type="http://schemas.openxmlformats.org/officeDocument/2006/relationships/hyperlink" Target="https://lion-group.ru/products/abrazivy/shlifovalnye-krugi-roxtop-film/" TargetMode="External"/><Relationship Id="rId68" Type="http://schemas.openxmlformats.org/officeDocument/2006/relationships/hyperlink" Target="https://lion-group.ru/products/siz/komplekt-dlya-zawity-dyhaniya/" TargetMode="External"/><Relationship Id="rId133" Type="http://schemas.openxmlformats.org/officeDocument/2006/relationships/hyperlink" Target="https://lion-group.ru/products/maskirovka/malyarnaya-lenta-roxtop-3580-yarko-zhltaya/" TargetMode="External"/><Relationship Id="rId175" Type="http://schemas.openxmlformats.org/officeDocument/2006/relationships/hyperlink" Target="https://lion-group.ru/products/maskirovka/maskiruyuwaya-plyonka-roxtop-s-kleyawej-lentoj/" TargetMode="External"/><Relationship Id="rId340" Type="http://schemas.openxmlformats.org/officeDocument/2006/relationships/hyperlink" Target="https://lion-group.ru/products/vspomogatel-nye-materialy/perehodnik-k-okrasochnym-pistoletam-devilbiss/" TargetMode="External"/><Relationship Id="rId200" Type="http://schemas.openxmlformats.org/officeDocument/2006/relationships/hyperlink" Target="https://lion-group.ru/products/siz/mnogorazovyj-zawitnyj-kombinezon-roxtop/" TargetMode="External"/><Relationship Id="rId382" Type="http://schemas.openxmlformats.org/officeDocument/2006/relationships/hyperlink" Target="https://lion-group.ru/products/vspomogatel-nye-materialy/raspylitel/" TargetMode="External"/><Relationship Id="rId438" Type="http://schemas.openxmlformats.org/officeDocument/2006/relationships/hyperlink" Target="https://lion-group.ru/products/abrazivy/shlifovalnaya-lenta-roxpro-plus/" TargetMode="External"/><Relationship Id="rId242" Type="http://schemas.openxmlformats.org/officeDocument/2006/relationships/hyperlink" Target="https://lion-group.ru/products/vspomogatel-nye-materialy/nejlonovaya-kistochka-30mm/" TargetMode="External"/><Relationship Id="rId284" Type="http://schemas.openxmlformats.org/officeDocument/2006/relationships/hyperlink" Target="https://lion-group.ru/products/klei-i-germetiki/nosik-dlya-kartridzha-310ml/" TargetMode="External"/><Relationship Id="rId491" Type="http://schemas.openxmlformats.org/officeDocument/2006/relationships/hyperlink" Target="https://lion-group.ru/products/pokrytiya/shtrih-korrektor/" TargetMode="External"/><Relationship Id="rId505" Type="http://schemas.openxmlformats.org/officeDocument/2006/relationships/hyperlink" Target="https://lion-group.ru/products/klei-i-germetiki/pistolet-dlya-naneseniya-raspylyaemyh-germetikov/" TargetMode="External"/><Relationship Id="rId37" Type="http://schemas.openxmlformats.org/officeDocument/2006/relationships/hyperlink" Target="https://lion-group.ru/products/abrazivy/zachistnye-krugi-cleanstrip-ii-bystrosmnye/" TargetMode="External"/><Relationship Id="rId79" Type="http://schemas.openxmlformats.org/officeDocument/2006/relationships/hyperlink" Target="https://lion-group.ru/products/maskirovka/lenta-dlya-perenosa-emblem/" TargetMode="External"/><Relationship Id="rId102" Type="http://schemas.openxmlformats.org/officeDocument/2006/relationships/hyperlink" Target="https://lion-group.ru/products/maskirovka/malyarnaya-lenta-roxpro-4590-oranzhevaya/" TargetMode="External"/><Relationship Id="rId144" Type="http://schemas.openxmlformats.org/officeDocument/2006/relationships/hyperlink" Target="https://lion-group.ru/products/maskirovka/malyarnaya-lenta-roxtop-7095/" TargetMode="External"/><Relationship Id="rId90" Type="http://schemas.openxmlformats.org/officeDocument/2006/relationships/hyperlink" Target="https://lion-group.ru/products/maskirovka/malyarnaya-lenta-roxpro-3680/" TargetMode="External"/><Relationship Id="rId186" Type="http://schemas.openxmlformats.org/officeDocument/2006/relationships/hyperlink" Target="https://lion-group.ru/products/vspomogatel-nye-materialy/mernye-stakany/" TargetMode="External"/><Relationship Id="rId351" Type="http://schemas.openxmlformats.org/officeDocument/2006/relationships/hyperlink" Target="https://lion-group.ru/products/instrument/pnevmaticheskaya-uglovaya-shlifovalnaya-mashinka/" TargetMode="External"/><Relationship Id="rId393" Type="http://schemas.openxmlformats.org/officeDocument/2006/relationships/hyperlink" Target="https://lion-group.ru/products/maskirovka/ukryvnaya-teksturirovannaya-zawitnaya-plnka-roxtop-s-malyarnoj-lentoj/" TargetMode="External"/><Relationship Id="rId407" Type="http://schemas.openxmlformats.org/officeDocument/2006/relationships/hyperlink" Target="https://lion-group.ru/products/abrazivy/fibrovye-shlifovalnye-krugi-roxpro-hard-cut/" TargetMode="External"/><Relationship Id="rId449" Type="http://schemas.openxmlformats.org/officeDocument/2006/relationships/hyperlink" Target="https://lion-group.ru/products/abrazivy/shlifovalnye-krugi-roxtop-film/" TargetMode="External"/><Relationship Id="rId211" Type="http://schemas.openxmlformats.org/officeDocument/2006/relationships/hyperlink" Target="https://lion-group.ru/products/klei-i-germetiki/mnogocelevoj-pu-germetik-belyj/" TargetMode="External"/><Relationship Id="rId253" Type="http://schemas.openxmlformats.org/officeDocument/2006/relationships/hyperlink" Target="https://lion-group.ru/products/abrazivy/netkanyj-abrazivnyj-material-roxtop/" TargetMode="External"/><Relationship Id="rId295" Type="http://schemas.openxmlformats.org/officeDocument/2006/relationships/hyperlink" Target="https://lion-group.ru/products/salfetki1/obezzhirivayuwaya-salfetka-ultraclean-one-soft/" TargetMode="External"/><Relationship Id="rId309" Type="http://schemas.openxmlformats.org/officeDocument/2006/relationships/hyperlink" Target="https://lion-group.ru/products/abrazivy/opravka-dlya-shlifovalnyh-krugov-winner-150mm/" TargetMode="External"/><Relationship Id="rId460" Type="http://schemas.openxmlformats.org/officeDocument/2006/relationships/hyperlink" Target="https://lion-group.ru/products/abrazivy/shlifovalnye-krugi-roxtop-film/" TargetMode="External"/><Relationship Id="rId516" Type="http://schemas.openxmlformats.org/officeDocument/2006/relationships/hyperlink" Target="https://lion-group.ru/products/abrazivy/shlifovalnaya-bumaga-sunrox-v-rulone/" TargetMode="External"/><Relationship Id="rId48" Type="http://schemas.openxmlformats.org/officeDocument/2006/relationships/hyperlink" Target="https://lion-group.ru/products/abrazivy/zawitnaya-prokladka-115-h-230mm/" TargetMode="External"/><Relationship Id="rId113" Type="http://schemas.openxmlformats.org/officeDocument/2006/relationships/hyperlink" Target="https://lion-group.ru/products/maskirovka/malyarnaya-lenta-roxtop-3580/" TargetMode="External"/><Relationship Id="rId320" Type="http://schemas.openxmlformats.org/officeDocument/2006/relationships/hyperlink" Target="https://lion-group.ru/products/abrazivy/otreznoj-krug-roxtop-uni-cut-75mm/" TargetMode="External"/><Relationship Id="rId155" Type="http://schemas.openxmlformats.org/officeDocument/2006/relationships/hyperlink" Target="https://lion-group.ru/products/maskirovka/maskiruyuwaya-lenta-dlya-uplotnitelej-styokol/" TargetMode="External"/><Relationship Id="rId197" Type="http://schemas.openxmlformats.org/officeDocument/2006/relationships/hyperlink" Target="https://lion-group.ru/products/abrazivy/mikroabrazivnyj-shlifovalnyj-krug-roxtop-35mm-festonchatyj/" TargetMode="External"/><Relationship Id="rId362" Type="http://schemas.openxmlformats.org/officeDocument/2006/relationships/hyperlink" Target="https://lion-group.ru/products/siz/polumaska-roxtop-silikonovaya/" TargetMode="External"/><Relationship Id="rId418" Type="http://schemas.openxmlformats.org/officeDocument/2006/relationships/hyperlink" Target="https://lion-group.ru/products/abrazivy/fibrovye-shlifoval-nye-krugi-125-h-22mm/" TargetMode="External"/><Relationship Id="rId222" Type="http://schemas.openxmlformats.org/officeDocument/2006/relationships/hyperlink" Target="https://lion-group.ru/products/abrazivy/myagkaya-prokladka-fusion-150mm/" TargetMode="External"/><Relationship Id="rId264" Type="http://schemas.openxmlformats.org/officeDocument/2006/relationships/hyperlink" Target="https://lion-group.ru/products/siz/nitrilovye-perchatki-roxone/" TargetMode="External"/><Relationship Id="rId471" Type="http://schemas.openxmlformats.org/officeDocument/2006/relationships/hyperlink" Target="https://lion-group.ru/products/abrazivy/shlifovalnye-krugi-roxtop-film/" TargetMode="External"/><Relationship Id="rId17" Type="http://schemas.openxmlformats.org/officeDocument/2006/relationships/hyperlink" Target="https://lion-group.ru/products/pokrytiya/antigravijnoe-antikorrozijnoe-pokrytie-roxone/" TargetMode="External"/><Relationship Id="rId59" Type="http://schemas.openxmlformats.org/officeDocument/2006/relationships/hyperlink" Target="https://lion-group.ru/products/maskirovka/klejkaya-lenta-dlya-zawity-ot-proshlifovki/" TargetMode="External"/><Relationship Id="rId124" Type="http://schemas.openxmlformats.org/officeDocument/2006/relationships/hyperlink" Target="https://lion-group.ru/products/maskirovka/malyarnaya-lenta-roxtop-3580-krasnaya/" TargetMode="External"/><Relationship Id="rId527" Type="http://schemas.openxmlformats.org/officeDocument/2006/relationships/printerSettings" Target="../printerSettings/printerSettings4.bin"/><Relationship Id="rId70" Type="http://schemas.openxmlformats.org/officeDocument/2006/relationships/hyperlink" Target="https://lion-group.ru/products/siz/komplekt-dlya-zawity-dyhaniya/" TargetMode="External"/><Relationship Id="rId166" Type="http://schemas.openxmlformats.org/officeDocument/2006/relationships/hyperlink" Target="https://lion-group.ru/products/maskirovka/maskiruyuwaya-plnka-roxone-8-mikron/" TargetMode="External"/><Relationship Id="rId331" Type="http://schemas.openxmlformats.org/officeDocument/2006/relationships/hyperlink" Target="https://lion-group.ru/products/klei-i-germetiki/penoakrilovaya-dvustoronnyaya-lenta-1-0mm/" TargetMode="External"/><Relationship Id="rId373" Type="http://schemas.openxmlformats.org/officeDocument/2006/relationships/hyperlink" Target="https://lion-group.ru/products/poliroli/porolonovyj-polirovalnik-srednej-plotnosti/" TargetMode="External"/><Relationship Id="rId429" Type="http://schemas.openxmlformats.org/officeDocument/2006/relationships/hyperlink" Target="https://lion-group.ru/products/poliroli/mehovoj-polirovalnik/" TargetMode="External"/><Relationship Id="rId1" Type="http://schemas.openxmlformats.org/officeDocument/2006/relationships/hyperlink" Target="https://lion-group.ru/products/abrazivy/cuhoe-proyavochnoe-pokrytie-roxtop/" TargetMode="External"/><Relationship Id="rId233" Type="http://schemas.openxmlformats.org/officeDocument/2006/relationships/hyperlink" Target="https://lion-group.ru/products/vspomogatel-nye-materialy/nabor-smennyh-igl-dlya-udaleniya-chastichek-pyli1/" TargetMode="External"/><Relationship Id="rId440" Type="http://schemas.openxmlformats.org/officeDocument/2006/relationships/hyperlink" Target="https://lion-group.ru/products/abrazivy/shlifovalnaya-lenta-roxpro-plus/" TargetMode="External"/><Relationship Id="rId28" Type="http://schemas.openxmlformats.org/officeDocument/2006/relationships/hyperlink" Target="https://lion-group.ru/products/vspomogatel-nye-materialy/bumazhnye-test-paneli-7-h-18-sm/" TargetMode="External"/><Relationship Id="rId275" Type="http://schemas.openxmlformats.org/officeDocument/2006/relationships/hyperlink" Target="https://lion-group.ru/products/siz/nitrilovye-perchatki-roxpro/" TargetMode="External"/><Relationship Id="rId300" Type="http://schemas.openxmlformats.org/officeDocument/2006/relationships/hyperlink" Target="https://lion-group.ru/products/abrazivy/opravka-mamba-150mm/" TargetMode="External"/><Relationship Id="rId482" Type="http://schemas.openxmlformats.org/officeDocument/2006/relationships/hyperlink" Target="https://lion-group.ru/products/abrazivy/shlifovalnye-krugi-roxtop-film/" TargetMode="External"/><Relationship Id="rId81" Type="http://schemas.openxmlformats.org/officeDocument/2006/relationships/hyperlink" Target="https://lion-group.ru/products/abrazivy/bystrosmnyj-lepestkovyj-krug-roxtop-50mm/" TargetMode="External"/><Relationship Id="rId135" Type="http://schemas.openxmlformats.org/officeDocument/2006/relationships/hyperlink" Target="https://lion-group.ru/products/maskirovka/malyarnaya-lenta-roxtop-3580-yarko-zhltaya/" TargetMode="External"/><Relationship Id="rId177" Type="http://schemas.openxmlformats.org/officeDocument/2006/relationships/hyperlink" Target="https://lion-group.ru/products/maskirovka/maskiruyuwaya-plyonka-roxpro/" TargetMode="External"/><Relationship Id="rId342" Type="http://schemas.openxmlformats.org/officeDocument/2006/relationships/hyperlink" Target="https://lion-group.ru/products/klei-i-germetiki/pistolet-dlya-naneseniya-2k-kleya/" TargetMode="External"/><Relationship Id="rId384" Type="http://schemas.openxmlformats.org/officeDocument/2006/relationships/hyperlink" Target="https://lion-group.ru/products/instrument/gibkij-shlifok-70-h-400mm/" TargetMode="External"/><Relationship Id="rId202" Type="http://schemas.openxmlformats.org/officeDocument/2006/relationships/hyperlink" Target="https://lion-group.ru/products/siz/mnogorazovyj-zawitnyj-kombinezon-roxpro-s-ventilyaciej/" TargetMode="External"/><Relationship Id="rId244" Type="http://schemas.openxmlformats.org/officeDocument/2006/relationships/hyperlink" Target="https://lion-group.ru/products/abrazivy/netkanyj-abrazivnyj-material-roxtop-fast-cut/" TargetMode="External"/><Relationship Id="rId39" Type="http://schemas.openxmlformats.org/officeDocument/2006/relationships/hyperlink" Target="https://lion-group.ru/products/abrazivy/zachistnye-krugi-cleanstrip-ii-na-opravke/" TargetMode="External"/><Relationship Id="rId286" Type="http://schemas.openxmlformats.org/officeDocument/2006/relationships/hyperlink" Target="https://lion-group.ru/products/salfetki1/obezzhirivayuwaya-salfetka-multiclean-ii/" TargetMode="External"/><Relationship Id="rId451" Type="http://schemas.openxmlformats.org/officeDocument/2006/relationships/hyperlink" Target="https://lion-group.ru/products/abrazivy/shlifovalnye-krugi-roxtop-film/" TargetMode="External"/><Relationship Id="rId493" Type="http://schemas.openxmlformats.org/officeDocument/2006/relationships/hyperlink" Target="https://lion-group.ru/products/pokrytiya/yaponskie-shpateli/" TargetMode="External"/><Relationship Id="rId507" Type="http://schemas.openxmlformats.org/officeDocument/2006/relationships/hyperlink" Target="https://lion-group.ru/products/abrazivy/shlifovalnaya-bumaga-sunrox-v-rulone/" TargetMode="External"/><Relationship Id="rId50" Type="http://schemas.openxmlformats.org/officeDocument/2006/relationships/hyperlink" Target="https://lion-group.ru/products/abrazivy/zawitnaya-prokladka-125mm/" TargetMode="External"/><Relationship Id="rId104" Type="http://schemas.openxmlformats.org/officeDocument/2006/relationships/hyperlink" Target="https://lion-group.ru/products/maskirovka/malyarnaya-lenta-roxpro-4590-oranzhevaya/" TargetMode="External"/><Relationship Id="rId146" Type="http://schemas.openxmlformats.org/officeDocument/2006/relationships/hyperlink" Target="https://lion-group.ru/products/maskirovka/maskiruyuwaya-bumaga-roxone/" TargetMode="External"/><Relationship Id="rId188" Type="http://schemas.openxmlformats.org/officeDocument/2006/relationships/hyperlink" Target="https://lion-group.ru/products/vspomogatel-nye-materialy/mernye-stakany/" TargetMode="External"/><Relationship Id="rId311" Type="http://schemas.openxmlformats.org/officeDocument/2006/relationships/hyperlink" Target="https://lion-group.ru/products/abrazivy/opravka-dlya-shlifovalnyh-krugov-winner-festo-150mm/" TargetMode="External"/><Relationship Id="rId353" Type="http://schemas.openxmlformats.org/officeDocument/2006/relationships/hyperlink" Target="https://lion-group.ru/products/instrument/pnevmaticheskij-lentochnyj-shlifovalnyj-napilnik1/" TargetMode="External"/><Relationship Id="rId395" Type="http://schemas.openxmlformats.org/officeDocument/2006/relationships/hyperlink" Target="https://lion-group.ru/products/maskirovka/ukryvnaya-teksturirovannaya-zawitnaya-plnka-roxtop-s-malyarnoj-lentoj/" TargetMode="External"/><Relationship Id="rId409" Type="http://schemas.openxmlformats.org/officeDocument/2006/relationships/hyperlink" Target="https://lion-group.ru/products/abrazivy/fibrovye-shlifovalnye-krugi-roxpro-hard-cut/" TargetMode="External"/><Relationship Id="rId92" Type="http://schemas.openxmlformats.org/officeDocument/2006/relationships/hyperlink" Target="https://lion-group.ru/products/maskirovka/malyarnaya-lenta-roxpro-3680/" TargetMode="External"/><Relationship Id="rId213" Type="http://schemas.openxmlformats.org/officeDocument/2006/relationships/hyperlink" Target="https://lion-group.ru/products/klei-i-germetiki/mnogocelevoj-pu-germetik-belyj/" TargetMode="External"/><Relationship Id="rId420" Type="http://schemas.openxmlformats.org/officeDocument/2006/relationships/hyperlink" Target="https://lion-group.ru/products/siz/filtr-ot-organicheskih-parov-a1/" TargetMode="External"/><Relationship Id="rId255" Type="http://schemas.openxmlformats.org/officeDocument/2006/relationships/hyperlink" Target="https://lion-group.ru/products/abrazivy/netkanyj-abrazivnyj-material-roxtop-v-rulonah/" TargetMode="External"/><Relationship Id="rId297" Type="http://schemas.openxmlformats.org/officeDocument/2006/relationships/hyperlink" Target="https://lion-group.ru/products/klei-i-germetiki/odnokomponentnyj-raspylyaemyj-germetik/" TargetMode="External"/><Relationship Id="rId462" Type="http://schemas.openxmlformats.org/officeDocument/2006/relationships/hyperlink" Target="https://lion-group.ru/products/abrazivy/shlifovalnye-krugi-roxtop-film/" TargetMode="External"/><Relationship Id="rId518" Type="http://schemas.openxmlformats.org/officeDocument/2006/relationships/hyperlink" Target="https://lion-group.ru/products/abrazivy/shlifovalnaya-bumaga-sunrox-v-rulone/" TargetMode="External"/><Relationship Id="rId115" Type="http://schemas.openxmlformats.org/officeDocument/2006/relationships/hyperlink" Target="https://lion-group.ru/products/maskirovka/malyarnaya-lenta-roxtop-3580/" TargetMode="External"/><Relationship Id="rId157" Type="http://schemas.openxmlformats.org/officeDocument/2006/relationships/hyperlink" Target="https://lion-group.ru/products/maskirovka/maskiruyuwaya-plnka-roxone1/" TargetMode="External"/><Relationship Id="rId322" Type="http://schemas.openxmlformats.org/officeDocument/2006/relationships/hyperlink" Target="https://lion-group.ru/products/abrazivy/otreznoj-krug-roxtop-fast-cut/" TargetMode="External"/><Relationship Id="rId364" Type="http://schemas.openxmlformats.org/officeDocument/2006/relationships/hyperlink" Target="https://lion-group.ru/products/siz/polumaska-roxtop-silikonovaya/" TargetMode="External"/><Relationship Id="rId61" Type="http://schemas.openxmlformats.org/officeDocument/2006/relationships/hyperlink" Target="https://lion-group.ru/products/abrazivy/kombinirovannyj-shlifovalnyj-blok/" TargetMode="External"/><Relationship Id="rId199" Type="http://schemas.openxmlformats.org/officeDocument/2006/relationships/hyperlink" Target="https://lion-group.ru/products/siz/mnogorazovyj-zawitnyj-kombinezon-roxtop/" TargetMode="External"/><Relationship Id="rId19" Type="http://schemas.openxmlformats.org/officeDocument/2006/relationships/hyperlink" Target="https://lion-group.ru/products/pokrytiya/antigravijnoe-antikorrozijnoe-pokrytie-roxone-na-vodnoj-osnove/" TargetMode="External"/><Relationship Id="rId224" Type="http://schemas.openxmlformats.org/officeDocument/2006/relationships/hyperlink" Target="https://lion-group.ru/products/abrazivy/myagkaya-prokladka-soft-150mm/" TargetMode="External"/><Relationship Id="rId266" Type="http://schemas.openxmlformats.org/officeDocument/2006/relationships/hyperlink" Target="https://lion-group.ru/products/siz/nitrilovye-perchatki-roxone/" TargetMode="External"/><Relationship Id="rId431" Type="http://schemas.openxmlformats.org/officeDocument/2006/relationships/hyperlink" Target="https://lion-group.ru/products/poliroli/mehovoj-polirovalnik/" TargetMode="External"/><Relationship Id="rId473" Type="http://schemas.openxmlformats.org/officeDocument/2006/relationships/hyperlink" Target="https://lion-group.ru/products/abrazivy/shlifovalnye-krugi-roxtop-film/" TargetMode="External"/><Relationship Id="rId30" Type="http://schemas.openxmlformats.org/officeDocument/2006/relationships/hyperlink" Target="https://lion-group.ru/products/klei-i-germetiki/vojlochnyj-applikator-dlya-grunta/" TargetMode="External"/><Relationship Id="rId126" Type="http://schemas.openxmlformats.org/officeDocument/2006/relationships/hyperlink" Target="https://lion-group.ru/products/maskirovka/malyarnaya-lenta-roxtop-3580-oranzhevaya/" TargetMode="External"/><Relationship Id="rId168" Type="http://schemas.openxmlformats.org/officeDocument/2006/relationships/hyperlink" Target="https://lion-group.ru/products/maskirovka/maskiruyuwaya-plnka/" TargetMode="External"/><Relationship Id="rId333" Type="http://schemas.openxmlformats.org/officeDocument/2006/relationships/hyperlink" Target="https://lion-group.ru/products/klei-i-germetiki/penoakrilovaya-dvustoronnyaya-lenta-1-0mm/" TargetMode="External"/><Relationship Id="rId72" Type="http://schemas.openxmlformats.org/officeDocument/2006/relationships/hyperlink" Target="https://lion-group.ru/products/maskirovka/konturnaya-lenta-roxtop-flexible/" TargetMode="External"/><Relationship Id="rId375" Type="http://schemas.openxmlformats.org/officeDocument/2006/relationships/hyperlink" Target="https://lion-group.ru/products/siz/protivoaerozolnyj-respirator-roxtop-01-ffp1-nrd/" TargetMode="External"/><Relationship Id="rId3" Type="http://schemas.openxmlformats.org/officeDocument/2006/relationships/hyperlink" Target="https://lion-group.ru/products/abrazivy/abrazivnaya-gubka-softback/" TargetMode="External"/><Relationship Id="rId235" Type="http://schemas.openxmlformats.org/officeDocument/2006/relationships/hyperlink" Target="https://lion-group.ru/products/vspomogatel-nye-materialy/nabory-pps/" TargetMode="External"/><Relationship Id="rId277" Type="http://schemas.openxmlformats.org/officeDocument/2006/relationships/hyperlink" Target="https://lion-group.ru/products/siz/nitrilovye-perchatki-roxtop/" TargetMode="External"/><Relationship Id="rId400" Type="http://schemas.openxmlformats.org/officeDocument/2006/relationships/hyperlink" Target="https://lion-group.ru/products/maskirovka/ukryvnaya-teksturirovannaya-zawitnaya-plnka-roxtop-s-malyarnoj-lentoj/" TargetMode="External"/><Relationship Id="rId442" Type="http://schemas.openxmlformats.org/officeDocument/2006/relationships/hyperlink" Target="https://lion-group.ru/products/abrazivy/shlifovalnaya-poloska-roxtop-film/" TargetMode="External"/><Relationship Id="rId484" Type="http://schemas.openxmlformats.org/officeDocument/2006/relationships/hyperlink" Target="https://lion-group.ru/products/abrazivy/shlifovalnyj-blok-100h68h25mm-4-h-storonnij-cirkonat/" TargetMode="External"/><Relationship Id="rId137" Type="http://schemas.openxmlformats.org/officeDocument/2006/relationships/hyperlink" Target="https://lion-group.ru/products/maskirovka/malyarnaya-lenta-roxtop-80-19mm-h-50m1/" TargetMode="External"/><Relationship Id="rId302" Type="http://schemas.openxmlformats.org/officeDocument/2006/relationships/hyperlink" Target="https://lion-group.ru/products/abrazivy/opravka-qcd-shpindel-6mm/" TargetMode="External"/><Relationship Id="rId344" Type="http://schemas.openxmlformats.org/officeDocument/2006/relationships/hyperlink" Target="https://lion-group.ru/products/pokrytiya/plastikovye-palochki-dlya-razmeshivaniya-kraski/" TargetMode="External"/><Relationship Id="rId41" Type="http://schemas.openxmlformats.org/officeDocument/2006/relationships/hyperlink" Target="https://lion-group.ru/products/abrazivy/zachistnye-krugi-qcd-50mm/" TargetMode="External"/><Relationship Id="rId83" Type="http://schemas.openxmlformats.org/officeDocument/2006/relationships/hyperlink" Target="https://lion-group.ru/products/abrazivy/bystrosmnyj-lepestkovyj-krug-roxtop-50mm/" TargetMode="External"/><Relationship Id="rId179" Type="http://schemas.openxmlformats.org/officeDocument/2006/relationships/hyperlink" Target="https://lion-group.ru/products/maskirovka/maskiruyuwaya-plyonka-roxpro/" TargetMode="External"/><Relationship Id="rId386" Type="http://schemas.openxmlformats.org/officeDocument/2006/relationships/hyperlink" Target="https://lion-group.ru/products/salfetki1/salfetka-pylesbornaya-ultra/" TargetMode="External"/><Relationship Id="rId190" Type="http://schemas.openxmlformats.org/officeDocument/2006/relationships/hyperlink" Target="https://lion-group.ru/products/vspomogatel-nye-materialy/metallicheskie-test-paneli/" TargetMode="External"/><Relationship Id="rId204" Type="http://schemas.openxmlformats.org/officeDocument/2006/relationships/hyperlink" Target="https://lion-group.ru/products/siz/mnogorazovyj-zawitnyj-kombinezon-roxpro-s-ventilyaciej/" TargetMode="External"/><Relationship Id="rId246" Type="http://schemas.openxmlformats.org/officeDocument/2006/relationships/hyperlink" Target="https://lion-group.ru/products/abrazivy/netkanye-shlifovalnye-krugi-roxpro-qcd/" TargetMode="External"/><Relationship Id="rId288" Type="http://schemas.openxmlformats.org/officeDocument/2006/relationships/hyperlink" Target="https://lion-group.ru/products/salfetki1/obezzhirivayuwaya-salfetka-multiclean-one/" TargetMode="External"/><Relationship Id="rId411" Type="http://schemas.openxmlformats.org/officeDocument/2006/relationships/hyperlink" Target="https://lion-group.ru/products/abrazivy/fibrovye-shlifovalnye-krugi-roxpro-hard-cut/" TargetMode="External"/><Relationship Id="rId453" Type="http://schemas.openxmlformats.org/officeDocument/2006/relationships/hyperlink" Target="https://lion-group.ru/products/abrazivy/shlifovalnye-krugi-roxtop-film/" TargetMode="External"/><Relationship Id="rId509" Type="http://schemas.openxmlformats.org/officeDocument/2006/relationships/hyperlink" Target="https://lion-group.ru/products/abrazivy/shlifovalnaya-bumaga-sunrox-v-rulone/" TargetMode="External"/><Relationship Id="rId106" Type="http://schemas.openxmlformats.org/officeDocument/2006/relationships/hyperlink" Target="https://lion-group.ru/products/maskirovka/malyarnaya-lenta-roxpro-4591/" TargetMode="External"/><Relationship Id="rId313" Type="http://schemas.openxmlformats.org/officeDocument/2006/relationships/hyperlink" Target="https://lion-group.ru/products/abrazivy/opravka-dlya-shlifovalnyh-krugov-winner-festo-150mm/" TargetMode="External"/><Relationship Id="rId495" Type="http://schemas.openxmlformats.org/officeDocument/2006/relationships/hyperlink" Target="https://lion-group.ru/products/abrazivy/opravka-dlya-fibrovyh-krugov-zhstkaya/" TargetMode="External"/><Relationship Id="rId10" Type="http://schemas.openxmlformats.org/officeDocument/2006/relationships/hyperlink" Target="https://lion-group.ru/products/poliroli/abrazivnaya-polirovalnaya-pasta-s10-heavy-cut/" TargetMode="External"/><Relationship Id="rId52" Type="http://schemas.openxmlformats.org/officeDocument/2006/relationships/hyperlink" Target="https://lion-group.ru/products/siz/zawitnyj-kombinezon-dlya-malyarnyh-rabot-roxtop/" TargetMode="External"/><Relationship Id="rId94" Type="http://schemas.openxmlformats.org/officeDocument/2006/relationships/hyperlink" Target="https://lion-group.ru/products/maskirovka/malyarnaya-lenta-roxpro-4590/" TargetMode="External"/><Relationship Id="rId148" Type="http://schemas.openxmlformats.org/officeDocument/2006/relationships/hyperlink" Target="https://lion-group.ru/products/maskirovka/maskiruyuwaya-bumaga-roxone/" TargetMode="External"/><Relationship Id="rId355" Type="http://schemas.openxmlformats.org/officeDocument/2006/relationships/hyperlink" Target="https://lion-group.ru/products/instrument/pnevmaticheskij-lentochnyj-shlifovalnyj-napilnik1/" TargetMode="External"/><Relationship Id="rId397" Type="http://schemas.openxmlformats.org/officeDocument/2006/relationships/hyperlink" Target="https://lion-group.ru/products/maskirovka/ukryvnaya-teksturirovannaya-zawitnaya-plnka-roxtop-s-malyarnoj-lentoj/" TargetMode="External"/><Relationship Id="rId520" Type="http://schemas.openxmlformats.org/officeDocument/2006/relationships/hyperlink" Target="https://lion-group.ru/products/abrazivy/shlifovalnaya-bumaga-sunrox-v-rulone/" TargetMode="External"/><Relationship Id="rId215" Type="http://schemas.openxmlformats.org/officeDocument/2006/relationships/hyperlink" Target="https://lion-group.ru/products/klei-i-germetiki/mnogocelevoj-pu-germetik-belyj/" TargetMode="External"/><Relationship Id="rId257" Type="http://schemas.openxmlformats.org/officeDocument/2006/relationships/hyperlink" Target="https://lion-group.ru/products/abrazivy/netkanyj-abrazivnyj-material-roxtop-v-rulonah/" TargetMode="External"/><Relationship Id="rId422" Type="http://schemas.openxmlformats.org/officeDocument/2006/relationships/hyperlink" Target="https://lion-group.ru/products/siz/filtr-ot-organicheskih-parov-kislyh-gazov-ammiaka-abek1/" TargetMode="External"/><Relationship Id="rId464" Type="http://schemas.openxmlformats.org/officeDocument/2006/relationships/hyperlink" Target="https://lion-group.ru/products/abrazivy/shlifovalnye-krugi-roxtop-film/" TargetMode="External"/><Relationship Id="rId299" Type="http://schemas.openxmlformats.org/officeDocument/2006/relationships/hyperlink" Target="https://lion-group.ru/products/klei-i-germetiki/odnokomponentnyj-raspylyaemyj-germetik/" TargetMode="External"/><Relationship Id="rId63" Type="http://schemas.openxmlformats.org/officeDocument/2006/relationships/hyperlink" Target="https://lion-group.ru/products/abrazivy/kombinirovannyj-shlifovalnyj-blok/" TargetMode="External"/><Relationship Id="rId159" Type="http://schemas.openxmlformats.org/officeDocument/2006/relationships/hyperlink" Target="https://lion-group.ru/products/maskirovka/maskiruyuwaya-plnka-roxone1/" TargetMode="External"/><Relationship Id="rId366" Type="http://schemas.openxmlformats.org/officeDocument/2006/relationships/hyperlink" Target="https://lion-group.ru/products/poliroli/porolonovyj-polirovalnik-na-lipuchke-vysokoj-plotnosti/" TargetMode="External"/><Relationship Id="rId226" Type="http://schemas.openxmlformats.org/officeDocument/2006/relationships/hyperlink" Target="https://lion-group.ru/products/pokrytiya/nabor-applikatorov-s-mikro-kistochkoj/" TargetMode="External"/><Relationship Id="rId433" Type="http://schemas.openxmlformats.org/officeDocument/2006/relationships/hyperlink" Target="https://lion-group.ru/products/poliroli/sherstyanoj-polirovalnik2/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lion-group.ru/products/abrazivy/lepestkovye-netkanye-krugi/" TargetMode="External"/><Relationship Id="rId299" Type="http://schemas.openxmlformats.org/officeDocument/2006/relationships/hyperlink" Target="https://lion-group.ru/products/abrazivy/netkanyj-pressovannyj-krug-qcd/" TargetMode="External"/><Relationship Id="rId21" Type="http://schemas.openxmlformats.org/officeDocument/2006/relationships/hyperlink" Target="https://lion-group.ru/products/abrazivy/zachistnoj-krug-roxtop-fast-cut/" TargetMode="External"/><Relationship Id="rId63" Type="http://schemas.openxmlformats.org/officeDocument/2006/relationships/hyperlink" Target="https://lion-group.ru/products/abrazivy/lepestkovye-krugi-roxpro-hard-cut/" TargetMode="External"/><Relationship Id="rId159" Type="http://schemas.openxmlformats.org/officeDocument/2006/relationships/hyperlink" Target="https://lion-group.ru/products/abrazivy/zachistnye-krugi-cleanstrip-ii-na-opravke/" TargetMode="External"/><Relationship Id="rId324" Type="http://schemas.openxmlformats.org/officeDocument/2006/relationships/hyperlink" Target="https://lion-group.ru/products/abrazivy/netkanye-pressovannye-krugi-roxpro-bx-150mm/" TargetMode="External"/><Relationship Id="rId366" Type="http://schemas.openxmlformats.org/officeDocument/2006/relationships/hyperlink" Target="https://lion-group.ru/products/abrazivy/netkanye-pressovannye-krugi-roxtop-150mm/" TargetMode="External"/><Relationship Id="rId170" Type="http://schemas.openxmlformats.org/officeDocument/2006/relationships/hyperlink" Target="https://lion-group.ru/products/abrazivy/krepzhnaya-gajka-dlya-torcevoj-lepestkovoj-wtki/" TargetMode="External"/><Relationship Id="rId226" Type="http://schemas.openxmlformats.org/officeDocument/2006/relationships/hyperlink" Target="https://lion-group.ru/products/abrazivy/lepestkovaya-abrazivnaya-wtka-na-shpindele/" TargetMode="External"/><Relationship Id="rId268" Type="http://schemas.openxmlformats.org/officeDocument/2006/relationships/hyperlink" Target="https://lion-group.ru/products/abrazivy/netkannye-pressovannye-krugi/" TargetMode="External"/><Relationship Id="rId32" Type="http://schemas.openxmlformats.org/officeDocument/2006/relationships/hyperlink" Target="https://lion-group.ru/products/abrazivy/fibrovye-krugi-roxtop-oksid-alyuminiya/" TargetMode="External"/><Relationship Id="rId74" Type="http://schemas.openxmlformats.org/officeDocument/2006/relationships/hyperlink" Target="https://lion-group.ru/products/abrazivy/lepestkovyj-krug-roxone-125h22mm-cirkonat/" TargetMode="External"/><Relationship Id="rId128" Type="http://schemas.openxmlformats.org/officeDocument/2006/relationships/hyperlink" Target="https://lion-group.ru/products/abrazivy/netkanyj-shlifovalnyj-krug-roxpro/" TargetMode="External"/><Relationship Id="rId335" Type="http://schemas.openxmlformats.org/officeDocument/2006/relationships/hyperlink" Target="https://lion-group.ru/products/abrazivy/netkanye-pressovannye-krugi-roxpro-bx-na-opravke-trimmable/" TargetMode="External"/><Relationship Id="rId377" Type="http://schemas.openxmlformats.org/officeDocument/2006/relationships/hyperlink" Target="https://lion-group.ru/products/abrazivy/obmnyj-krug-db-wl/" TargetMode="External"/><Relationship Id="rId5" Type="http://schemas.openxmlformats.org/officeDocument/2006/relationships/hyperlink" Target="https://lion-group.ru/products/abrazivy/otreznoj-krug-roxtop-hard-cut/" TargetMode="External"/><Relationship Id="rId181" Type="http://schemas.openxmlformats.org/officeDocument/2006/relationships/hyperlink" Target="https://lion-group.ru/products/abrazivy/torcevaya-lepestkovaya-wtka-roxtop-150h30h25mm/" TargetMode="External"/><Relationship Id="rId237" Type="http://schemas.openxmlformats.org/officeDocument/2006/relationships/hyperlink" Target="https://lion-group.ru/products/abrazivy/lepestkovaya-abrazivnaya-wtka-na-shpindele/" TargetMode="External"/><Relationship Id="rId402" Type="http://schemas.openxmlformats.org/officeDocument/2006/relationships/hyperlink" Target="https://lion-group.ru/products/poliroli/fetrovyj-polirovalnyj-krug-na-lipuchke/" TargetMode="External"/><Relationship Id="rId279" Type="http://schemas.openxmlformats.org/officeDocument/2006/relationships/hyperlink" Target="https://lion-group.ru/products/abrazivy/netkannye-pressovannye-krugi-125mm/" TargetMode="External"/><Relationship Id="rId43" Type="http://schemas.openxmlformats.org/officeDocument/2006/relationships/hyperlink" Target="https://lion-group.ru/products/abrazivy/fibrovye-shlifovalnye-krugi-roxpro-hard-cut/" TargetMode="External"/><Relationship Id="rId139" Type="http://schemas.openxmlformats.org/officeDocument/2006/relationships/hyperlink" Target="https://lion-group.ru/products/abrazivy/netkanyj-valik-roxpro-100h100h19mm/" TargetMode="External"/><Relationship Id="rId290" Type="http://schemas.openxmlformats.org/officeDocument/2006/relationships/hyperlink" Target="https://lion-group.ru/products/abrazivy/netkanye-pressovannye-krugi-na-opravke-trimmable/" TargetMode="External"/><Relationship Id="rId304" Type="http://schemas.openxmlformats.org/officeDocument/2006/relationships/hyperlink" Target="https://lion-group.ru/products/abrazivy/netkanyj-pressovannyj-krug-qcd/" TargetMode="External"/><Relationship Id="rId346" Type="http://schemas.openxmlformats.org/officeDocument/2006/relationships/hyperlink" Target="https://lion-group.ru/products/abrazivy/netkanye-pressovannye-krugi-roxtop-75mm/" TargetMode="External"/><Relationship Id="rId388" Type="http://schemas.openxmlformats.org/officeDocument/2006/relationships/hyperlink" Target="https://lion-group.ru/products/abrazivy/shlifovalnyj-krug-roxpro-compact-237/" TargetMode="External"/><Relationship Id="rId85" Type="http://schemas.openxmlformats.org/officeDocument/2006/relationships/hyperlink" Target="https://lion-group.ru/products/abrazivy/lepestkovyj-krug-roxpro-fast-cut-ii-125-h-22mm/" TargetMode="External"/><Relationship Id="rId150" Type="http://schemas.openxmlformats.org/officeDocument/2006/relationships/hyperlink" Target="https://lion-group.ru/products/abrazivy/zachistnoj-krug-cleanstrip-ii-na-shpindele/" TargetMode="External"/><Relationship Id="rId192" Type="http://schemas.openxmlformats.org/officeDocument/2006/relationships/hyperlink" Target="https://lion-group.ru/products/abrazivy/torcevaya-lepestkovaya-wtka-roxtop-150h50h25mm/" TargetMode="External"/><Relationship Id="rId206" Type="http://schemas.openxmlformats.org/officeDocument/2006/relationships/hyperlink" Target="https://lion-group.ru/products/abrazivy/lepestkovaya-abrazivnaya-wtka-na-shpindele/" TargetMode="External"/><Relationship Id="rId248" Type="http://schemas.openxmlformats.org/officeDocument/2006/relationships/hyperlink" Target="https://lion-group.ru/products/abrazivy/lepestkovaya-wtka-roxtop-s-krepleniem-m14-125h20mm/" TargetMode="External"/><Relationship Id="rId12" Type="http://schemas.openxmlformats.org/officeDocument/2006/relationships/hyperlink" Target="https://lion-group.ru/products/abrazivy/otreznye-krugi-roxtop/" TargetMode="External"/><Relationship Id="rId108" Type="http://schemas.openxmlformats.org/officeDocument/2006/relationships/hyperlink" Target="https://lion-group.ru/products/abrazivy/zachistnye-krugi-qcd-75mm/" TargetMode="External"/><Relationship Id="rId315" Type="http://schemas.openxmlformats.org/officeDocument/2006/relationships/hyperlink" Target="https://lion-group.ru/products/abrazivy/netkanye-pressovannye-krugi-qcd-roxpro-bx/" TargetMode="External"/><Relationship Id="rId357" Type="http://schemas.openxmlformats.org/officeDocument/2006/relationships/hyperlink" Target="https://lion-group.ru/products/abrazivy/netkanye-pressovannye-krugi-roxtop-150mm/" TargetMode="External"/><Relationship Id="rId54" Type="http://schemas.openxmlformats.org/officeDocument/2006/relationships/hyperlink" Target="https://lion-group.ru/products/abrazivy/opravka-dlya-fibrovyh-krugov-zhstkaya/" TargetMode="External"/><Relationship Id="rId96" Type="http://schemas.openxmlformats.org/officeDocument/2006/relationships/hyperlink" Target="https://lion-group.ru/products/abrazivy/lepestkovyj-krug-roxtop-zircon-125-h-22mm/" TargetMode="External"/><Relationship Id="rId161" Type="http://schemas.openxmlformats.org/officeDocument/2006/relationships/hyperlink" Target="https://lion-group.ru/products/abrazivy/netkanyj-abrazivnyj-material-roxelpro/" TargetMode="External"/><Relationship Id="rId217" Type="http://schemas.openxmlformats.org/officeDocument/2006/relationships/hyperlink" Target="https://lion-group.ru/products/abrazivy/lepestkovaya-abrazivnaya-wtka-na-shpindele/" TargetMode="External"/><Relationship Id="rId399" Type="http://schemas.openxmlformats.org/officeDocument/2006/relationships/hyperlink" Target="https://lion-group.ru/products/poliroli/radialnyj-torcevoj-fetrovyj-polirovalnyj-krug/" TargetMode="External"/><Relationship Id="rId259" Type="http://schemas.openxmlformats.org/officeDocument/2006/relationships/hyperlink" Target="https://lion-group.ru/avtoremont/abrazivy/lepestkovaya-netkanaya-wtka-na-shpindele/" TargetMode="External"/><Relationship Id="rId23" Type="http://schemas.openxmlformats.org/officeDocument/2006/relationships/hyperlink" Target="https://lion-group.ru/products/abrazivy/zachistnoj-krug-roxtop-soft-cut/" TargetMode="External"/><Relationship Id="rId119" Type="http://schemas.openxmlformats.org/officeDocument/2006/relationships/hyperlink" Target="https://lion-group.ru/products/abrazivy/netkanye-shlifovalnye-krugi-roxpro-qcd/" TargetMode="External"/><Relationship Id="rId270" Type="http://schemas.openxmlformats.org/officeDocument/2006/relationships/hyperlink" Target="https://lion-group.ru/products/abrazivy/netkannye-pressovannye-krugi/" TargetMode="External"/><Relationship Id="rId326" Type="http://schemas.openxmlformats.org/officeDocument/2006/relationships/hyperlink" Target="https://lion-group.ru/products/abrazivy/netkanye-pressovannye-krugi-roxpro-bx-150mm/" TargetMode="External"/><Relationship Id="rId65" Type="http://schemas.openxmlformats.org/officeDocument/2006/relationships/hyperlink" Target="https://lion-group.ru/products/abrazivy/bystrosmnyj-lepestkovyj-krug-roxtop-50mm/" TargetMode="External"/><Relationship Id="rId130" Type="http://schemas.openxmlformats.org/officeDocument/2006/relationships/hyperlink" Target="https://lion-group.ru/products/abrazivy/netkanyj-shlifovalnyj-krug-roxpro/" TargetMode="External"/><Relationship Id="rId368" Type="http://schemas.openxmlformats.org/officeDocument/2006/relationships/hyperlink" Target="https://lion-group.ru/products/abrazivy/netkanye-pressovannye-krugi-roxtop-150mm/" TargetMode="External"/><Relationship Id="rId172" Type="http://schemas.openxmlformats.org/officeDocument/2006/relationships/hyperlink" Target="https://lion-group.ru/products/abrazivy/torcevaya-lepestkovaya-wtka-roxtop-150h30h25mm/" TargetMode="External"/><Relationship Id="rId228" Type="http://schemas.openxmlformats.org/officeDocument/2006/relationships/hyperlink" Target="https://lion-group.ru/products/abrazivy/lepestkovaya-abrazivnaya-wtka-na-shpindele/" TargetMode="External"/><Relationship Id="rId281" Type="http://schemas.openxmlformats.org/officeDocument/2006/relationships/hyperlink" Target="https://lion-group.ru/products/abrazivy/netkannye-pressovannye-krugi-125mm/" TargetMode="External"/><Relationship Id="rId337" Type="http://schemas.openxmlformats.org/officeDocument/2006/relationships/hyperlink" Target="https://lion-group.ru/products/abrazivy/netkanye-pressovannye-krugi-qcd-roxpro-vx/" TargetMode="External"/><Relationship Id="rId34" Type="http://schemas.openxmlformats.org/officeDocument/2006/relationships/hyperlink" Target="https://lion-group.ru/products/abrazivy/fibrovye-krugi-roxtop-oksid-alyuminiya/" TargetMode="External"/><Relationship Id="rId76" Type="http://schemas.openxmlformats.org/officeDocument/2006/relationships/hyperlink" Target="https://lion-group.ru/products/abrazivy/lepestkovyj-krug-roxone-uni-cut-125-h-22mm/" TargetMode="External"/><Relationship Id="rId141" Type="http://schemas.openxmlformats.org/officeDocument/2006/relationships/hyperlink" Target="https://lion-group.ru/products/abrazivy/netkanyj-valik-roxtop/" TargetMode="External"/><Relationship Id="rId379" Type="http://schemas.openxmlformats.org/officeDocument/2006/relationships/hyperlink" Target="https://lion-group.ru/products/abrazivy/obmnyj-krug-fs-wl/" TargetMode="External"/><Relationship Id="rId7" Type="http://schemas.openxmlformats.org/officeDocument/2006/relationships/hyperlink" Target="https://lion-group.ru/products/abrazivy/otreznoj-krug-roxtop-hard-cut/" TargetMode="External"/><Relationship Id="rId183" Type="http://schemas.openxmlformats.org/officeDocument/2006/relationships/hyperlink" Target="https://lion-group.ru/products/abrazivy/torcevaya-lepestkovaya-wtka-roxtop-150h30h32mm/" TargetMode="External"/><Relationship Id="rId239" Type="http://schemas.openxmlformats.org/officeDocument/2006/relationships/hyperlink" Target="https://lion-group.ru/products/abrazivy/lepestkovaya-abrazivnaya-wtka-na-shpindele/" TargetMode="External"/><Relationship Id="rId390" Type="http://schemas.openxmlformats.org/officeDocument/2006/relationships/hyperlink" Target="https://lion-group.ru/products/abrazivy/shlifovalnyj-krug-roxpro-compact-237/" TargetMode="External"/><Relationship Id="rId404" Type="http://schemas.openxmlformats.org/officeDocument/2006/relationships/hyperlink" Target="https://lion-group.ru/products/poliroli/fetrovyj-polirovalnyj-krug-na-lipuchke-ochen-myagkij/" TargetMode="External"/><Relationship Id="rId250" Type="http://schemas.openxmlformats.org/officeDocument/2006/relationships/hyperlink" Target="https://lion-group.ru/products/abrazivy/lepestkovaya-wtka-roxtop-s-krepleniem-m14-125h20mm/" TargetMode="External"/><Relationship Id="rId292" Type="http://schemas.openxmlformats.org/officeDocument/2006/relationships/hyperlink" Target="https://lion-group.ru/products/abrazivy/netkanye-pressovannye-krugi-na-opravke-trimmable/" TargetMode="External"/><Relationship Id="rId306" Type="http://schemas.openxmlformats.org/officeDocument/2006/relationships/hyperlink" Target="https://lion-group.ru/products/abrazivy/netkanyj-pressovannyj-krug-qcd/" TargetMode="External"/><Relationship Id="rId45" Type="http://schemas.openxmlformats.org/officeDocument/2006/relationships/hyperlink" Target="https://lion-group.ru/products/abrazivy/fibrovye-shlifoval-nye-krugi-125-h-22mm/" TargetMode="External"/><Relationship Id="rId87" Type="http://schemas.openxmlformats.org/officeDocument/2006/relationships/hyperlink" Target="https://lion-group.ru/products/abrazivy/lepestkovyj-krug-roxpro-fast-cut-ii-125-h-22mm/" TargetMode="External"/><Relationship Id="rId110" Type="http://schemas.openxmlformats.org/officeDocument/2006/relationships/hyperlink" Target="https://lion-group.ru/products/abrazivy/opravka-qcd-tip-s-shpindel-6mm/" TargetMode="External"/><Relationship Id="rId348" Type="http://schemas.openxmlformats.org/officeDocument/2006/relationships/hyperlink" Target="https://lion-group.ru/products/abrazivy/netkanye-pressovannye-krugi-roxtop-na-opravke-trimmable/" TargetMode="External"/><Relationship Id="rId152" Type="http://schemas.openxmlformats.org/officeDocument/2006/relationships/hyperlink" Target="https://lion-group.ru/products/abrazivy/zachistnoj-krug-cleanstrip-roxone-na-opravke/" TargetMode="External"/><Relationship Id="rId194" Type="http://schemas.openxmlformats.org/officeDocument/2006/relationships/hyperlink" Target="https://lion-group.ru/products/abrazivy/torcevaya-lepestkovaya-wtka-roxtop-150h50h25mm/" TargetMode="External"/><Relationship Id="rId208" Type="http://schemas.openxmlformats.org/officeDocument/2006/relationships/hyperlink" Target="https://lion-group.ru/products/abrazivy/lepestkovaya-abrazivnaya-wtka-na-shpindele/" TargetMode="External"/><Relationship Id="rId261" Type="http://schemas.openxmlformats.org/officeDocument/2006/relationships/hyperlink" Target="https://lion-group.ru/avtoremont/abrazivy/lepestkovaya-netkanaya-wtka-na-shpindele/" TargetMode="External"/><Relationship Id="rId14" Type="http://schemas.openxmlformats.org/officeDocument/2006/relationships/hyperlink" Target="https://lion-group.ru/products/abrazivy/otreznye-krugi-roxtop/" TargetMode="External"/><Relationship Id="rId56" Type="http://schemas.openxmlformats.org/officeDocument/2006/relationships/hyperlink" Target="https://lion-group.ru/products/abrazivy/opravka-dlya-fibrovyh-krugov-osobo-zhstkaya/" TargetMode="External"/><Relationship Id="rId317" Type="http://schemas.openxmlformats.org/officeDocument/2006/relationships/hyperlink" Target="https://lion-group.ru/products/abrazivy/netkanye-pressovannye-krugi-qcd-roxpro-bx/" TargetMode="External"/><Relationship Id="rId359" Type="http://schemas.openxmlformats.org/officeDocument/2006/relationships/hyperlink" Target="https://lion-group.ru/products/abrazivy/netkanye-pressovannye-krugi-roxtop-150mm/" TargetMode="External"/><Relationship Id="rId98" Type="http://schemas.openxmlformats.org/officeDocument/2006/relationships/hyperlink" Target="https://lion-group.ru/products/abrazivy/lepestkovyj-krug-roxtop-zircon-125-h-22mm/" TargetMode="External"/><Relationship Id="rId121" Type="http://schemas.openxmlformats.org/officeDocument/2006/relationships/hyperlink" Target="https://lion-group.ru/products/abrazivy/netkanye-shlifovalnye-krugi-roxpro-qcd/" TargetMode="External"/><Relationship Id="rId163" Type="http://schemas.openxmlformats.org/officeDocument/2006/relationships/hyperlink" Target="https://lion-group.ru/products/abrazivy/netkanyj-abrazivnyj-material-roxelpro/" TargetMode="External"/><Relationship Id="rId219" Type="http://schemas.openxmlformats.org/officeDocument/2006/relationships/hyperlink" Target="https://lion-group.ru/products/abrazivy/lepestkovaya-abrazivnaya-wtka-na-shpindele/" TargetMode="External"/><Relationship Id="rId370" Type="http://schemas.openxmlformats.org/officeDocument/2006/relationships/hyperlink" Target="https://lion-group.ru/products/abrazivy/bystrosmnyj-netkanyj-pressovannyj-krug-roxtop/" TargetMode="External"/><Relationship Id="rId230" Type="http://schemas.openxmlformats.org/officeDocument/2006/relationships/hyperlink" Target="https://lion-group.ru/products/abrazivy/lepestkovaya-abrazivnaya-wtka-na-shpindele/" TargetMode="External"/><Relationship Id="rId25" Type="http://schemas.openxmlformats.org/officeDocument/2006/relationships/hyperlink" Target="https://lion-group.ru/products/abrazivy/zachistnoj-krug-roxtop-soft-cut/" TargetMode="External"/><Relationship Id="rId67" Type="http://schemas.openxmlformats.org/officeDocument/2006/relationships/hyperlink" Target="https://lion-group.ru/products/abrazivy/bystrosmnyj-lepestkovyj-krug-roxtop-75mm/" TargetMode="External"/><Relationship Id="rId272" Type="http://schemas.openxmlformats.org/officeDocument/2006/relationships/hyperlink" Target="https://lion-group.ru/products/abrazivy/netkannye-pressovannye-krugi/" TargetMode="External"/><Relationship Id="rId328" Type="http://schemas.openxmlformats.org/officeDocument/2006/relationships/hyperlink" Target="https://lion-group.ru/products/abrazivy/netkanye-pressovannye-krugi-roxpro-bx-75mm/" TargetMode="External"/><Relationship Id="rId132" Type="http://schemas.openxmlformats.org/officeDocument/2006/relationships/hyperlink" Target="https://lion-group.ru/products/abrazivy/netkanyj-shlifovalnyj-krug-roxpro/" TargetMode="External"/><Relationship Id="rId174" Type="http://schemas.openxmlformats.org/officeDocument/2006/relationships/hyperlink" Target="https://lion-group.ru/products/abrazivy/torcevaya-lepestkovaya-wtka-roxtop-150h30h25mm/" TargetMode="External"/><Relationship Id="rId381" Type="http://schemas.openxmlformats.org/officeDocument/2006/relationships/hyperlink" Target="https://lion-group.ru/products/abrazivy/obmnyj-krug-fs-wl/" TargetMode="External"/><Relationship Id="rId241" Type="http://schemas.openxmlformats.org/officeDocument/2006/relationships/hyperlink" Target="https://lion-group.ru/products/abrazivy/lepestkovaya-abrazivnaya-wtka-na-shpindele/" TargetMode="External"/><Relationship Id="rId36" Type="http://schemas.openxmlformats.org/officeDocument/2006/relationships/hyperlink" Target="https://lion-group.ru/products/abrazivy/fibrovye-shlifovalnye-krugi-roxpro-hard-cut/" TargetMode="External"/><Relationship Id="rId283" Type="http://schemas.openxmlformats.org/officeDocument/2006/relationships/hyperlink" Target="https://lion-group.ru/products/abrazivy/netkanye-pressovannye-krugi-na-opravke-trimmable/" TargetMode="External"/><Relationship Id="rId339" Type="http://schemas.openxmlformats.org/officeDocument/2006/relationships/hyperlink" Target="https://lion-group.ru/products/abrazivy/netkanye-pressovannye-krugi-roxpro-vx-150mm/" TargetMode="External"/><Relationship Id="rId78" Type="http://schemas.openxmlformats.org/officeDocument/2006/relationships/hyperlink" Target="https://lion-group.ru/products/abrazivy/lepestkovyj-krug-roxone-uni-cut-125-h-22mm/" TargetMode="External"/><Relationship Id="rId101" Type="http://schemas.openxmlformats.org/officeDocument/2006/relationships/hyperlink" Target="https://lion-group.ru/products/abrazivy/zachistnye-krugi-qcd-50mm/" TargetMode="External"/><Relationship Id="rId143" Type="http://schemas.openxmlformats.org/officeDocument/2006/relationships/hyperlink" Target="https://lion-group.ru/products/abrazivy/netkanyj-valik-roxtop/" TargetMode="External"/><Relationship Id="rId185" Type="http://schemas.openxmlformats.org/officeDocument/2006/relationships/hyperlink" Target="https://lion-group.ru/products/abrazivy/torcevaya-lepestkovaya-wtka-roxtop-150h30h32mm/" TargetMode="External"/><Relationship Id="rId350" Type="http://schemas.openxmlformats.org/officeDocument/2006/relationships/hyperlink" Target="https://lion-group.ru/products/abrazivy/netkanye-pressovannye-krugi-roxtop-na-opravke-trimmable/" TargetMode="External"/><Relationship Id="rId406" Type="http://schemas.openxmlformats.org/officeDocument/2006/relationships/hyperlink" Target="https://lion-group.ru/products/abrazivy/lepestkovyj-krug-roxpro-fast-cut-ii-125-h-22mm/" TargetMode="External"/><Relationship Id="rId9" Type="http://schemas.openxmlformats.org/officeDocument/2006/relationships/hyperlink" Target="https://lion-group.ru/products/abrazivy/otreznye-krugi-roxtop/" TargetMode="External"/><Relationship Id="rId210" Type="http://schemas.openxmlformats.org/officeDocument/2006/relationships/hyperlink" Target="https://lion-group.ru/products/abrazivy/lepestkovaya-abrazivnaya-wtka-na-shpindele/" TargetMode="External"/><Relationship Id="rId392" Type="http://schemas.openxmlformats.org/officeDocument/2006/relationships/hyperlink" Target="https://lion-group.ru/products/poliroli/polirovalnaya-pasta-roxtop/" TargetMode="External"/><Relationship Id="rId252" Type="http://schemas.openxmlformats.org/officeDocument/2006/relationships/hyperlink" Target="https://lion-group.ru/avtoremont/abrazivy/lepestkovaya-kombinirovannaya-wtka-na-shpindele/" TargetMode="External"/><Relationship Id="rId294" Type="http://schemas.openxmlformats.org/officeDocument/2006/relationships/hyperlink" Target="https://lion-group.ru/products/abrazivy/netkanyj-pressovannyj-krug-qcd/" TargetMode="External"/><Relationship Id="rId308" Type="http://schemas.openxmlformats.org/officeDocument/2006/relationships/hyperlink" Target="https://lion-group.ru/products/abrazivy/shpindel-dlya-netkanyh-pressovannyh-krugov/" TargetMode="External"/><Relationship Id="rId47" Type="http://schemas.openxmlformats.org/officeDocument/2006/relationships/hyperlink" Target="https://lion-group.ru/products/abrazivy/fibrovye-shlifoval-nye-krugi-125-h-22mm/" TargetMode="External"/><Relationship Id="rId89" Type="http://schemas.openxmlformats.org/officeDocument/2006/relationships/hyperlink" Target="https://lion-group.ru/products/abrazivy/lepestkovyj-krug-roxtop-125h22mm-cirkonat/" TargetMode="External"/><Relationship Id="rId112" Type="http://schemas.openxmlformats.org/officeDocument/2006/relationships/hyperlink" Target="https://lion-group.ru/products/abrazivy/opravka-qcd-m14/" TargetMode="External"/><Relationship Id="rId154" Type="http://schemas.openxmlformats.org/officeDocument/2006/relationships/hyperlink" Target="https://lion-group.ru/products/abrazivy/zachistnoj-krug-roxtop-rapid-stripe/" TargetMode="External"/><Relationship Id="rId361" Type="http://schemas.openxmlformats.org/officeDocument/2006/relationships/hyperlink" Target="https://lion-group.ru/products/abrazivy/netkanye-pressovannye-krugi-roxtop-150mm/" TargetMode="External"/><Relationship Id="rId196" Type="http://schemas.openxmlformats.org/officeDocument/2006/relationships/hyperlink" Target="https://lion-group.ru/products/abrazivy/torcevaya-lepestkovaya-wtka-roxtop-150h50h25mm/" TargetMode="External"/><Relationship Id="rId16" Type="http://schemas.openxmlformats.org/officeDocument/2006/relationships/hyperlink" Target="https://lion-group.ru/products/abrazivy/otreznye-krugi-roxtop/" TargetMode="External"/><Relationship Id="rId221" Type="http://schemas.openxmlformats.org/officeDocument/2006/relationships/hyperlink" Target="https://lion-group.ru/products/abrazivy/lepestkovaya-abrazivnaya-wtka-na-shpindele/" TargetMode="External"/><Relationship Id="rId263" Type="http://schemas.openxmlformats.org/officeDocument/2006/relationships/hyperlink" Target="https://lion-group.ru/avtoremont/abrazivy/lepestkovaya-netkanaya-wtka-na-shpindele/" TargetMode="External"/><Relationship Id="rId319" Type="http://schemas.openxmlformats.org/officeDocument/2006/relationships/hyperlink" Target="https://lion-group.ru/products/abrazivy/netkanye-pressovannye-krugi-roxpro-bx-150mm/" TargetMode="External"/><Relationship Id="rId58" Type="http://schemas.openxmlformats.org/officeDocument/2006/relationships/hyperlink" Target="https://lion-group.ru/products/abrazivy/opravka-dlya-fibrovyh-krugov-srednej-zhestkosti/" TargetMode="External"/><Relationship Id="rId123" Type="http://schemas.openxmlformats.org/officeDocument/2006/relationships/hyperlink" Target="https://lion-group.ru/products/abrazivy/netkanye-shlifovalnye-krugi-roxpro-qcd/" TargetMode="External"/><Relationship Id="rId330" Type="http://schemas.openxmlformats.org/officeDocument/2006/relationships/hyperlink" Target="https://lion-group.ru/products/abrazivy/netkanye-pressovannye-krugi-roxpro-bx-75mm/" TargetMode="External"/><Relationship Id="rId165" Type="http://schemas.openxmlformats.org/officeDocument/2006/relationships/hyperlink" Target="https://lion-group.ru/products/abrazivy/netkanyj-abrazivnyj-material-roxelpro/" TargetMode="External"/><Relationship Id="rId372" Type="http://schemas.openxmlformats.org/officeDocument/2006/relationships/hyperlink" Target="https://lion-group.ru/products/abrazivy/obmnyj-krug-db-wl/" TargetMode="External"/><Relationship Id="rId211" Type="http://schemas.openxmlformats.org/officeDocument/2006/relationships/hyperlink" Target="https://lion-group.ru/products/abrazivy/lepestkovaya-abrazivnaya-wtka-na-shpindele/" TargetMode="External"/><Relationship Id="rId232" Type="http://schemas.openxmlformats.org/officeDocument/2006/relationships/hyperlink" Target="https://lion-group.ru/products/abrazivy/lepestkovaya-abrazivnaya-wtka-na-shpindele/" TargetMode="External"/><Relationship Id="rId253" Type="http://schemas.openxmlformats.org/officeDocument/2006/relationships/hyperlink" Target="https://lion-group.ru/avtoremont/abrazivy/lepestkovaya-kombinirovannaya-wtka-na-shpindele/" TargetMode="External"/><Relationship Id="rId274" Type="http://schemas.openxmlformats.org/officeDocument/2006/relationships/hyperlink" Target="https://lion-group.ru/products/abrazivy/netkannye-pressovannye-krugi-75-mm/" TargetMode="External"/><Relationship Id="rId295" Type="http://schemas.openxmlformats.org/officeDocument/2006/relationships/hyperlink" Target="https://lion-group.ru/products/abrazivy/netkanyj-pressovannyj-krug-qcd/" TargetMode="External"/><Relationship Id="rId309" Type="http://schemas.openxmlformats.org/officeDocument/2006/relationships/hyperlink" Target="https://lion-group.ru/products/abrazivy/shpindel-dlya-netkanyh-pressovannyh-krugov/" TargetMode="External"/><Relationship Id="rId27" Type="http://schemas.openxmlformats.org/officeDocument/2006/relationships/hyperlink" Target="https://lion-group.ru/products/abrazivy/zachistnye-krugi-roxtop/" TargetMode="External"/><Relationship Id="rId48" Type="http://schemas.openxmlformats.org/officeDocument/2006/relationships/hyperlink" Target="https://lion-group.ru/products/abrazivy/fibrovye-shlifoval-nye-krugi-125-h-22mm/" TargetMode="External"/><Relationship Id="rId69" Type="http://schemas.openxmlformats.org/officeDocument/2006/relationships/hyperlink" Target="https://lion-group.ru/products/abrazivy/bystrosmnyj-lepestkovyj-krug-roxtop-75mm/" TargetMode="External"/><Relationship Id="rId113" Type="http://schemas.openxmlformats.org/officeDocument/2006/relationships/hyperlink" Target="https://lion-group.ru/products/abrazivy/opravka-qcd-shpindel-6mm/" TargetMode="External"/><Relationship Id="rId134" Type="http://schemas.openxmlformats.org/officeDocument/2006/relationships/hyperlink" Target="https://lion-group.ru/products/abrazivy/opravka-dlya-netkanyh-krugov-osobo-zhstkaya/" TargetMode="External"/><Relationship Id="rId320" Type="http://schemas.openxmlformats.org/officeDocument/2006/relationships/hyperlink" Target="https://lion-group.ru/products/abrazivy/netkanye-pressovannye-krugi-roxpro-bx-150mm/" TargetMode="External"/><Relationship Id="rId80" Type="http://schemas.openxmlformats.org/officeDocument/2006/relationships/hyperlink" Target="https://lion-group.ru/products/abrazivy/lepestkovyj-krug-roxpro-115h22mm-keramika/" TargetMode="External"/><Relationship Id="rId155" Type="http://schemas.openxmlformats.org/officeDocument/2006/relationships/hyperlink" Target="https://lion-group.ru/products/abrazivy/zachistnoj-krug-roxtop-rapid-stripe-na-opravke/" TargetMode="External"/><Relationship Id="rId176" Type="http://schemas.openxmlformats.org/officeDocument/2006/relationships/hyperlink" Target="https://lion-group.ru/products/abrazivy/torcevaya-lepestkovaya-wtka-roxtop-150h30h25mm/" TargetMode="External"/><Relationship Id="rId197" Type="http://schemas.openxmlformats.org/officeDocument/2006/relationships/hyperlink" Target="https://lion-group.ru/products/abrazivy/torcevaya-lepestkovaya-wtka-roxtop-150h50h25mm/" TargetMode="External"/><Relationship Id="rId341" Type="http://schemas.openxmlformats.org/officeDocument/2006/relationships/hyperlink" Target="https://lion-group.ru/products/abrazivy/netkanye-pressovannye-krugi-roxpro-vx-75mm/" TargetMode="External"/><Relationship Id="rId362" Type="http://schemas.openxmlformats.org/officeDocument/2006/relationships/hyperlink" Target="https://lion-group.ru/products/abrazivy/netkanye-pressovannye-krugi-roxtop-150mm/" TargetMode="External"/><Relationship Id="rId383" Type="http://schemas.openxmlformats.org/officeDocument/2006/relationships/hyperlink" Target="https://lion-group.ru/products/abrazivy/obmnyj-krug-fs-wl/" TargetMode="External"/><Relationship Id="rId201" Type="http://schemas.openxmlformats.org/officeDocument/2006/relationships/hyperlink" Target="https://lion-group.ru/products/abrazivy/torcevaya-lepestkovaya-wtka-roxtop-150h50h32mm/" TargetMode="External"/><Relationship Id="rId222" Type="http://schemas.openxmlformats.org/officeDocument/2006/relationships/hyperlink" Target="https://lion-group.ru/products/abrazivy/lepestkovaya-abrazivnaya-wtka-na-shpindele/" TargetMode="External"/><Relationship Id="rId243" Type="http://schemas.openxmlformats.org/officeDocument/2006/relationships/hyperlink" Target="https://lion-group.ru/products/abrazivy/lepestkovaya-wtka-roxtop-ii-s-krepleniem-m14-125h20mm/" TargetMode="External"/><Relationship Id="rId264" Type="http://schemas.openxmlformats.org/officeDocument/2006/relationships/hyperlink" Target="https://lion-group.ru/avtoremont/abrazivy/lepestkovaya-netkanaya-wtka-na-shpindele/" TargetMode="External"/><Relationship Id="rId285" Type="http://schemas.openxmlformats.org/officeDocument/2006/relationships/hyperlink" Target="https://lion-group.ru/products/abrazivy/netkanye-pressovannye-krugi-na-opravke-trimmable/" TargetMode="External"/><Relationship Id="rId17" Type="http://schemas.openxmlformats.org/officeDocument/2006/relationships/hyperlink" Target="https://lion-group.ru/products/abrazivy/otreznye-krugi-roxtop/" TargetMode="External"/><Relationship Id="rId38" Type="http://schemas.openxmlformats.org/officeDocument/2006/relationships/hyperlink" Target="https://lion-group.ru/products/abrazivy/fibrovye-shlifovalnye-krugi-roxpro-hard-cut/" TargetMode="External"/><Relationship Id="rId59" Type="http://schemas.openxmlformats.org/officeDocument/2006/relationships/hyperlink" Target="https://lion-group.ru/products/abrazivy/opravka-dlya-fibrovyh-krugov-srednej-zhestkosti/" TargetMode="External"/><Relationship Id="rId103" Type="http://schemas.openxmlformats.org/officeDocument/2006/relationships/hyperlink" Target="https://lion-group.ru/products/abrazivy/zachistnye-krugi-qcd-50mm/" TargetMode="External"/><Relationship Id="rId124" Type="http://schemas.openxmlformats.org/officeDocument/2006/relationships/hyperlink" Target="https://lion-group.ru/products/abrazivy/netkanye-shlifovalnye-krugi-roxpro-qcd/" TargetMode="External"/><Relationship Id="rId310" Type="http://schemas.openxmlformats.org/officeDocument/2006/relationships/hyperlink" Target="https://lion-group.ru/products/abrazivy/vintovoj-shpindel-dlya-netkanyh-pressovannyh-krugov/" TargetMode="External"/><Relationship Id="rId70" Type="http://schemas.openxmlformats.org/officeDocument/2006/relationships/hyperlink" Target="https://lion-group.ru/products/abrazivy/lepestkovyj-krug-roxone-125h22mm-oksid-alyuminiya/" TargetMode="External"/><Relationship Id="rId91" Type="http://schemas.openxmlformats.org/officeDocument/2006/relationships/hyperlink" Target="https://lion-group.ru/products/abrazivy/lepestkovyj-krug-roxtop-125h22mm-cirkonat/" TargetMode="External"/><Relationship Id="rId145" Type="http://schemas.openxmlformats.org/officeDocument/2006/relationships/hyperlink" Target="https://lion-group.ru/products/abrazivy/netkanyj-valik-roxtop/" TargetMode="External"/><Relationship Id="rId166" Type="http://schemas.openxmlformats.org/officeDocument/2006/relationships/hyperlink" Target="https://lion-group.ru/products/abrazivy/netkanyj-abrazivnyj-material-roxelpro/" TargetMode="External"/><Relationship Id="rId187" Type="http://schemas.openxmlformats.org/officeDocument/2006/relationships/hyperlink" Target="https://lion-group.ru/products/abrazivy/torcevaya-lepestkovaya-wtka-roxtop-150h30h32mm/" TargetMode="External"/><Relationship Id="rId331" Type="http://schemas.openxmlformats.org/officeDocument/2006/relationships/hyperlink" Target="https://lion-group.ru/products/abrazivy/netkanye-pressovannye-krugi-roxpro-bx-75mm/" TargetMode="External"/><Relationship Id="rId352" Type="http://schemas.openxmlformats.org/officeDocument/2006/relationships/hyperlink" Target="https://lion-group.ru/products/abrazivy/netkanye-pressovannye-krugi-roxtop-na-opravke-trimmable/" TargetMode="External"/><Relationship Id="rId373" Type="http://schemas.openxmlformats.org/officeDocument/2006/relationships/hyperlink" Target="https://lion-group.ru/products/abrazivy/obmnyj-krug-db-wl/" TargetMode="External"/><Relationship Id="rId394" Type="http://schemas.openxmlformats.org/officeDocument/2006/relationships/hyperlink" Target="https://lion-group.ru/products/poliroli/polirovalnaya-pasta-roxtop/" TargetMode="External"/><Relationship Id="rId408" Type="http://schemas.openxmlformats.org/officeDocument/2006/relationships/drawing" Target="../drawings/drawing5.xml"/><Relationship Id="rId1" Type="http://schemas.openxmlformats.org/officeDocument/2006/relationships/hyperlink" Target="https://lion-group.ru/products/abrazivy/otreznoj-krug-roxpro-power-cut/" TargetMode="External"/><Relationship Id="rId212" Type="http://schemas.openxmlformats.org/officeDocument/2006/relationships/hyperlink" Target="https://lion-group.ru/products/abrazivy/lepestkovaya-abrazivnaya-wtka-na-shpindele/" TargetMode="External"/><Relationship Id="rId233" Type="http://schemas.openxmlformats.org/officeDocument/2006/relationships/hyperlink" Target="https://lion-group.ru/products/abrazivy/lepestkovaya-abrazivnaya-wtka-na-shpindele/" TargetMode="External"/><Relationship Id="rId254" Type="http://schemas.openxmlformats.org/officeDocument/2006/relationships/hyperlink" Target="https://lion-group.ru/avtoremont/abrazivy/lepestkovaya-kombinirovannaya-wtka-na-shpindele/" TargetMode="External"/><Relationship Id="rId28" Type="http://schemas.openxmlformats.org/officeDocument/2006/relationships/hyperlink" Target="https://lion-group.ru/products/abrazivy/zachistnye-krugi-roxtop/" TargetMode="External"/><Relationship Id="rId49" Type="http://schemas.openxmlformats.org/officeDocument/2006/relationships/hyperlink" Target="https://lion-group.ru/products/abrazivy/fibrovye-shlifoval-nye-krugi-125-h-22mm/" TargetMode="External"/><Relationship Id="rId114" Type="http://schemas.openxmlformats.org/officeDocument/2006/relationships/hyperlink" Target="https://lion-group.ru/products/abrazivy/opravka-qcd-shpindel-6mm/" TargetMode="External"/><Relationship Id="rId275" Type="http://schemas.openxmlformats.org/officeDocument/2006/relationships/hyperlink" Target="https://lion-group.ru/products/abrazivy/netkannye-pressovannye-krugi-75-mm/" TargetMode="External"/><Relationship Id="rId296" Type="http://schemas.openxmlformats.org/officeDocument/2006/relationships/hyperlink" Target="https://lion-group.ru/products/abrazivy/netkanyj-pressovannyj-krug-qcd/" TargetMode="External"/><Relationship Id="rId300" Type="http://schemas.openxmlformats.org/officeDocument/2006/relationships/hyperlink" Target="https://lion-group.ru/products/abrazivy/netkanyj-pressovannyj-krug-qcd/" TargetMode="External"/><Relationship Id="rId60" Type="http://schemas.openxmlformats.org/officeDocument/2006/relationships/hyperlink" Target="https://lion-group.ru/products/abrazivy/lepestkovye-krugi-roxpro-hard-cut/" TargetMode="External"/><Relationship Id="rId81" Type="http://schemas.openxmlformats.org/officeDocument/2006/relationships/hyperlink" Target="https://lion-group.ru/products/abrazivy/lepestkovyj-krug-roxpro-115h22mm-keramika/" TargetMode="External"/><Relationship Id="rId135" Type="http://schemas.openxmlformats.org/officeDocument/2006/relationships/hyperlink" Target="https://lion-group.ru/products/abrazivy/kombinirovannyj-valik-roxtop/" TargetMode="External"/><Relationship Id="rId156" Type="http://schemas.openxmlformats.org/officeDocument/2006/relationships/hyperlink" Target="https://lion-group.ru/products/abrazivy/zachistnoj-krug-roxtop-rapid-stripe-na-opravke/" TargetMode="External"/><Relationship Id="rId177" Type="http://schemas.openxmlformats.org/officeDocument/2006/relationships/hyperlink" Target="https://lion-group.ru/products/abrazivy/torcevaya-lepestkovaya-wtka-roxtop-150h30h25mm/" TargetMode="External"/><Relationship Id="rId198" Type="http://schemas.openxmlformats.org/officeDocument/2006/relationships/hyperlink" Target="https://lion-group.ru/products/abrazivy/torcevaya-lepestkovaya-wtka-roxtop-150h50h32mm/" TargetMode="External"/><Relationship Id="rId321" Type="http://schemas.openxmlformats.org/officeDocument/2006/relationships/hyperlink" Target="https://lion-group.ru/products/abrazivy/netkanye-pressovannye-krugi-roxpro-bx-150mm/" TargetMode="External"/><Relationship Id="rId342" Type="http://schemas.openxmlformats.org/officeDocument/2006/relationships/hyperlink" Target="https://lion-group.ru/products/abrazivy/netkanye-pressovannye-krugi-roxpro-vx-75mm/" TargetMode="External"/><Relationship Id="rId363" Type="http://schemas.openxmlformats.org/officeDocument/2006/relationships/hyperlink" Target="https://lion-group.ru/products/abrazivy/netkanye-pressovannye-krugi-roxtop-150mm/" TargetMode="External"/><Relationship Id="rId384" Type="http://schemas.openxmlformats.org/officeDocument/2006/relationships/hyperlink" Target="https://lion-group.ru/products/abrazivy/shlifovalnyj-krug-roxpro-compact-237/" TargetMode="External"/><Relationship Id="rId202" Type="http://schemas.openxmlformats.org/officeDocument/2006/relationships/hyperlink" Target="https://lion-group.ru/products/abrazivy/torcevaya-lepestkovaya-wtka-roxtop-150h50h32mm/" TargetMode="External"/><Relationship Id="rId223" Type="http://schemas.openxmlformats.org/officeDocument/2006/relationships/hyperlink" Target="https://lion-group.ru/products/abrazivy/lepestkovaya-abrazivnaya-wtka-na-shpindele/" TargetMode="External"/><Relationship Id="rId244" Type="http://schemas.openxmlformats.org/officeDocument/2006/relationships/hyperlink" Target="https://lion-group.ru/products/abrazivy/lepestkovaya-wtka-roxtop-ii-s-krepleniem-m14-125h20mm/" TargetMode="External"/><Relationship Id="rId18" Type="http://schemas.openxmlformats.org/officeDocument/2006/relationships/hyperlink" Target="https://lion-group.ru/products/abrazivy/otreznye-krugi-roxtop/" TargetMode="External"/><Relationship Id="rId39" Type="http://schemas.openxmlformats.org/officeDocument/2006/relationships/hyperlink" Target="https://lion-group.ru/products/abrazivy/fibrovye-shlifovalnye-krugi-roxpro-hard-cut/" TargetMode="External"/><Relationship Id="rId265" Type="http://schemas.openxmlformats.org/officeDocument/2006/relationships/hyperlink" Target="https://lion-group.ru/products/abrazivy/netkannye-pressovannye-krugi/" TargetMode="External"/><Relationship Id="rId286" Type="http://schemas.openxmlformats.org/officeDocument/2006/relationships/hyperlink" Target="https://lion-group.ru/products/abrazivy/netkanye-pressovannye-krugi-na-opravke-trimmable/" TargetMode="External"/><Relationship Id="rId50" Type="http://schemas.openxmlformats.org/officeDocument/2006/relationships/hyperlink" Target="https://lion-group.ru/products/abrazivy/fibrovye-shlifoval-nye-krugi-125-h-22mm/" TargetMode="External"/><Relationship Id="rId104" Type="http://schemas.openxmlformats.org/officeDocument/2006/relationships/hyperlink" Target="https://lion-group.ru/products/abrazivy/zachistnye-krugi-qcd-50mm/" TargetMode="External"/><Relationship Id="rId125" Type="http://schemas.openxmlformats.org/officeDocument/2006/relationships/hyperlink" Target="https://lion-group.ru/products/abrazivy/netkanye-shlifovalnye-krugi-roxpro-qcd/" TargetMode="External"/><Relationship Id="rId146" Type="http://schemas.openxmlformats.org/officeDocument/2006/relationships/hyperlink" Target="https://lion-group.ru/products/abrazivy/netkanyj-valik-roxtop/" TargetMode="External"/><Relationship Id="rId167" Type="http://schemas.openxmlformats.org/officeDocument/2006/relationships/hyperlink" Target="https://lion-group.ru/products/abrazivy/netkanyj-abrazivnyj-material-roxelpro/" TargetMode="External"/><Relationship Id="rId188" Type="http://schemas.openxmlformats.org/officeDocument/2006/relationships/hyperlink" Target="https://lion-group.ru/products/abrazivy/torcevaya-lepestkovaya-wtka-roxtop-150h50h25mm/" TargetMode="External"/><Relationship Id="rId311" Type="http://schemas.openxmlformats.org/officeDocument/2006/relationships/hyperlink" Target="https://lion-group.ru/products/abrazivy/vintovoj-shpindel-dlya-netkanyh-pressovannyh-krugov/" TargetMode="External"/><Relationship Id="rId332" Type="http://schemas.openxmlformats.org/officeDocument/2006/relationships/hyperlink" Target="https://lion-group.ru/products/abrazivy/netkanye-pressovannye-krugi-roxpro-bx-na-opravke-trimmable/" TargetMode="External"/><Relationship Id="rId353" Type="http://schemas.openxmlformats.org/officeDocument/2006/relationships/hyperlink" Target="https://lion-group.ru/products/abrazivy/netkanye-pressovannye-krugi-roxtop-na-opravke-trimmable/" TargetMode="External"/><Relationship Id="rId374" Type="http://schemas.openxmlformats.org/officeDocument/2006/relationships/hyperlink" Target="https://lion-group.ru/products/abrazivy/obmnyj-krug-db-wl/" TargetMode="External"/><Relationship Id="rId395" Type="http://schemas.openxmlformats.org/officeDocument/2006/relationships/hyperlink" Target="https://lion-group.ru/products/poliroli/polirovalnaya-pasta-roxtop/" TargetMode="External"/><Relationship Id="rId71" Type="http://schemas.openxmlformats.org/officeDocument/2006/relationships/hyperlink" Target="https://lion-group.ru/products/abrazivy/lepestkovyj-krug-roxone-125h22mm-oksid-alyuminiya/" TargetMode="External"/><Relationship Id="rId92" Type="http://schemas.openxmlformats.org/officeDocument/2006/relationships/hyperlink" Target="https://lion-group.ru/products/abrazivy/lepestkovyj-krug-roxtop-125h22mm-cirkonat/" TargetMode="External"/><Relationship Id="rId213" Type="http://schemas.openxmlformats.org/officeDocument/2006/relationships/hyperlink" Target="https://lion-group.ru/products/abrazivy/lepestkovaya-abrazivnaya-wtka-na-shpindele/" TargetMode="External"/><Relationship Id="rId234" Type="http://schemas.openxmlformats.org/officeDocument/2006/relationships/hyperlink" Target="https://lion-group.ru/products/abrazivy/lepestkovaya-abrazivnaya-wtka-na-shpindele/" TargetMode="External"/><Relationship Id="rId2" Type="http://schemas.openxmlformats.org/officeDocument/2006/relationships/hyperlink" Target="https://lion-group.ru/products/abrazivy/otreznoj-krug-roxtop-fast-cut/" TargetMode="External"/><Relationship Id="rId29" Type="http://schemas.openxmlformats.org/officeDocument/2006/relationships/hyperlink" Target="https://lion-group.ru/products/abrazivy/zachistnye-krugi-roxtop/" TargetMode="External"/><Relationship Id="rId255" Type="http://schemas.openxmlformats.org/officeDocument/2006/relationships/hyperlink" Target="https://lion-group.ru/avtoremont/abrazivy/lepestkovaya-kombinirovannaya-wtka-na-shpindele/" TargetMode="External"/><Relationship Id="rId276" Type="http://schemas.openxmlformats.org/officeDocument/2006/relationships/hyperlink" Target="https://lion-group.ru/products/abrazivy/netkannye-pressovannye-krugi-75-mm/" TargetMode="External"/><Relationship Id="rId297" Type="http://schemas.openxmlformats.org/officeDocument/2006/relationships/hyperlink" Target="https://lion-group.ru/products/abrazivy/netkanyj-pressovannyj-krug-qcd/" TargetMode="External"/><Relationship Id="rId40" Type="http://schemas.openxmlformats.org/officeDocument/2006/relationships/hyperlink" Target="https://lion-group.ru/products/abrazivy/fibrovye-shlifovalnye-krugi-roxpro-hard-cut/" TargetMode="External"/><Relationship Id="rId115" Type="http://schemas.openxmlformats.org/officeDocument/2006/relationships/hyperlink" Target="https://lion-group.ru/products/abrazivy/lepestkovye-netkanye-krugi/" TargetMode="External"/><Relationship Id="rId136" Type="http://schemas.openxmlformats.org/officeDocument/2006/relationships/hyperlink" Target="https://lion-group.ru/products/abrazivy/kombinirovannyj-valik-roxtop/" TargetMode="External"/><Relationship Id="rId157" Type="http://schemas.openxmlformats.org/officeDocument/2006/relationships/hyperlink" Target="https://lion-group.ru/products/abrazivy/zachistnye-krugi-cleanstrip-ii-bystrosmnye/" TargetMode="External"/><Relationship Id="rId178" Type="http://schemas.openxmlformats.org/officeDocument/2006/relationships/hyperlink" Target="https://lion-group.ru/products/abrazivy/torcevaya-lepestkovaya-wtka-roxtop-150h30h25mm/" TargetMode="External"/><Relationship Id="rId301" Type="http://schemas.openxmlformats.org/officeDocument/2006/relationships/hyperlink" Target="https://lion-group.ru/products/abrazivy/netkanyj-pressovannyj-krug-qcd/" TargetMode="External"/><Relationship Id="rId322" Type="http://schemas.openxmlformats.org/officeDocument/2006/relationships/hyperlink" Target="https://lion-group.ru/products/abrazivy/netkanye-pressovannye-krugi-roxpro-bx-150mm/" TargetMode="External"/><Relationship Id="rId343" Type="http://schemas.openxmlformats.org/officeDocument/2006/relationships/hyperlink" Target="https://lion-group.ru/products/abrazivy/netkanye-pressovannye-krugi-roxpro-vx-na-opravke-trimmable/" TargetMode="External"/><Relationship Id="rId364" Type="http://schemas.openxmlformats.org/officeDocument/2006/relationships/hyperlink" Target="https://lion-group.ru/products/abrazivy/netkanye-pressovannye-krugi-roxtop-150mm/" TargetMode="External"/><Relationship Id="rId61" Type="http://schemas.openxmlformats.org/officeDocument/2006/relationships/hyperlink" Target="https://lion-group.ru/products/abrazivy/lepestkovye-krugi-roxpro-hard-cut/" TargetMode="External"/><Relationship Id="rId82" Type="http://schemas.openxmlformats.org/officeDocument/2006/relationships/hyperlink" Target="https://lion-group.ru/products/abrazivy/lepestkovyj-krug-roxpro-125h22mm-keramika/" TargetMode="External"/><Relationship Id="rId199" Type="http://schemas.openxmlformats.org/officeDocument/2006/relationships/hyperlink" Target="https://lion-group.ru/products/abrazivy/torcevaya-lepestkovaya-wtka-roxtop-150h50h32mm/" TargetMode="External"/><Relationship Id="rId203" Type="http://schemas.openxmlformats.org/officeDocument/2006/relationships/hyperlink" Target="https://lion-group.ru/products/abrazivy/torcevaya-lepestkovaya-wtka-roxtop-150h50h32mm/" TargetMode="External"/><Relationship Id="rId385" Type="http://schemas.openxmlformats.org/officeDocument/2006/relationships/hyperlink" Target="https://lion-group.ru/products/abrazivy/shlifovalnyj-krug-roxpro-compact-237/" TargetMode="External"/><Relationship Id="rId19" Type="http://schemas.openxmlformats.org/officeDocument/2006/relationships/hyperlink" Target="https://lion-group.ru/products/abrazivy/otreznye-krugi-roxtop/" TargetMode="External"/><Relationship Id="rId224" Type="http://schemas.openxmlformats.org/officeDocument/2006/relationships/hyperlink" Target="https://lion-group.ru/products/abrazivy/lepestkovaya-abrazivnaya-wtka-na-shpindele/" TargetMode="External"/><Relationship Id="rId245" Type="http://schemas.openxmlformats.org/officeDocument/2006/relationships/hyperlink" Target="https://lion-group.ru/products/abrazivy/lepestkovaya-wtka-roxtop-ii-s-krepleniem-m14-125h20mm/" TargetMode="External"/><Relationship Id="rId266" Type="http://schemas.openxmlformats.org/officeDocument/2006/relationships/hyperlink" Target="https://lion-group.ru/products/abrazivy/netkannye-pressovannye-krugi/" TargetMode="External"/><Relationship Id="rId287" Type="http://schemas.openxmlformats.org/officeDocument/2006/relationships/hyperlink" Target="https://lion-group.ru/products/abrazivy/netkanye-pressovannye-krugi-na-opravke-trimmable/" TargetMode="External"/><Relationship Id="rId30" Type="http://schemas.openxmlformats.org/officeDocument/2006/relationships/hyperlink" Target="https://lion-group.ru/products/abrazivy/gibkij-zachistnoj-krug-roxpro-flexible/" TargetMode="External"/><Relationship Id="rId105" Type="http://schemas.openxmlformats.org/officeDocument/2006/relationships/hyperlink" Target="https://lion-group.ru/products/abrazivy/zachistnye-krugi-qcd-75mm/" TargetMode="External"/><Relationship Id="rId126" Type="http://schemas.openxmlformats.org/officeDocument/2006/relationships/hyperlink" Target="https://lion-group.ru/products/abrazivy/netkanyj-shlifovalnyj-krug-roxpro/" TargetMode="External"/><Relationship Id="rId147" Type="http://schemas.openxmlformats.org/officeDocument/2006/relationships/hyperlink" Target="https://lion-group.ru/products/abrazivy/shpindel-dlya-valikov/" TargetMode="External"/><Relationship Id="rId168" Type="http://schemas.openxmlformats.org/officeDocument/2006/relationships/hyperlink" Target="https://lion-group.ru/products/abrazivy/skladchatyj-netkanyj-krug-roxtop/" TargetMode="External"/><Relationship Id="rId312" Type="http://schemas.openxmlformats.org/officeDocument/2006/relationships/hyperlink" Target="https://lion-group.ru/products/abrazivy/netkanye-pressovannye-krugi-qcd-roxpro-bx/" TargetMode="External"/><Relationship Id="rId333" Type="http://schemas.openxmlformats.org/officeDocument/2006/relationships/hyperlink" Target="https://lion-group.ru/products/abrazivy/netkanye-pressovannye-krugi-roxpro-bx-na-opravke-trimmable/" TargetMode="External"/><Relationship Id="rId354" Type="http://schemas.openxmlformats.org/officeDocument/2006/relationships/hyperlink" Target="https://lion-group.ru/products/abrazivy/netkanye-pressovannye-krugi-roxtop-na-opravke-trimmable/" TargetMode="External"/><Relationship Id="rId51" Type="http://schemas.openxmlformats.org/officeDocument/2006/relationships/hyperlink" Target="https://lion-group.ru/products/abrazivy/fibrovyj-shlifovalnyj-krug-180h22mm-keramika/" TargetMode="External"/><Relationship Id="rId72" Type="http://schemas.openxmlformats.org/officeDocument/2006/relationships/hyperlink" Target="https://lion-group.ru/products/abrazivy/lepestkovyj-krug-roxone-125h22mm-oksid-alyuminiya/" TargetMode="External"/><Relationship Id="rId93" Type="http://schemas.openxmlformats.org/officeDocument/2006/relationships/hyperlink" Target="https://lion-group.ru/products/abrazivy/lepestkovyj-krug-roxtop-125h22mm-cirkonat/" TargetMode="External"/><Relationship Id="rId189" Type="http://schemas.openxmlformats.org/officeDocument/2006/relationships/hyperlink" Target="https://lion-group.ru/products/abrazivy/torcevaya-lepestkovaya-wtka-roxtop-150h50h25mm/" TargetMode="External"/><Relationship Id="rId375" Type="http://schemas.openxmlformats.org/officeDocument/2006/relationships/hyperlink" Target="https://lion-group.ru/products/abrazivy/obmnyj-krug-db-wl/" TargetMode="External"/><Relationship Id="rId396" Type="http://schemas.openxmlformats.org/officeDocument/2006/relationships/hyperlink" Target="https://lion-group.ru/products/poliroli/opravka-zhestkaya-125mm/" TargetMode="External"/><Relationship Id="rId3" Type="http://schemas.openxmlformats.org/officeDocument/2006/relationships/hyperlink" Target="https://lion-group.ru/products/abrazivy/otreznoj-krug-roxtop-fast-cut/" TargetMode="External"/><Relationship Id="rId214" Type="http://schemas.openxmlformats.org/officeDocument/2006/relationships/hyperlink" Target="https://lion-group.ru/products/abrazivy/lepestkovaya-abrazivnaya-wtka-na-shpindele/" TargetMode="External"/><Relationship Id="rId235" Type="http://schemas.openxmlformats.org/officeDocument/2006/relationships/hyperlink" Target="https://lion-group.ru/products/abrazivy/lepestkovaya-abrazivnaya-wtka-na-shpindele/" TargetMode="External"/><Relationship Id="rId256" Type="http://schemas.openxmlformats.org/officeDocument/2006/relationships/hyperlink" Target="https://lion-group.ru/avtoremont/abrazivy/lepestkovaya-kombinirovannaya-wtka-na-shpindele/" TargetMode="External"/><Relationship Id="rId277" Type="http://schemas.openxmlformats.org/officeDocument/2006/relationships/hyperlink" Target="https://lion-group.ru/products/abrazivy/netkannye-pressovannye-krugi-75-mm/" TargetMode="External"/><Relationship Id="rId298" Type="http://schemas.openxmlformats.org/officeDocument/2006/relationships/hyperlink" Target="https://lion-group.ru/products/abrazivy/netkanyj-pressovannyj-krug-qcd/" TargetMode="External"/><Relationship Id="rId400" Type="http://schemas.openxmlformats.org/officeDocument/2006/relationships/hyperlink" Target="https://lion-group.ru/products/poliroli/radialnyj-torcevoj-fetrovyj-polirovalnyj-krug/" TargetMode="External"/><Relationship Id="rId116" Type="http://schemas.openxmlformats.org/officeDocument/2006/relationships/hyperlink" Target="https://lion-group.ru/products/abrazivy/lepestkovye-netkanye-krugi/" TargetMode="External"/><Relationship Id="rId137" Type="http://schemas.openxmlformats.org/officeDocument/2006/relationships/hyperlink" Target="https://lion-group.ru/products/abrazivy/kombinirovannyj-valik-roxtop/" TargetMode="External"/><Relationship Id="rId158" Type="http://schemas.openxmlformats.org/officeDocument/2006/relationships/hyperlink" Target="https://lion-group.ru/products/abrazivy/zachistnye-krugi-cleanstrip-ii-bystrosmnye/" TargetMode="External"/><Relationship Id="rId302" Type="http://schemas.openxmlformats.org/officeDocument/2006/relationships/hyperlink" Target="https://lion-group.ru/products/abrazivy/netkanyj-pressovannyj-krug-qcd/" TargetMode="External"/><Relationship Id="rId323" Type="http://schemas.openxmlformats.org/officeDocument/2006/relationships/hyperlink" Target="https://lion-group.ru/products/abrazivy/netkanye-pressovannye-krugi-roxpro-bx-150mm/" TargetMode="External"/><Relationship Id="rId344" Type="http://schemas.openxmlformats.org/officeDocument/2006/relationships/hyperlink" Target="https://lion-group.ru/products/abrazivy/netkanye-pressovannye-krugi-roxpro-vx-na-opravke-trimmable/" TargetMode="External"/><Relationship Id="rId20" Type="http://schemas.openxmlformats.org/officeDocument/2006/relationships/hyperlink" Target="https://lion-group.ru/products/abrazivy/otreznye-krugi-roxtop/" TargetMode="External"/><Relationship Id="rId41" Type="http://schemas.openxmlformats.org/officeDocument/2006/relationships/hyperlink" Target="https://lion-group.ru/products/abrazivy/fibrovye-shlifovalnye-krugi-roxpro-hard-cut/" TargetMode="External"/><Relationship Id="rId62" Type="http://schemas.openxmlformats.org/officeDocument/2006/relationships/hyperlink" Target="https://lion-group.ru/products/abrazivy/lepestkovye-krugi-roxpro-hard-cut/" TargetMode="External"/><Relationship Id="rId83" Type="http://schemas.openxmlformats.org/officeDocument/2006/relationships/hyperlink" Target="https://lion-group.ru/products/abrazivy/lepestkovyj-krug-roxpro-125h22mm-keramika/" TargetMode="External"/><Relationship Id="rId179" Type="http://schemas.openxmlformats.org/officeDocument/2006/relationships/hyperlink" Target="https://lion-group.ru/products/abrazivy/torcevaya-lepestkovaya-wtka-roxtop-150h30h25mm/" TargetMode="External"/><Relationship Id="rId365" Type="http://schemas.openxmlformats.org/officeDocument/2006/relationships/hyperlink" Target="https://lion-group.ru/products/abrazivy/netkanye-pressovannye-krugi-roxtop-150mm/" TargetMode="External"/><Relationship Id="rId386" Type="http://schemas.openxmlformats.org/officeDocument/2006/relationships/hyperlink" Target="https://lion-group.ru/products/abrazivy/shlifovalnyj-krug-roxpro-compact-237/" TargetMode="External"/><Relationship Id="rId190" Type="http://schemas.openxmlformats.org/officeDocument/2006/relationships/hyperlink" Target="https://lion-group.ru/products/abrazivy/torcevaya-lepestkovaya-wtka-roxtop-150h50h25mm/" TargetMode="External"/><Relationship Id="rId204" Type="http://schemas.openxmlformats.org/officeDocument/2006/relationships/hyperlink" Target="https://lion-group.ru/products/abrazivy/lepestkovaya-abrazivnaya-wtka-na-shpindele/" TargetMode="External"/><Relationship Id="rId225" Type="http://schemas.openxmlformats.org/officeDocument/2006/relationships/hyperlink" Target="https://lion-group.ru/products/abrazivy/lepestkovaya-abrazivnaya-wtka-na-shpindele/" TargetMode="External"/><Relationship Id="rId246" Type="http://schemas.openxmlformats.org/officeDocument/2006/relationships/hyperlink" Target="https://lion-group.ru/products/abrazivy/lepestkovaya-wtka-roxtop-ii-s-krepleniem-m14-125h20mm/" TargetMode="External"/><Relationship Id="rId267" Type="http://schemas.openxmlformats.org/officeDocument/2006/relationships/hyperlink" Target="https://lion-group.ru/products/abrazivy/netkannye-pressovannye-krugi/" TargetMode="External"/><Relationship Id="rId288" Type="http://schemas.openxmlformats.org/officeDocument/2006/relationships/hyperlink" Target="https://lion-group.ru/products/abrazivy/netkanye-pressovannye-krugi-na-opravke-trimmable/" TargetMode="External"/><Relationship Id="rId106" Type="http://schemas.openxmlformats.org/officeDocument/2006/relationships/hyperlink" Target="https://lion-group.ru/products/abrazivy/zachistnye-krugi-qcd-75mm/" TargetMode="External"/><Relationship Id="rId127" Type="http://schemas.openxmlformats.org/officeDocument/2006/relationships/hyperlink" Target="https://lion-group.ru/products/abrazivy/netkanyj-shlifovalnyj-krug-roxpro/" TargetMode="External"/><Relationship Id="rId313" Type="http://schemas.openxmlformats.org/officeDocument/2006/relationships/hyperlink" Target="https://lion-group.ru/products/abrazivy/netkanye-pressovannye-krugi-qcd-roxpro-bx/" TargetMode="External"/><Relationship Id="rId10" Type="http://schemas.openxmlformats.org/officeDocument/2006/relationships/hyperlink" Target="https://lion-group.ru/products/abrazivy/otreznye-krugi-roxtop/" TargetMode="External"/><Relationship Id="rId31" Type="http://schemas.openxmlformats.org/officeDocument/2006/relationships/hyperlink" Target="https://lion-group.ru/products/abrazivy/gibkij-zachistnoj-krug-roxpro-flexible/" TargetMode="External"/><Relationship Id="rId52" Type="http://schemas.openxmlformats.org/officeDocument/2006/relationships/hyperlink" Target="https://lion-group.ru/products/abrazivy/fibrovyj-shlifovalnyj-krug-180h22mm-keramika/" TargetMode="External"/><Relationship Id="rId73" Type="http://schemas.openxmlformats.org/officeDocument/2006/relationships/hyperlink" Target="https://lion-group.ru/products/abrazivy/lepestkovyj-krug-roxone-125h22mm-cirkonat/" TargetMode="External"/><Relationship Id="rId94" Type="http://schemas.openxmlformats.org/officeDocument/2006/relationships/hyperlink" Target="https://lion-group.ru/products/abrazivy/lepestkovyj-krug-roxtop-125h22mm-cirkonat/" TargetMode="External"/><Relationship Id="rId148" Type="http://schemas.openxmlformats.org/officeDocument/2006/relationships/hyperlink" Target="https://lion-group.ru/products/abrazivy/shpindel-dlya-valikov/" TargetMode="External"/><Relationship Id="rId169" Type="http://schemas.openxmlformats.org/officeDocument/2006/relationships/hyperlink" Target="https://lion-group.ru/products/abrazivy/skladchatyj-netkanyj-krug-roxtop/" TargetMode="External"/><Relationship Id="rId334" Type="http://schemas.openxmlformats.org/officeDocument/2006/relationships/hyperlink" Target="https://lion-group.ru/products/abrazivy/netkanye-pressovannye-krugi-roxpro-bx-na-opravke-trimmable/" TargetMode="External"/><Relationship Id="rId355" Type="http://schemas.openxmlformats.org/officeDocument/2006/relationships/hyperlink" Target="https://lion-group.ru/products/abrazivy/netkanye-pressovannye-krugi-roxtop-150mm/" TargetMode="External"/><Relationship Id="rId376" Type="http://schemas.openxmlformats.org/officeDocument/2006/relationships/hyperlink" Target="https://lion-group.ru/products/abrazivy/obmnyj-krug-db-wl/" TargetMode="External"/><Relationship Id="rId397" Type="http://schemas.openxmlformats.org/officeDocument/2006/relationships/hyperlink" Target="https://lion-group.ru/metallobrabotka/poliroli/opravka-srednej-zhestkosti-125mm/" TargetMode="External"/><Relationship Id="rId4" Type="http://schemas.openxmlformats.org/officeDocument/2006/relationships/hyperlink" Target="https://lion-group.ru/products/abrazivy/otreznoj-krug-roxtop-hard-cut/" TargetMode="External"/><Relationship Id="rId180" Type="http://schemas.openxmlformats.org/officeDocument/2006/relationships/hyperlink" Target="https://lion-group.ru/products/abrazivy/torcevaya-lepestkovaya-wtka-roxtop-150h30h25mm/" TargetMode="External"/><Relationship Id="rId215" Type="http://schemas.openxmlformats.org/officeDocument/2006/relationships/hyperlink" Target="https://lion-group.ru/products/abrazivy/lepestkovaya-abrazivnaya-wtka-na-shpindele/" TargetMode="External"/><Relationship Id="rId236" Type="http://schemas.openxmlformats.org/officeDocument/2006/relationships/hyperlink" Target="https://lion-group.ru/products/abrazivy/lepestkovaya-abrazivnaya-wtka-na-shpindele/" TargetMode="External"/><Relationship Id="rId257" Type="http://schemas.openxmlformats.org/officeDocument/2006/relationships/hyperlink" Target="https://lion-group.ru/avtoremont/abrazivy/lepestkovaya-netkanaya-wtka-na-shpindele/" TargetMode="External"/><Relationship Id="rId278" Type="http://schemas.openxmlformats.org/officeDocument/2006/relationships/hyperlink" Target="https://lion-group.ru/products/abrazivy/netkannye-pressovannye-krugi-75-mm/" TargetMode="External"/><Relationship Id="rId401" Type="http://schemas.openxmlformats.org/officeDocument/2006/relationships/hyperlink" Target="https://lion-group.ru/products/poliroli/radialnyj-torcevoj-fetrovyj-polirovalnyj-krug-ochen-myagkij/" TargetMode="External"/><Relationship Id="rId303" Type="http://schemas.openxmlformats.org/officeDocument/2006/relationships/hyperlink" Target="https://lion-group.ru/products/abrazivy/netkanyj-pressovannyj-krug-qcd/" TargetMode="External"/><Relationship Id="rId42" Type="http://schemas.openxmlformats.org/officeDocument/2006/relationships/hyperlink" Target="https://lion-group.ru/products/abrazivy/fibrovye-shlifovalnye-krugi-roxpro-hard-cut/" TargetMode="External"/><Relationship Id="rId84" Type="http://schemas.openxmlformats.org/officeDocument/2006/relationships/hyperlink" Target="https://lion-group.ru/products/abrazivy/lepestkovyj-krug-roxpro-125h22mm-keramika/" TargetMode="External"/><Relationship Id="rId138" Type="http://schemas.openxmlformats.org/officeDocument/2006/relationships/hyperlink" Target="https://lion-group.ru/products/abrazivy/netkanyj-valik-roxpro-100h100h19mm/" TargetMode="External"/><Relationship Id="rId345" Type="http://schemas.openxmlformats.org/officeDocument/2006/relationships/hyperlink" Target="https://lion-group.ru/products/abrazivy/netkanye-pressovannye-krugi-roxtop-75mm/" TargetMode="External"/><Relationship Id="rId387" Type="http://schemas.openxmlformats.org/officeDocument/2006/relationships/hyperlink" Target="https://lion-group.ru/products/abrazivy/shlifovalnyj-krug-roxpro-compact-237/" TargetMode="External"/><Relationship Id="rId191" Type="http://schemas.openxmlformats.org/officeDocument/2006/relationships/hyperlink" Target="https://lion-group.ru/products/abrazivy/torcevaya-lepestkovaya-wtka-roxtop-150h50h25mm/" TargetMode="External"/><Relationship Id="rId205" Type="http://schemas.openxmlformats.org/officeDocument/2006/relationships/hyperlink" Target="https://lion-group.ru/products/abrazivy/lepestkovaya-abrazivnaya-wtka-na-shpindele/" TargetMode="External"/><Relationship Id="rId247" Type="http://schemas.openxmlformats.org/officeDocument/2006/relationships/hyperlink" Target="https://lion-group.ru/products/abrazivy/lepestkovaya-wtka-roxtop-s-krepleniem-m14-125h20mm/" TargetMode="External"/><Relationship Id="rId107" Type="http://schemas.openxmlformats.org/officeDocument/2006/relationships/hyperlink" Target="https://lion-group.ru/products/abrazivy/zachistnye-krugi-qcd-75mm/" TargetMode="External"/><Relationship Id="rId289" Type="http://schemas.openxmlformats.org/officeDocument/2006/relationships/hyperlink" Target="https://lion-group.ru/products/abrazivy/netkanye-pressovannye-krugi-na-opravke-trimmable/" TargetMode="External"/><Relationship Id="rId11" Type="http://schemas.openxmlformats.org/officeDocument/2006/relationships/hyperlink" Target="https://lion-group.ru/products/abrazivy/otreznye-krugi-roxtop/" TargetMode="External"/><Relationship Id="rId53" Type="http://schemas.openxmlformats.org/officeDocument/2006/relationships/hyperlink" Target="https://lion-group.ru/products/abrazivy/fibrovyj-shlifovalnyj-krug-180h22mm-keramika/" TargetMode="External"/><Relationship Id="rId149" Type="http://schemas.openxmlformats.org/officeDocument/2006/relationships/hyperlink" Target="https://lion-group.ru/products/abrazivy/zachistnoj-krug-cleanstrip-ii/" TargetMode="External"/><Relationship Id="rId314" Type="http://schemas.openxmlformats.org/officeDocument/2006/relationships/hyperlink" Target="https://lion-group.ru/products/abrazivy/netkanye-pressovannye-krugi-qcd-roxpro-bx/" TargetMode="External"/><Relationship Id="rId356" Type="http://schemas.openxmlformats.org/officeDocument/2006/relationships/hyperlink" Target="https://lion-group.ru/products/abrazivy/netkanye-pressovannye-krugi-roxtop-150mm/" TargetMode="External"/><Relationship Id="rId398" Type="http://schemas.openxmlformats.org/officeDocument/2006/relationships/hyperlink" Target="https://lion-group.ru/products/poliroli/radialnyj-torcevoj-fetrovyj-polirovalnyj-krug/" TargetMode="External"/><Relationship Id="rId95" Type="http://schemas.openxmlformats.org/officeDocument/2006/relationships/hyperlink" Target="https://lion-group.ru/products/abrazivy/lepestkovyj-krug-roxtop-125h22mm-cirkonat/" TargetMode="External"/><Relationship Id="rId160" Type="http://schemas.openxmlformats.org/officeDocument/2006/relationships/hyperlink" Target="https://lion-group.ru/products/abrazivy/zachistnye-krugi-cleanstrip-ii-na-opravke/" TargetMode="External"/><Relationship Id="rId216" Type="http://schemas.openxmlformats.org/officeDocument/2006/relationships/hyperlink" Target="https://lion-group.ru/products/abrazivy/lepestkovaya-abrazivnaya-wtka-na-shpindele/" TargetMode="External"/><Relationship Id="rId258" Type="http://schemas.openxmlformats.org/officeDocument/2006/relationships/hyperlink" Target="https://lion-group.ru/avtoremont/abrazivy/lepestkovaya-netkanaya-wtka-na-shpindele/" TargetMode="External"/><Relationship Id="rId22" Type="http://schemas.openxmlformats.org/officeDocument/2006/relationships/hyperlink" Target="https://lion-group.ru/products/abrazivy/zachistnoj-krug-roxtop-hard-cut/" TargetMode="External"/><Relationship Id="rId64" Type="http://schemas.openxmlformats.org/officeDocument/2006/relationships/hyperlink" Target="https://lion-group.ru/products/abrazivy/bystrosmnyj-lepestkovyj-krug-roxtop-50mm/" TargetMode="External"/><Relationship Id="rId118" Type="http://schemas.openxmlformats.org/officeDocument/2006/relationships/hyperlink" Target="https://lion-group.ru/products/abrazivy/netkanye-shlifovalnye-krugi-roxpro-qcd/" TargetMode="External"/><Relationship Id="rId325" Type="http://schemas.openxmlformats.org/officeDocument/2006/relationships/hyperlink" Target="https://lion-group.ru/products/abrazivy/netkanye-pressovannye-krugi-roxpro-bx-150mm/" TargetMode="External"/><Relationship Id="rId367" Type="http://schemas.openxmlformats.org/officeDocument/2006/relationships/hyperlink" Target="https://lion-group.ru/products/abrazivy/netkanye-pressovannye-krugi-roxtop-150mm/" TargetMode="External"/><Relationship Id="rId171" Type="http://schemas.openxmlformats.org/officeDocument/2006/relationships/hyperlink" Target="https://lion-group.ru/products/abrazivy/krepzhnaya-gajka-dlya-torcevoj-lepestkovoj-wtki/" TargetMode="External"/><Relationship Id="rId227" Type="http://schemas.openxmlformats.org/officeDocument/2006/relationships/hyperlink" Target="https://lion-group.ru/products/abrazivy/lepestkovaya-abrazivnaya-wtka-na-shpindele/" TargetMode="External"/><Relationship Id="rId269" Type="http://schemas.openxmlformats.org/officeDocument/2006/relationships/hyperlink" Target="https://lion-group.ru/products/abrazivy/netkannye-pressovannye-krugi/" TargetMode="External"/><Relationship Id="rId33" Type="http://schemas.openxmlformats.org/officeDocument/2006/relationships/hyperlink" Target="https://lion-group.ru/products/abrazivy/fibrovye-krugi-roxtop-oksid-alyuminiya/" TargetMode="External"/><Relationship Id="rId129" Type="http://schemas.openxmlformats.org/officeDocument/2006/relationships/hyperlink" Target="https://lion-group.ru/products/abrazivy/netkanyj-shlifovalnyj-krug-roxpro/" TargetMode="External"/><Relationship Id="rId280" Type="http://schemas.openxmlformats.org/officeDocument/2006/relationships/hyperlink" Target="https://lion-group.ru/products/abrazivy/netkannye-pressovannye-krugi-125mm/" TargetMode="External"/><Relationship Id="rId336" Type="http://schemas.openxmlformats.org/officeDocument/2006/relationships/hyperlink" Target="https://lion-group.ru/products/abrazivy/netkanye-pressovannye-krugi-qcd-roxpro-vx/" TargetMode="External"/><Relationship Id="rId75" Type="http://schemas.openxmlformats.org/officeDocument/2006/relationships/hyperlink" Target="https://lion-group.ru/products/abrazivy/lepestkovyj-krug-roxone-125h22mm-cirkonat/" TargetMode="External"/><Relationship Id="rId140" Type="http://schemas.openxmlformats.org/officeDocument/2006/relationships/hyperlink" Target="https://lion-group.ru/products/abrazivy/netkanyj-valik-roxpro-100h100h19mm/" TargetMode="External"/><Relationship Id="rId182" Type="http://schemas.openxmlformats.org/officeDocument/2006/relationships/hyperlink" Target="https://lion-group.ru/products/abrazivy/torcevaya-lepestkovaya-wtka-roxtop-150h30h32mm/" TargetMode="External"/><Relationship Id="rId378" Type="http://schemas.openxmlformats.org/officeDocument/2006/relationships/hyperlink" Target="https://lion-group.ru/products/abrazivy/obmnyj-krug-db-wl/" TargetMode="External"/><Relationship Id="rId403" Type="http://schemas.openxmlformats.org/officeDocument/2006/relationships/hyperlink" Target="https://lion-group.ru/products/poliroli/fetrovyj-polirovalnyj-krug-na-lipuchke-roxpro-finesse-myagkij/" TargetMode="External"/><Relationship Id="rId6" Type="http://schemas.openxmlformats.org/officeDocument/2006/relationships/hyperlink" Target="https://lion-group.ru/products/abrazivy/otreznoj-krug-roxtop-hard-cut/" TargetMode="External"/><Relationship Id="rId238" Type="http://schemas.openxmlformats.org/officeDocument/2006/relationships/hyperlink" Target="https://lion-group.ru/products/abrazivy/lepestkovaya-abrazivnaya-wtka-na-shpindele/" TargetMode="External"/><Relationship Id="rId291" Type="http://schemas.openxmlformats.org/officeDocument/2006/relationships/hyperlink" Target="https://lion-group.ru/products/abrazivy/netkanye-pressovannye-krugi-na-opravke-trimmable/" TargetMode="External"/><Relationship Id="rId305" Type="http://schemas.openxmlformats.org/officeDocument/2006/relationships/hyperlink" Target="https://lion-group.ru/products/abrazivy/netkanyj-pressovannyj-krug-qcd/" TargetMode="External"/><Relationship Id="rId347" Type="http://schemas.openxmlformats.org/officeDocument/2006/relationships/hyperlink" Target="https://lion-group.ru/products/abrazivy/netkanye-pressovannye-krugi-roxtop-na-opravke-trimmable/" TargetMode="External"/><Relationship Id="rId44" Type="http://schemas.openxmlformats.org/officeDocument/2006/relationships/hyperlink" Target="https://lion-group.ru/products/abrazivy/fibrovye-shlifovalnye-krugi-roxpro-hard-cut/" TargetMode="External"/><Relationship Id="rId86" Type="http://schemas.openxmlformats.org/officeDocument/2006/relationships/hyperlink" Target="https://lion-group.ru/products/abrazivy/lepestkovyj-krug-roxpro-fast-cut-ii-125-h-22mm/" TargetMode="External"/><Relationship Id="rId151" Type="http://schemas.openxmlformats.org/officeDocument/2006/relationships/hyperlink" Target="https://lion-group.ru/products/abrazivy/zachistnoj-krug-cleanstrip-roxone/" TargetMode="External"/><Relationship Id="rId389" Type="http://schemas.openxmlformats.org/officeDocument/2006/relationships/hyperlink" Target="https://lion-group.ru/products/abrazivy/shlifovalnyj-krug-roxpro-compact-237/" TargetMode="External"/><Relationship Id="rId193" Type="http://schemas.openxmlformats.org/officeDocument/2006/relationships/hyperlink" Target="https://lion-group.ru/products/abrazivy/torcevaya-lepestkovaya-wtka-roxtop-150h50h25mm/" TargetMode="External"/><Relationship Id="rId207" Type="http://schemas.openxmlformats.org/officeDocument/2006/relationships/hyperlink" Target="https://lion-group.ru/products/abrazivy/lepestkovaya-abrazivnaya-wtka-na-shpindele/" TargetMode="External"/><Relationship Id="rId249" Type="http://schemas.openxmlformats.org/officeDocument/2006/relationships/hyperlink" Target="https://lion-group.ru/products/abrazivy/lepestkovaya-wtka-roxtop-s-krepleniem-m14-125h20mm/" TargetMode="External"/><Relationship Id="rId13" Type="http://schemas.openxmlformats.org/officeDocument/2006/relationships/hyperlink" Target="https://lion-group.ru/products/abrazivy/otreznye-krugi-roxtop/" TargetMode="External"/><Relationship Id="rId109" Type="http://schemas.openxmlformats.org/officeDocument/2006/relationships/hyperlink" Target="https://lion-group.ru/products/abrazivy/zachistnye-krugi-qcd-75mm/" TargetMode="External"/><Relationship Id="rId260" Type="http://schemas.openxmlformats.org/officeDocument/2006/relationships/hyperlink" Target="https://lion-group.ru/avtoremont/abrazivy/lepestkovaya-netkanaya-wtka-na-shpindele/" TargetMode="External"/><Relationship Id="rId316" Type="http://schemas.openxmlformats.org/officeDocument/2006/relationships/hyperlink" Target="https://lion-group.ru/products/abrazivy/netkanye-pressovannye-krugi-qcd-roxpro-bx/" TargetMode="External"/><Relationship Id="rId55" Type="http://schemas.openxmlformats.org/officeDocument/2006/relationships/hyperlink" Target="https://lion-group.ru/products/abrazivy/opravka-dlya-fibrovyh-krugov-myagkaya/" TargetMode="External"/><Relationship Id="rId97" Type="http://schemas.openxmlformats.org/officeDocument/2006/relationships/hyperlink" Target="https://lion-group.ru/products/abrazivy/lepestkovyj-krug-roxtop-zircon-125-h-22mm/" TargetMode="External"/><Relationship Id="rId120" Type="http://schemas.openxmlformats.org/officeDocument/2006/relationships/hyperlink" Target="https://lion-group.ru/products/abrazivy/netkanye-shlifovalnye-krugi-roxpro-qcd/" TargetMode="External"/><Relationship Id="rId358" Type="http://schemas.openxmlformats.org/officeDocument/2006/relationships/hyperlink" Target="https://lion-group.ru/products/abrazivy/netkanye-pressovannye-krugi-roxtop-150mm/" TargetMode="External"/><Relationship Id="rId162" Type="http://schemas.openxmlformats.org/officeDocument/2006/relationships/hyperlink" Target="https://lion-group.ru/products/abrazivy/netkanyj-abrazivnyj-material-roxelpro/" TargetMode="External"/><Relationship Id="rId218" Type="http://schemas.openxmlformats.org/officeDocument/2006/relationships/hyperlink" Target="https://lion-group.ru/products/abrazivy/lepestkovaya-abrazivnaya-wtka-na-shpindele/" TargetMode="External"/><Relationship Id="rId271" Type="http://schemas.openxmlformats.org/officeDocument/2006/relationships/hyperlink" Target="https://lion-group.ru/products/abrazivy/netkannye-pressovannye-krugi/" TargetMode="External"/><Relationship Id="rId24" Type="http://schemas.openxmlformats.org/officeDocument/2006/relationships/hyperlink" Target="https://lion-group.ru/products/abrazivy/zachistnoj-krug-roxtop-soft-cut/" TargetMode="External"/><Relationship Id="rId66" Type="http://schemas.openxmlformats.org/officeDocument/2006/relationships/hyperlink" Target="https://lion-group.ru/products/abrazivy/bystrosmnyj-lepestkovyj-krug-roxtop-50mm/" TargetMode="External"/><Relationship Id="rId131" Type="http://schemas.openxmlformats.org/officeDocument/2006/relationships/hyperlink" Target="https://lion-group.ru/products/abrazivy/netkanyj-shlifovalnyj-krug-roxpro/" TargetMode="External"/><Relationship Id="rId327" Type="http://schemas.openxmlformats.org/officeDocument/2006/relationships/hyperlink" Target="https://lion-group.ru/products/abrazivy/netkanye-pressovannye-krugi-roxpro-bx-75mm/" TargetMode="External"/><Relationship Id="rId369" Type="http://schemas.openxmlformats.org/officeDocument/2006/relationships/hyperlink" Target="https://lion-group.ru/products/abrazivy/netkanye-pressovannye-krugi-roxtop-150mm/" TargetMode="External"/><Relationship Id="rId173" Type="http://schemas.openxmlformats.org/officeDocument/2006/relationships/hyperlink" Target="https://lion-group.ru/products/abrazivy/torcevaya-lepestkovaya-wtka-roxtop-150h30h25mm/" TargetMode="External"/><Relationship Id="rId229" Type="http://schemas.openxmlformats.org/officeDocument/2006/relationships/hyperlink" Target="https://lion-group.ru/products/abrazivy/lepestkovaya-abrazivnaya-wtka-na-shpindele/" TargetMode="External"/><Relationship Id="rId380" Type="http://schemas.openxmlformats.org/officeDocument/2006/relationships/hyperlink" Target="https://lion-group.ru/products/abrazivy/obmnyj-krug-fs-wl/" TargetMode="External"/><Relationship Id="rId240" Type="http://schemas.openxmlformats.org/officeDocument/2006/relationships/hyperlink" Target="https://lion-group.ru/products/abrazivy/lepestkovaya-abrazivnaya-wtka-na-shpindele/" TargetMode="External"/><Relationship Id="rId35" Type="http://schemas.openxmlformats.org/officeDocument/2006/relationships/hyperlink" Target="https://lion-group.ru/products/abrazivy/fibrovye-shlifovalnye-krugi-roxpro-hard-cut/" TargetMode="External"/><Relationship Id="rId77" Type="http://schemas.openxmlformats.org/officeDocument/2006/relationships/hyperlink" Target="https://lion-group.ru/products/abrazivy/lepestkovyj-krug-roxone-uni-cut-125-h-22mm/" TargetMode="External"/><Relationship Id="rId100" Type="http://schemas.openxmlformats.org/officeDocument/2006/relationships/hyperlink" Target="https://lion-group.ru/products/abrazivy/zachistnye-krugi-qcd-50mm/" TargetMode="External"/><Relationship Id="rId282" Type="http://schemas.openxmlformats.org/officeDocument/2006/relationships/hyperlink" Target="https://lion-group.ru/products/abrazivy/netkannye-pressovannye-krugi-125mm/" TargetMode="External"/><Relationship Id="rId338" Type="http://schemas.openxmlformats.org/officeDocument/2006/relationships/hyperlink" Target="https://lion-group.ru/products/abrazivy/netkanye-pressovannye-krugi-roxpro-vx-150mm/" TargetMode="External"/><Relationship Id="rId8" Type="http://schemas.openxmlformats.org/officeDocument/2006/relationships/hyperlink" Target="https://lion-group.ru/products/abrazivy/otreznoj-krug-roxtop-uni-cut-75mm/" TargetMode="External"/><Relationship Id="rId142" Type="http://schemas.openxmlformats.org/officeDocument/2006/relationships/hyperlink" Target="https://lion-group.ru/products/abrazivy/netkanyj-valik-roxtop/" TargetMode="External"/><Relationship Id="rId184" Type="http://schemas.openxmlformats.org/officeDocument/2006/relationships/hyperlink" Target="https://lion-group.ru/products/abrazivy/torcevaya-lepestkovaya-wtka-roxtop-150h30h32mm/" TargetMode="External"/><Relationship Id="rId391" Type="http://schemas.openxmlformats.org/officeDocument/2006/relationships/hyperlink" Target="https://lion-group.ru/products/abrazivy/opravka-dlya-shlifovalnyh-krugov-zhstkaya/" TargetMode="External"/><Relationship Id="rId405" Type="http://schemas.openxmlformats.org/officeDocument/2006/relationships/hyperlink" Target="https://lion-group.ru/products/poliroli/fetrovyj-polirovalnyj-krug-na-opravke/" TargetMode="External"/><Relationship Id="rId251" Type="http://schemas.openxmlformats.org/officeDocument/2006/relationships/hyperlink" Target="https://lion-group.ru/avtoremont/abrazivy/lepestkovaya-kombinirovannaya-wtka-na-shpindele/" TargetMode="External"/><Relationship Id="rId46" Type="http://schemas.openxmlformats.org/officeDocument/2006/relationships/hyperlink" Target="https://lion-group.ru/products/abrazivy/fibrovye-shlifoval-nye-krugi-125-h-22mm/" TargetMode="External"/><Relationship Id="rId293" Type="http://schemas.openxmlformats.org/officeDocument/2006/relationships/hyperlink" Target="https://lion-group.ru/products/abrazivy/netkanyj-pressovannyj-krug-qcd/" TargetMode="External"/><Relationship Id="rId307" Type="http://schemas.openxmlformats.org/officeDocument/2006/relationships/hyperlink" Target="https://lion-group.ru/products/abrazivy/shpindel-dlya-netkanyh-pressovannyh-krugov/" TargetMode="External"/><Relationship Id="rId349" Type="http://schemas.openxmlformats.org/officeDocument/2006/relationships/hyperlink" Target="https://lion-group.ru/products/abrazivy/netkanye-pressovannye-krugi-roxtop-na-opravke-trimmable/" TargetMode="External"/><Relationship Id="rId88" Type="http://schemas.openxmlformats.org/officeDocument/2006/relationships/hyperlink" Target="https://lion-group.ru/products/abrazivy/lepestkovyj-krug-roxtop-125h22mm-cirkonat/" TargetMode="External"/><Relationship Id="rId111" Type="http://schemas.openxmlformats.org/officeDocument/2006/relationships/hyperlink" Target="https://lion-group.ru/products/abrazivy/opravka-qcd-m14/" TargetMode="External"/><Relationship Id="rId153" Type="http://schemas.openxmlformats.org/officeDocument/2006/relationships/hyperlink" Target="https://lion-group.ru/products/abrazivy/zachistnoj-krug-roxone-cleanstrip-bystrosmnyj/" TargetMode="External"/><Relationship Id="rId195" Type="http://schemas.openxmlformats.org/officeDocument/2006/relationships/hyperlink" Target="https://lion-group.ru/products/abrazivy/torcevaya-lepestkovaya-wtka-roxtop-150h50h25mm/" TargetMode="External"/><Relationship Id="rId209" Type="http://schemas.openxmlformats.org/officeDocument/2006/relationships/hyperlink" Target="https://lion-group.ru/products/abrazivy/lepestkovaya-abrazivnaya-wtka-na-shpindele/" TargetMode="External"/><Relationship Id="rId360" Type="http://schemas.openxmlformats.org/officeDocument/2006/relationships/hyperlink" Target="https://lion-group.ru/products/abrazivy/netkanye-pressovannye-krugi-roxtop-150mm/" TargetMode="External"/><Relationship Id="rId220" Type="http://schemas.openxmlformats.org/officeDocument/2006/relationships/hyperlink" Target="https://lion-group.ru/products/abrazivy/lepestkovaya-abrazivnaya-wtka-na-shpindele/" TargetMode="External"/><Relationship Id="rId15" Type="http://schemas.openxmlformats.org/officeDocument/2006/relationships/hyperlink" Target="https://lion-group.ru/products/abrazivy/otreznye-krugi-roxtop/" TargetMode="External"/><Relationship Id="rId57" Type="http://schemas.openxmlformats.org/officeDocument/2006/relationships/hyperlink" Target="https://lion-group.ru/products/abrazivy/opravka-dlya-fibrovyh-krugov-osobo-zhstkaya/" TargetMode="External"/><Relationship Id="rId262" Type="http://schemas.openxmlformats.org/officeDocument/2006/relationships/hyperlink" Target="https://lion-group.ru/avtoremont/abrazivy/lepestkovaya-netkanaya-wtka-na-shpindele/" TargetMode="External"/><Relationship Id="rId318" Type="http://schemas.openxmlformats.org/officeDocument/2006/relationships/hyperlink" Target="https://lion-group.ru/products/abrazivy/netkanye-pressovannye-krugi-roxpro-bx-150mm/" TargetMode="External"/><Relationship Id="rId99" Type="http://schemas.openxmlformats.org/officeDocument/2006/relationships/hyperlink" Target="https://lion-group.ru/products/abrazivy/lepestkovyj-krug-roxtop-zircon-125-h-22mm/" TargetMode="External"/><Relationship Id="rId122" Type="http://schemas.openxmlformats.org/officeDocument/2006/relationships/hyperlink" Target="https://lion-group.ru/products/abrazivy/netkanye-shlifovalnye-krugi-roxpro-qcd/" TargetMode="External"/><Relationship Id="rId164" Type="http://schemas.openxmlformats.org/officeDocument/2006/relationships/hyperlink" Target="https://lion-group.ru/products/abrazivy/netkanyj-abrazivnyj-material-roxelpro/" TargetMode="External"/><Relationship Id="rId371" Type="http://schemas.openxmlformats.org/officeDocument/2006/relationships/hyperlink" Target="https://lion-group.ru/products/abrazivy/bystrosmnyj-netkanyj-pressovannyj-krug-roxtop/" TargetMode="External"/><Relationship Id="rId26" Type="http://schemas.openxmlformats.org/officeDocument/2006/relationships/hyperlink" Target="https://lion-group.ru/products/abrazivy/zachistnoj-krug-roxtop-soft-cut-ii/" TargetMode="External"/><Relationship Id="rId231" Type="http://schemas.openxmlformats.org/officeDocument/2006/relationships/hyperlink" Target="https://lion-group.ru/products/abrazivy/lepestkovaya-abrazivnaya-wtka-na-shpindele/" TargetMode="External"/><Relationship Id="rId273" Type="http://schemas.openxmlformats.org/officeDocument/2006/relationships/hyperlink" Target="https://lion-group.ru/products/abrazivy/netkannye-pressovannye-krugi/" TargetMode="External"/><Relationship Id="rId329" Type="http://schemas.openxmlformats.org/officeDocument/2006/relationships/hyperlink" Target="https://lion-group.ru/products/abrazivy/netkanye-pressovannye-krugi-roxpro-bx-75mm/" TargetMode="External"/><Relationship Id="rId68" Type="http://schemas.openxmlformats.org/officeDocument/2006/relationships/hyperlink" Target="https://lion-group.ru/products/abrazivy/bystrosmnyj-lepestkovyj-krug-roxtop-75mm/" TargetMode="External"/><Relationship Id="rId133" Type="http://schemas.openxmlformats.org/officeDocument/2006/relationships/hyperlink" Target="https://lion-group.ru/products/abrazivy/netkanyj-shlifovalnyj-krug-roxpro/" TargetMode="External"/><Relationship Id="rId175" Type="http://schemas.openxmlformats.org/officeDocument/2006/relationships/hyperlink" Target="https://lion-group.ru/products/abrazivy/torcevaya-lepestkovaya-wtka-roxtop-150h30h25mm/" TargetMode="External"/><Relationship Id="rId340" Type="http://schemas.openxmlformats.org/officeDocument/2006/relationships/hyperlink" Target="https://lion-group.ru/products/abrazivy/netkanye-pressovannye-krugi-roxpro-vx-150mm/" TargetMode="External"/><Relationship Id="rId200" Type="http://schemas.openxmlformats.org/officeDocument/2006/relationships/hyperlink" Target="https://lion-group.ru/products/abrazivy/torcevaya-lepestkovaya-wtka-roxtop-150h50h32mm/" TargetMode="External"/><Relationship Id="rId382" Type="http://schemas.openxmlformats.org/officeDocument/2006/relationships/hyperlink" Target="https://lion-group.ru/products/abrazivy/obmnyj-krug-fs-wl/" TargetMode="External"/><Relationship Id="rId242" Type="http://schemas.openxmlformats.org/officeDocument/2006/relationships/hyperlink" Target="https://lion-group.ru/products/abrazivy/lepestkovaya-abrazivnaya-wtka-na-shpindele/" TargetMode="External"/><Relationship Id="rId284" Type="http://schemas.openxmlformats.org/officeDocument/2006/relationships/hyperlink" Target="https://lion-group.ru/products/abrazivy/netkanye-pressovannye-krugi-na-opravke-trimmable/" TargetMode="External"/><Relationship Id="rId37" Type="http://schemas.openxmlformats.org/officeDocument/2006/relationships/hyperlink" Target="https://lion-group.ru/products/abrazivy/fibrovye-shlifovalnye-krugi-roxpro-hard-cut/" TargetMode="External"/><Relationship Id="rId79" Type="http://schemas.openxmlformats.org/officeDocument/2006/relationships/hyperlink" Target="https://lion-group.ru/products/abrazivy/lepestkovyj-krug-roxpro-115h22mm-keramika/" TargetMode="External"/><Relationship Id="rId102" Type="http://schemas.openxmlformats.org/officeDocument/2006/relationships/hyperlink" Target="https://lion-group.ru/products/abrazivy/zachistnye-krugi-qcd-50mm/" TargetMode="External"/><Relationship Id="rId144" Type="http://schemas.openxmlformats.org/officeDocument/2006/relationships/hyperlink" Target="https://lion-group.ru/products/abrazivy/netkanyj-valik-roxtop/" TargetMode="External"/><Relationship Id="rId90" Type="http://schemas.openxmlformats.org/officeDocument/2006/relationships/hyperlink" Target="https://lion-group.ru/products/abrazivy/lepestkovyj-krug-roxtop-125h22mm-cirkonat/" TargetMode="External"/><Relationship Id="rId186" Type="http://schemas.openxmlformats.org/officeDocument/2006/relationships/hyperlink" Target="https://lion-group.ru/products/abrazivy/torcevaya-lepestkovaya-wtka-roxtop-150h30h32mm/" TargetMode="External"/><Relationship Id="rId351" Type="http://schemas.openxmlformats.org/officeDocument/2006/relationships/hyperlink" Target="https://lion-group.ru/products/abrazivy/netkanye-pressovannye-krugi-roxtop-na-opravke-trimmable/" TargetMode="External"/><Relationship Id="rId393" Type="http://schemas.openxmlformats.org/officeDocument/2006/relationships/hyperlink" Target="https://lion-group.ru/products/poliroli/polirovalnaya-pasta-roxtop/" TargetMode="External"/><Relationship Id="rId407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lion-group.ru/products/maskirovka/malyarnaya-lenta-roxtop-3580-yarko-zhltaya/" TargetMode="External"/><Relationship Id="rId21" Type="http://schemas.openxmlformats.org/officeDocument/2006/relationships/hyperlink" Target="https://lion-group.ru/products/siz/polumaska-roxtop-silikonovaya/" TargetMode="External"/><Relationship Id="rId42" Type="http://schemas.openxmlformats.org/officeDocument/2006/relationships/hyperlink" Target="https://lion-group.ru/products/siz/protivoaerozolnyj-respirator-roxtop-03v-ffp3-nr-d/" TargetMode="External"/><Relationship Id="rId63" Type="http://schemas.openxmlformats.org/officeDocument/2006/relationships/hyperlink" Target="https://lion-group.ru/products/siz/zawitnyj-kombinezon-dlya-malyarnyh-rabot-roxtop/" TargetMode="External"/><Relationship Id="rId84" Type="http://schemas.openxmlformats.org/officeDocument/2006/relationships/hyperlink" Target="https://lion-group.ru/products/salfetki1/obezzhirivayuwaya-salfetka-multiclean-ii/" TargetMode="External"/><Relationship Id="rId138" Type="http://schemas.openxmlformats.org/officeDocument/2006/relationships/hyperlink" Target="https://lion-group.ru/products/maskirovka/malyarnaya-lenta-roxtop-3580/" TargetMode="External"/><Relationship Id="rId159" Type="http://schemas.openxmlformats.org/officeDocument/2006/relationships/hyperlink" Target="https://lion-group.ru/products/maskirovka/malyarnaya-lenta-roxpro-4590/" TargetMode="External"/><Relationship Id="rId170" Type="http://schemas.openxmlformats.org/officeDocument/2006/relationships/hyperlink" Target="https://lion-group.ru/products/siz/komplekt-dlya-zawity-dyhaniya/" TargetMode="External"/><Relationship Id="rId191" Type="http://schemas.openxmlformats.org/officeDocument/2006/relationships/hyperlink" Target="https://lion-group.ru/products/abrazivy/myagkaya-prokladka-fusion-150mm/" TargetMode="External"/><Relationship Id="rId205" Type="http://schemas.openxmlformats.org/officeDocument/2006/relationships/hyperlink" Target="https://lion-group.ru/products/abrazivy/opravka-dlya-shlifovalnyh-krugov-winner-150mm/" TargetMode="External"/><Relationship Id="rId226" Type="http://schemas.openxmlformats.org/officeDocument/2006/relationships/hyperlink" Target="https://lion-group.ru/products/abrazivy/shlifovalnaya-bumaga-sunrox-v-rulone/" TargetMode="External"/><Relationship Id="rId107" Type="http://schemas.openxmlformats.org/officeDocument/2006/relationships/hyperlink" Target="https://lion-group.ru/products/maskirovka/maskiruyuwaya-bumaga-roxone/" TargetMode="External"/><Relationship Id="rId11" Type="http://schemas.openxmlformats.org/officeDocument/2006/relationships/hyperlink" Target="https://lion-group.ru/products/maskirovka/malyarnaya-lenta-roxtop-80-19mm-h-50m1/" TargetMode="External"/><Relationship Id="rId32" Type="http://schemas.openxmlformats.org/officeDocument/2006/relationships/hyperlink" Target="https://lion-group.ru/products/maskirovka/ukryvnaya-zawitnaya-plnka-roxtop-s-malyarnoj-lentoj/" TargetMode="External"/><Relationship Id="rId53" Type="http://schemas.openxmlformats.org/officeDocument/2006/relationships/hyperlink" Target="https://lion-group.ru/products/maskirovka/plnochnaya-mnogorazovaya-malyarnaya-dver-roxtop/" TargetMode="External"/><Relationship Id="rId74" Type="http://schemas.openxmlformats.org/officeDocument/2006/relationships/hyperlink" Target="https://lion-group.ru/products/salfetki1/obezzhirivayuwaya-salfetka-ultraclean-one-soft/" TargetMode="External"/><Relationship Id="rId128" Type="http://schemas.openxmlformats.org/officeDocument/2006/relationships/hyperlink" Target="https://lion-group.ru/products/maskirovka/malyarnaya-lenta-roxtop-3580-krasnaya/" TargetMode="External"/><Relationship Id="rId149" Type="http://schemas.openxmlformats.org/officeDocument/2006/relationships/hyperlink" Target="https://lion-group.ru/products/maskirovka/malyarnaya-lenta-roxpro-4590-oranzhevaya/" TargetMode="External"/><Relationship Id="rId5" Type="http://schemas.openxmlformats.org/officeDocument/2006/relationships/hyperlink" Target="https://lion-group.ru/products/maskirovka/malyarnaya-lenta-roxpro-3680/" TargetMode="External"/><Relationship Id="rId95" Type="http://schemas.openxmlformats.org/officeDocument/2006/relationships/hyperlink" Target="https://lion-group.ru/products/maskirovka/maskiruyuwaya-plnka/" TargetMode="External"/><Relationship Id="rId160" Type="http://schemas.openxmlformats.org/officeDocument/2006/relationships/hyperlink" Target="https://lion-group.ru/products/maskirovka/malyarnaya-lenta-roxpro-3680/" TargetMode="External"/><Relationship Id="rId181" Type="http://schemas.openxmlformats.org/officeDocument/2006/relationships/hyperlink" Target="https://lion-group.ru/products/instrument/shirokij-shlifok-115-h-230mm/" TargetMode="External"/><Relationship Id="rId216" Type="http://schemas.openxmlformats.org/officeDocument/2006/relationships/hyperlink" Target="https://lion-group.ru/products/abrazivy/shlifovalnaya-bumaga-sunrox-v-rulone/" TargetMode="External"/><Relationship Id="rId22" Type="http://schemas.openxmlformats.org/officeDocument/2006/relationships/hyperlink" Target="https://lion-group.ru/products/siz/polumaska-roxtop-silikonovaya/" TargetMode="External"/><Relationship Id="rId43" Type="http://schemas.openxmlformats.org/officeDocument/2006/relationships/hyperlink" Target="https://lion-group.ru/products/siz/protivoaerozolnyj-respirator-roxtop-03v-ffp3-nr-d/" TargetMode="External"/><Relationship Id="rId64" Type="http://schemas.openxmlformats.org/officeDocument/2006/relationships/hyperlink" Target="https://lion-group.ru/products/siz/zawitnyj-kombinezon-dlya-malyarnyh-rabot-roxtop/" TargetMode="External"/><Relationship Id="rId118" Type="http://schemas.openxmlformats.org/officeDocument/2006/relationships/hyperlink" Target="https://lion-group.ru/products/maskirovka/malyarnaya-lenta-roxtop-3580-yarko-zhltaya/" TargetMode="External"/><Relationship Id="rId139" Type="http://schemas.openxmlformats.org/officeDocument/2006/relationships/hyperlink" Target="https://lion-group.ru/products/maskirovka/malyarnaya-lenta-roxtop-3580/" TargetMode="External"/><Relationship Id="rId85" Type="http://schemas.openxmlformats.org/officeDocument/2006/relationships/hyperlink" Target="https://lion-group.ru/products/siz/mnogorazovyj-zawitnyj-kombinezon-roxpro-s-ventilyaciej/" TargetMode="External"/><Relationship Id="rId150" Type="http://schemas.openxmlformats.org/officeDocument/2006/relationships/hyperlink" Target="https://lion-group.ru/products/maskirovka/malyarnaya-lenta-roxpro-4590-oranzhevaya/" TargetMode="External"/><Relationship Id="rId171" Type="http://schemas.openxmlformats.org/officeDocument/2006/relationships/hyperlink" Target="https://lion-group.ru/products/siz/komplekt-dlya-zawity-dyhaniya/" TargetMode="External"/><Relationship Id="rId192" Type="http://schemas.openxmlformats.org/officeDocument/2006/relationships/hyperlink" Target="https://lion-group.ru/products/abrazivy/myagkaya-prokladka-fusion-150mm/" TargetMode="External"/><Relationship Id="rId206" Type="http://schemas.openxmlformats.org/officeDocument/2006/relationships/hyperlink" Target="https://lion-group.ru/products/abrazivy/opravka-dlya-shlifovalnyh-krugov-winner-150mm/" TargetMode="External"/><Relationship Id="rId227" Type="http://schemas.openxmlformats.org/officeDocument/2006/relationships/hyperlink" Target="https://lion-group.ru/products/abrazivy/shlifovalnaya-bumaga-sunrox-v-rulone/" TargetMode="External"/><Relationship Id="rId12" Type="http://schemas.openxmlformats.org/officeDocument/2006/relationships/hyperlink" Target="https://lion-group.ru/products/maskirovka/malyarnaya-lenta-roxtop-80-19mm-h-50m1/" TargetMode="External"/><Relationship Id="rId33" Type="http://schemas.openxmlformats.org/officeDocument/2006/relationships/hyperlink" Target="https://lion-group.ru/products/maskirovka/ukryvnaya-zawitnaya-plnka-roxtop-s-malyarnoj-lentoj/" TargetMode="External"/><Relationship Id="rId108" Type="http://schemas.openxmlformats.org/officeDocument/2006/relationships/hyperlink" Target="https://lion-group.ru/products/maskirovka/maskiruyuwaya-bumaga-roxone/" TargetMode="External"/><Relationship Id="rId129" Type="http://schemas.openxmlformats.org/officeDocument/2006/relationships/hyperlink" Target="https://lion-group.ru/products/maskirovka/malyarnaya-lenta-roxtop-3580-krasnaya/" TargetMode="External"/><Relationship Id="rId54" Type="http://schemas.openxmlformats.org/officeDocument/2006/relationships/hyperlink" Target="https://lion-group.ru/products/siz/perchatki-zawitnye-roxtop-7232-s-poliuretanovym-pokrytiem-ladoni/" TargetMode="External"/><Relationship Id="rId75" Type="http://schemas.openxmlformats.org/officeDocument/2006/relationships/hyperlink" Target="https://lion-group.ru/products/salfetki1/obezzhirivayuwaya-salfetka-ultraclean-one-new/" TargetMode="External"/><Relationship Id="rId96" Type="http://schemas.openxmlformats.org/officeDocument/2006/relationships/hyperlink" Target="https://lion-group.ru/products/maskirovka/maskiruyuwaya-plnka-roxone-6-mic/" TargetMode="External"/><Relationship Id="rId140" Type="http://schemas.openxmlformats.org/officeDocument/2006/relationships/hyperlink" Target="https://lion-group.ru/products/maskirovka/malyarnaya-lenta-roxpro-5030/" TargetMode="External"/><Relationship Id="rId161" Type="http://schemas.openxmlformats.org/officeDocument/2006/relationships/hyperlink" Target="https://lion-group.ru/products/maskirovka/malyarnaya-lenta-roxpro-3680/" TargetMode="External"/><Relationship Id="rId182" Type="http://schemas.openxmlformats.org/officeDocument/2006/relationships/hyperlink" Target="https://lion-group.ru/products/instrument/shirokij-shlifok-115-h-230mm/" TargetMode="External"/><Relationship Id="rId217" Type="http://schemas.openxmlformats.org/officeDocument/2006/relationships/hyperlink" Target="https://lion-group.ru/products/abrazivy/shlifovalnaya-bumaga-sunrox-v-rulone/" TargetMode="External"/><Relationship Id="rId6" Type="http://schemas.openxmlformats.org/officeDocument/2006/relationships/hyperlink" Target="https://lion-group.ru/products/instrument/ruchnaya-shlifovalnaya-podoshva/" TargetMode="External"/><Relationship Id="rId23" Type="http://schemas.openxmlformats.org/officeDocument/2006/relationships/hyperlink" Target="https://lion-group.ru/products/instrument/pyleotvodnyj-shlang-dlya-shlifkov-4m/" TargetMode="External"/><Relationship Id="rId119" Type="http://schemas.openxmlformats.org/officeDocument/2006/relationships/hyperlink" Target="https://lion-group.ru/products/maskirovka/malyarnaya-lenta-roxtop-3580-yarko-zhltaya/" TargetMode="External"/><Relationship Id="rId44" Type="http://schemas.openxmlformats.org/officeDocument/2006/relationships/hyperlink" Target="https://lion-group.ru/products/siz/protivoaerozolnyj-respirator-roxtop-02v-ffp2-nr-d/" TargetMode="External"/><Relationship Id="rId65" Type="http://schemas.openxmlformats.org/officeDocument/2006/relationships/hyperlink" Target="https://lion-group.ru/products/siz/zawitnyj-kombinezon-dlya-malyarnyh-rabot-roxtop/" TargetMode="External"/><Relationship Id="rId86" Type="http://schemas.openxmlformats.org/officeDocument/2006/relationships/hyperlink" Target="https://lion-group.ru/products/siz/mnogorazovyj-zawitnyj-kombinezon-roxpro-s-ventilyaciej/" TargetMode="External"/><Relationship Id="rId130" Type="http://schemas.openxmlformats.org/officeDocument/2006/relationships/hyperlink" Target="https://lion-group.ru/products/maskirovka/malyarnaya-lenta-roxtop-3580-krasnaya/" TargetMode="External"/><Relationship Id="rId151" Type="http://schemas.openxmlformats.org/officeDocument/2006/relationships/hyperlink" Target="https://lion-group.ru/products/maskirovka/malyarnaya-lenta-roxpro-4590-oranzhevaya/" TargetMode="External"/><Relationship Id="rId172" Type="http://schemas.openxmlformats.org/officeDocument/2006/relationships/hyperlink" Target="https://lion-group.ru/products/siz/komplekt-dlya-zawity-dyhaniya/" TargetMode="External"/><Relationship Id="rId193" Type="http://schemas.openxmlformats.org/officeDocument/2006/relationships/hyperlink" Target="https://lion-group.ru/products/abrazivy/myagkaya-prokladka-soft-150mm/" TargetMode="External"/><Relationship Id="rId207" Type="http://schemas.openxmlformats.org/officeDocument/2006/relationships/hyperlink" Target="https://lion-group.ru/products/abrazivy/opravki-fusion-electro-150mm/" TargetMode="External"/><Relationship Id="rId228" Type="http://schemas.openxmlformats.org/officeDocument/2006/relationships/hyperlink" Target="https://lion-group.ru/products/abrazivy/shlifovalnaya-bumaga-sunrox-v-rulone/" TargetMode="External"/><Relationship Id="rId13" Type="http://schemas.openxmlformats.org/officeDocument/2006/relationships/hyperlink" Target="https://lion-group.ru/products/maskirovka/maskiruyuwaya-plnka-roxone1/" TargetMode="External"/><Relationship Id="rId109" Type="http://schemas.openxmlformats.org/officeDocument/2006/relationships/hyperlink" Target="https://lion-group.ru/products/maskirovka/maskiruyuwaya-bumaga-roxone/" TargetMode="External"/><Relationship Id="rId34" Type="http://schemas.openxmlformats.org/officeDocument/2006/relationships/hyperlink" Target="https://lion-group.ru/products/maskirovka/ukryvnaya-zawitnaya-plnka-roxtop-s-malyarnoj-lentoj/" TargetMode="External"/><Relationship Id="rId55" Type="http://schemas.openxmlformats.org/officeDocument/2006/relationships/hyperlink" Target="https://lion-group.ru/products/siz/perchatki-zawitnye-roxtop-7232-s-poliuretanovym-pokrytiem-ladoni/" TargetMode="External"/><Relationship Id="rId76" Type="http://schemas.openxmlformats.org/officeDocument/2006/relationships/hyperlink" Target="https://lion-group.ru/products/salfetki1/obezzhirivayuwaya-salfetka-ultraclean-one-new/" TargetMode="External"/><Relationship Id="rId97" Type="http://schemas.openxmlformats.org/officeDocument/2006/relationships/hyperlink" Target="https://lion-group.ru/products/maskirovka/maskiruyuwaya-plnka-roxone-6-mic/" TargetMode="External"/><Relationship Id="rId120" Type="http://schemas.openxmlformats.org/officeDocument/2006/relationships/hyperlink" Target="https://lion-group.ru/products/maskirovka/malyarnaya-lenta-roxtop-3580-sinyaya/" TargetMode="External"/><Relationship Id="rId141" Type="http://schemas.openxmlformats.org/officeDocument/2006/relationships/hyperlink" Target="https://lion-group.ru/products/maskirovka/malyarnaya-lenta-roxpro-5025-ultra/" TargetMode="External"/><Relationship Id="rId7" Type="http://schemas.openxmlformats.org/officeDocument/2006/relationships/hyperlink" Target="https://lion-group.ru/products/instrument/gibkij-shlifok-dlya-shlifovaniya-vypuklyh-i-vognutyh-poverhnostej1/" TargetMode="External"/><Relationship Id="rId162" Type="http://schemas.openxmlformats.org/officeDocument/2006/relationships/hyperlink" Target="https://lion-group.ru/products/maskirovka/malyarnaya-lenta-roxpro-3680/" TargetMode="External"/><Relationship Id="rId183" Type="http://schemas.openxmlformats.org/officeDocument/2006/relationships/hyperlink" Target="https://lion-group.ru/products/instrument/srednij-shlifok-80-h-230mm/" TargetMode="External"/><Relationship Id="rId218" Type="http://schemas.openxmlformats.org/officeDocument/2006/relationships/hyperlink" Target="https://lion-group.ru/products/abrazivy/shlifovalnaya-bumaga-sunrox-v-rulone/" TargetMode="External"/><Relationship Id="rId24" Type="http://schemas.openxmlformats.org/officeDocument/2006/relationships/hyperlink" Target="https://lion-group.ru/products/siz/filtr-ot-organicheskih-parov-kislyh-gazov-ammiaka-abek1/" TargetMode="External"/><Relationship Id="rId45" Type="http://schemas.openxmlformats.org/officeDocument/2006/relationships/hyperlink" Target="https://lion-group.ru/products/siz/protivoaerozolnyj-respirator-roxtop-02v-ffp2-nr-d/" TargetMode="External"/><Relationship Id="rId66" Type="http://schemas.openxmlformats.org/officeDocument/2006/relationships/hyperlink" Target="https://lion-group.ru/products/zawitnaya-klejkaya-plnka-roxtop-dlya-okon/" TargetMode="External"/><Relationship Id="rId87" Type="http://schemas.openxmlformats.org/officeDocument/2006/relationships/hyperlink" Target="https://lion-group.ru/products/siz/mnogorazovyj-zawitnyj-kombinezon-roxpro-s-ventilyaciej/" TargetMode="External"/><Relationship Id="rId110" Type="http://schemas.openxmlformats.org/officeDocument/2006/relationships/hyperlink" Target="https://lion-group.ru/products/maskirovka/malyarnaya-pvh-lenta-roxpro-tisnnnaya/" TargetMode="External"/><Relationship Id="rId131" Type="http://schemas.openxmlformats.org/officeDocument/2006/relationships/hyperlink" Target="https://lion-group.ru/products/maskirovka/malyarnaya-lenta-roxtop-3580-krasnaya/" TargetMode="External"/><Relationship Id="rId152" Type="http://schemas.openxmlformats.org/officeDocument/2006/relationships/hyperlink" Target="https://lion-group.ru/products/maskirovka/malyarnaya-lenta-roxpro-4590-zelnaya/" TargetMode="External"/><Relationship Id="rId173" Type="http://schemas.openxmlformats.org/officeDocument/2006/relationships/hyperlink" Target="https://lion-group.ru/products/maskirovka/zawitnyj-flis-roxtop-dlya-malyarnyh-rabot/" TargetMode="External"/><Relationship Id="rId194" Type="http://schemas.openxmlformats.org/officeDocument/2006/relationships/hyperlink" Target="https://lion-group.ru/products/abrazivy/myagkaya-prokladka-soft-150mm/" TargetMode="External"/><Relationship Id="rId208" Type="http://schemas.openxmlformats.org/officeDocument/2006/relationships/hyperlink" Target="https://lion-group.ru/products/abrazivy/opravki-fusion-electro-150mm/" TargetMode="External"/><Relationship Id="rId229" Type="http://schemas.openxmlformats.org/officeDocument/2006/relationships/hyperlink" Target="https://lion-group.ru/products/siz/zawitnyj-kombinezon-dlya-malyarnyh-rabot-roxtop/" TargetMode="External"/><Relationship Id="rId14" Type="http://schemas.openxmlformats.org/officeDocument/2006/relationships/hyperlink" Target="https://lion-group.ru/products/maskirovka/maskiruyuwaya-plnka-roxone1/" TargetMode="External"/><Relationship Id="rId35" Type="http://schemas.openxmlformats.org/officeDocument/2006/relationships/hyperlink" Target="https://lion-group.ru/products/maskirovka/ukryvnaya-zawitnaya-plnka-roxtop-s-malyarnoj-lentoj/" TargetMode="External"/><Relationship Id="rId56" Type="http://schemas.openxmlformats.org/officeDocument/2006/relationships/hyperlink" Target="https://lion-group.ru/products/siz/perchatki-zawitnye-roxtop-7232-s-poliuretanovym-pokrytiem-ladoni/" TargetMode="External"/><Relationship Id="rId77" Type="http://schemas.openxmlformats.org/officeDocument/2006/relationships/hyperlink" Target="https://lion-group.ru/products/salfetki1/obezzhirivayuwaya-salfetka-ultraclean/" TargetMode="External"/><Relationship Id="rId100" Type="http://schemas.openxmlformats.org/officeDocument/2006/relationships/hyperlink" Target="https://lion-group.ru/products/maskirovka/maskiruyuwaya-bumaga-roxtop-s-kleyawej-lentoj/" TargetMode="External"/><Relationship Id="rId8" Type="http://schemas.openxmlformats.org/officeDocument/2006/relationships/hyperlink" Target="https://lion-group.ru/products/instrument/ruchnoj-shlifovalnyj-blok-na-mikrolipuchke/" TargetMode="External"/><Relationship Id="rId98" Type="http://schemas.openxmlformats.org/officeDocument/2006/relationships/hyperlink" Target="https://lion-group.ru/products/maskirovka/maskiruyuwaya-plnka-roxone-6-mic/" TargetMode="External"/><Relationship Id="rId121" Type="http://schemas.openxmlformats.org/officeDocument/2006/relationships/hyperlink" Target="https://lion-group.ru/products/maskirovka/malyarnaya-lenta-roxtop-3580-sinyaya/" TargetMode="External"/><Relationship Id="rId142" Type="http://schemas.openxmlformats.org/officeDocument/2006/relationships/hyperlink" Target="https://lion-group.ru/products/maskirovka/malyarnaya-lenta-roxpro-5020/" TargetMode="External"/><Relationship Id="rId163" Type="http://schemas.openxmlformats.org/officeDocument/2006/relationships/hyperlink" Target="https://lion-group.ru/products/maskirovka/malyarnaya-lenta-roxpro-3680/" TargetMode="External"/><Relationship Id="rId184" Type="http://schemas.openxmlformats.org/officeDocument/2006/relationships/hyperlink" Target="https://lion-group.ru/products/instrument/srednij-shlifok-70-h-198mm/" TargetMode="External"/><Relationship Id="rId219" Type="http://schemas.openxmlformats.org/officeDocument/2006/relationships/hyperlink" Target="https://lion-group.ru/products/abrazivy/shlifovalnaya-bumaga-sunrox-v-rulone/" TargetMode="External"/><Relationship Id="rId230" Type="http://schemas.openxmlformats.org/officeDocument/2006/relationships/printerSettings" Target="../printerSettings/printerSettings7.bin"/><Relationship Id="rId25" Type="http://schemas.openxmlformats.org/officeDocument/2006/relationships/hyperlink" Target="https://lion-group.ru/products/siz/filtr-ot-organicheskih-parov-i-kislyh-gazov-abe1/" TargetMode="External"/><Relationship Id="rId46" Type="http://schemas.openxmlformats.org/officeDocument/2006/relationships/hyperlink" Target="https://lion-group.ru/products/siz/protivoaerozolnyj-respirator-roxtop-01v-ffp1-nrd/" TargetMode="External"/><Relationship Id="rId67" Type="http://schemas.openxmlformats.org/officeDocument/2006/relationships/hyperlink" Target="https://lion-group.ru/products/zawitnaya-klejkaya-plnka-roxtop-dlya-okon/" TargetMode="External"/><Relationship Id="rId116" Type="http://schemas.openxmlformats.org/officeDocument/2006/relationships/hyperlink" Target="https://lion-group.ru/products/maskirovka/malyarnaya-lenta-roxtop-3580-yarko-zhltaya/" TargetMode="External"/><Relationship Id="rId137" Type="http://schemas.openxmlformats.org/officeDocument/2006/relationships/hyperlink" Target="https://lion-group.ru/products/maskirovka/malyarnaya-lenta-roxtop-3580/" TargetMode="External"/><Relationship Id="rId158" Type="http://schemas.openxmlformats.org/officeDocument/2006/relationships/hyperlink" Target="https://lion-group.ru/products/maskirovka/malyarnaya-lenta-roxpro-4590/" TargetMode="External"/><Relationship Id="rId20" Type="http://schemas.openxmlformats.org/officeDocument/2006/relationships/hyperlink" Target="https://lion-group.ru/products/siz/polumaska-roxtop-silikonovaya/" TargetMode="External"/><Relationship Id="rId41" Type="http://schemas.openxmlformats.org/officeDocument/2006/relationships/hyperlink" Target="https://lion-group.ru/products/salfetki1/salfetka-pylesbornaya-superwave/" TargetMode="External"/><Relationship Id="rId62" Type="http://schemas.openxmlformats.org/officeDocument/2006/relationships/hyperlink" Target="https://lion-group.ru/products/siz/zawitnyj-kombinezon-dlya-malyarnyh-rabot-roxtop/" TargetMode="External"/><Relationship Id="rId83" Type="http://schemas.openxmlformats.org/officeDocument/2006/relationships/hyperlink" Target="https://lion-group.ru/products/salfetki1/obezzhirivayuwaya-salfetka-multiclean-ii/" TargetMode="External"/><Relationship Id="rId88" Type="http://schemas.openxmlformats.org/officeDocument/2006/relationships/hyperlink" Target="https://lion-group.ru/products/siz/mnogorazovyj-zawitnyj-kombinezon-roxpro-s-ventilyaciej/" TargetMode="External"/><Relationship Id="rId111" Type="http://schemas.openxmlformats.org/officeDocument/2006/relationships/hyperlink" Target="https://lion-group.ru/products/maskirovka/malyarnaya-pvh-lenta-roxpro/" TargetMode="External"/><Relationship Id="rId132" Type="http://schemas.openxmlformats.org/officeDocument/2006/relationships/hyperlink" Target="https://lion-group.ru/products/maskirovka/malyarnaya-lenta-roxtop-7097/" TargetMode="External"/><Relationship Id="rId153" Type="http://schemas.openxmlformats.org/officeDocument/2006/relationships/hyperlink" Target="https://lion-group.ru/products/maskirovka/malyarnaya-lenta-roxpro-4590-zelnaya/" TargetMode="External"/><Relationship Id="rId174" Type="http://schemas.openxmlformats.org/officeDocument/2006/relationships/hyperlink" Target="https://lion-group.ru/products/maskirovka/zawitnyj-flis-roxtop-dlya-malyarnyh-rabot/" TargetMode="External"/><Relationship Id="rId179" Type="http://schemas.openxmlformats.org/officeDocument/2006/relationships/hyperlink" Target="https://lion-group.ru/products/instrument/malyj-shlifok-70-h-125mm/" TargetMode="External"/><Relationship Id="rId195" Type="http://schemas.openxmlformats.org/officeDocument/2006/relationships/hyperlink" Target="https://lion-group.ru/products/abrazivy/myagkaya-prokladka-150mm/" TargetMode="External"/><Relationship Id="rId209" Type="http://schemas.openxmlformats.org/officeDocument/2006/relationships/hyperlink" Target="https://lion-group.ru/products/abrazivy/opravka-dlya-shlifovalnyh-krugov-fusion-150mm/" TargetMode="External"/><Relationship Id="rId190" Type="http://schemas.openxmlformats.org/officeDocument/2006/relationships/hyperlink" Target="https://lion-group.ru/products/abrazivy/zawitnaya-prokladka-125mm/" TargetMode="External"/><Relationship Id="rId204" Type="http://schemas.openxmlformats.org/officeDocument/2006/relationships/hyperlink" Target="https://lion-group.ru/products/abrazivy/opravka-dlya-shlifovalnyh-krugov-winner-150mm/" TargetMode="External"/><Relationship Id="rId220" Type="http://schemas.openxmlformats.org/officeDocument/2006/relationships/hyperlink" Target="https://lion-group.ru/products/abrazivy/shlifovalnaya-bumaga-sunrox-v-rulone/" TargetMode="External"/><Relationship Id="rId225" Type="http://schemas.openxmlformats.org/officeDocument/2006/relationships/hyperlink" Target="https://lion-group.ru/products/abrazivy/shlifovalnaya-bumaga-sunrox-v-rulone/" TargetMode="External"/><Relationship Id="rId15" Type="http://schemas.openxmlformats.org/officeDocument/2006/relationships/hyperlink" Target="https://lion-group.ru/products/maskirovka/maskiruyuwaya-plnka-roxone1/" TargetMode="External"/><Relationship Id="rId36" Type="http://schemas.openxmlformats.org/officeDocument/2006/relationships/hyperlink" Target="https://lion-group.ru/products/maskirovka/ukryvnaya-zawitnaya-plnka-roxtop-s-malyarnoj-lentoj/" TargetMode="External"/><Relationship Id="rId57" Type="http://schemas.openxmlformats.org/officeDocument/2006/relationships/hyperlink" Target="https://lion-group.ru/products/siz/perchatki-zawitnye-roxtop-7230-bez-pokrytiya-dlya-tochnyh-rabot/" TargetMode="External"/><Relationship Id="rId106" Type="http://schemas.openxmlformats.org/officeDocument/2006/relationships/hyperlink" Target="https://lion-group.ru/products/maskirovka/maskiruyuwaya-bumaga-roxone/" TargetMode="External"/><Relationship Id="rId127" Type="http://schemas.openxmlformats.org/officeDocument/2006/relationships/hyperlink" Target="https://lion-group.ru/products/maskirovka/malyarnaya-lenta-roxtop-3580-oranzhevaya/" TargetMode="External"/><Relationship Id="rId10" Type="http://schemas.openxmlformats.org/officeDocument/2006/relationships/hyperlink" Target="https://lion-group.ru/products/maskirovka/malyarnaya-lenta-roxtop-80-19mm-h-50m1/" TargetMode="External"/><Relationship Id="rId31" Type="http://schemas.openxmlformats.org/officeDocument/2006/relationships/hyperlink" Target="https://lion-group.ru/products/maskirovka/ukryvnaya-zawitnaya-plnka-roxtop-s-malyarnoj-lentoj/" TargetMode="External"/><Relationship Id="rId52" Type="http://schemas.openxmlformats.org/officeDocument/2006/relationships/hyperlink" Target="https://lion-group.ru/products/maskirovka/plnochnaya-mnogorazovaya-malyarnaya-dver-roxtop/" TargetMode="External"/><Relationship Id="rId73" Type="http://schemas.openxmlformats.org/officeDocument/2006/relationships/hyperlink" Target="https://lion-group.ru/products/salfetki1/obezzhirivayuwaya-salfetka-ultraclean-one-soft/" TargetMode="External"/><Relationship Id="rId78" Type="http://schemas.openxmlformats.org/officeDocument/2006/relationships/hyperlink" Target="https://lion-group.ru/products/salfetki1/obezzhirivayuwaya-salfetka-ultraclean/" TargetMode="External"/><Relationship Id="rId94" Type="http://schemas.openxmlformats.org/officeDocument/2006/relationships/hyperlink" Target="https://lion-group.ru/products/maskirovka/maskiruyuwaya-plnka/" TargetMode="External"/><Relationship Id="rId99" Type="http://schemas.openxmlformats.org/officeDocument/2006/relationships/hyperlink" Target="https://lion-group.ru/products/maskirovka/maskiruyuwaya-bumaga-roxtop-s-kleyawej-lentoj/" TargetMode="External"/><Relationship Id="rId101" Type="http://schemas.openxmlformats.org/officeDocument/2006/relationships/hyperlink" Target="https://lion-group.ru/products/maskirovka/maskiruyuwaya-bumaga-roxtop/" TargetMode="External"/><Relationship Id="rId122" Type="http://schemas.openxmlformats.org/officeDocument/2006/relationships/hyperlink" Target="https://lion-group.ru/products/maskirovka/malyarnaya-lenta-roxtop-3580-sinyaya/" TargetMode="External"/><Relationship Id="rId143" Type="http://schemas.openxmlformats.org/officeDocument/2006/relationships/hyperlink" Target="https://lion-group.ru/products/maskirovka/malyarnaya-lenta-roxpro-5010/" TargetMode="External"/><Relationship Id="rId148" Type="http://schemas.openxmlformats.org/officeDocument/2006/relationships/hyperlink" Target="https://lion-group.ru/products/maskirovka/malyarnaya-lenta-roxpro-4590-oranzhevaya/" TargetMode="External"/><Relationship Id="rId164" Type="http://schemas.openxmlformats.org/officeDocument/2006/relationships/hyperlink" Target="https://lion-group.ru/products/maskirovka/konturnaya-lenta-roxtop-oranzhevaya/" TargetMode="External"/><Relationship Id="rId169" Type="http://schemas.openxmlformats.org/officeDocument/2006/relationships/hyperlink" Target="https://lion-group.ru/products/maskirovka/konturnaya-lenta/" TargetMode="External"/><Relationship Id="rId185" Type="http://schemas.openxmlformats.org/officeDocument/2006/relationships/hyperlink" Target="https://lion-group.ru/products/abrazivy/myagkaya-prokladka-225mm-24-otv/" TargetMode="External"/><Relationship Id="rId4" Type="http://schemas.openxmlformats.org/officeDocument/2006/relationships/hyperlink" Target="https://lion-group.ru/products/maskirovka/malyarnaya-lenta-roxpro-5010/" TargetMode="External"/><Relationship Id="rId9" Type="http://schemas.openxmlformats.org/officeDocument/2006/relationships/hyperlink" Target="https://lion-group.ru/products/maskirovka/malyarnaya-lenta-roxtop-80-19mm-h-50m1/" TargetMode="External"/><Relationship Id="rId180" Type="http://schemas.openxmlformats.org/officeDocument/2006/relationships/hyperlink" Target="https://lion-group.ru/products/instrument/malyj-shlifok-myshka-150mm/" TargetMode="External"/><Relationship Id="rId210" Type="http://schemas.openxmlformats.org/officeDocument/2006/relationships/hyperlink" Target="https://lion-group.ru/products/abrazivy/opravka-dlya-shlifovalnyh-krugov-fusion-150mm/" TargetMode="External"/><Relationship Id="rId215" Type="http://schemas.openxmlformats.org/officeDocument/2006/relationships/hyperlink" Target="https://lion-group.ru/products/abrazivy/shlifovalnaya-bumaga-sunrox-v-rulone/" TargetMode="External"/><Relationship Id="rId26" Type="http://schemas.openxmlformats.org/officeDocument/2006/relationships/hyperlink" Target="https://lion-group.ru/products/siz/filtr-aerozolnyj-r2/" TargetMode="External"/><Relationship Id="rId231" Type="http://schemas.openxmlformats.org/officeDocument/2006/relationships/drawing" Target="../drawings/drawing7.xml"/><Relationship Id="rId47" Type="http://schemas.openxmlformats.org/officeDocument/2006/relationships/hyperlink" Target="https://lion-group.ru/products/siz/protivoaerozolnyj-respirator-roxtop-01-ffp1-nrd/" TargetMode="External"/><Relationship Id="rId68" Type="http://schemas.openxmlformats.org/officeDocument/2006/relationships/hyperlink" Target="https://lion-group.ru/products/zawitnaya-klejkaya-plnka-roxtop-dlya-okon/" TargetMode="External"/><Relationship Id="rId89" Type="http://schemas.openxmlformats.org/officeDocument/2006/relationships/hyperlink" Target="https://lion-group.ru/products/siz/mnogorazovyj-zawitnyj-kombinezon-roxtop/" TargetMode="External"/><Relationship Id="rId112" Type="http://schemas.openxmlformats.org/officeDocument/2006/relationships/hyperlink" Target="https://lion-group.ru/products/maskirovka/malyarnaya-lenta-roxtop-7095/" TargetMode="External"/><Relationship Id="rId133" Type="http://schemas.openxmlformats.org/officeDocument/2006/relationships/hyperlink" Target="https://lion-group.ru/products/maskirovka/malyarnaya-lenta-roxtop-7097/" TargetMode="External"/><Relationship Id="rId154" Type="http://schemas.openxmlformats.org/officeDocument/2006/relationships/hyperlink" Target="https://lion-group.ru/products/maskirovka/malyarnaya-lenta-roxpro-4590-zelnaya/" TargetMode="External"/><Relationship Id="rId175" Type="http://schemas.openxmlformats.org/officeDocument/2006/relationships/hyperlink" Target="https://lion-group.ru/products/maskirovka/zawitnyj-flis-roxtop-dlya-malyarnyh-rabot/" TargetMode="External"/><Relationship Id="rId196" Type="http://schemas.openxmlformats.org/officeDocument/2006/relationships/hyperlink" Target="https://lion-group.ru/products/abrazivy/myagkaya-prokladka-150mm/" TargetMode="External"/><Relationship Id="rId200" Type="http://schemas.openxmlformats.org/officeDocument/2006/relationships/hyperlink" Target="https://lion-group.ru/products/abrazivy/opravka-dlya-shlifovalnyh-krugov-winner-festo-150mm/" TargetMode="External"/><Relationship Id="rId16" Type="http://schemas.openxmlformats.org/officeDocument/2006/relationships/hyperlink" Target="https://lion-group.ru/products/maskirovka/maskiruyuwaya-plnka-roxone1/" TargetMode="External"/><Relationship Id="rId221" Type="http://schemas.openxmlformats.org/officeDocument/2006/relationships/hyperlink" Target="https://lion-group.ru/products/abrazivy/shlifovalnaya-bumaga-sunrox-v-rulone/" TargetMode="External"/><Relationship Id="rId37" Type="http://schemas.openxmlformats.org/officeDocument/2006/relationships/hyperlink" Target="https://lion-group.ru/products/maskirovka/ukryvnaya-zawitnaya-plnka-roxtop-s-malyarnoj-lentoj/" TargetMode="External"/><Relationship Id="rId58" Type="http://schemas.openxmlformats.org/officeDocument/2006/relationships/hyperlink" Target="https://lion-group.ru/products/siz/perchatki-zawitnye-roxtop-7230-bez-pokrytiya-dlya-tochnyh-rabot/" TargetMode="External"/><Relationship Id="rId79" Type="http://schemas.openxmlformats.org/officeDocument/2006/relationships/hyperlink" Target="https://lion-group.ru/products/salfetki1/obezzhirivayuwaya-salfetka-multiclean-one-ii/" TargetMode="External"/><Relationship Id="rId102" Type="http://schemas.openxmlformats.org/officeDocument/2006/relationships/hyperlink" Target="https://lion-group.ru/products/maskirovka/maskiruyuwaya-bumaga-roxtop/" TargetMode="External"/><Relationship Id="rId123" Type="http://schemas.openxmlformats.org/officeDocument/2006/relationships/hyperlink" Target="https://lion-group.ru/products/maskirovka/malyarnaya-lenta-roxtop-3580-sinyaya/" TargetMode="External"/><Relationship Id="rId144" Type="http://schemas.openxmlformats.org/officeDocument/2006/relationships/hyperlink" Target="https://lion-group.ru/products/maskirovka/malyarnaya-lenta-roxpro-4591/" TargetMode="External"/><Relationship Id="rId90" Type="http://schemas.openxmlformats.org/officeDocument/2006/relationships/hyperlink" Target="https://lion-group.ru/products/siz/mnogorazovyj-zawitnyj-kombinezon-roxtop/" TargetMode="External"/><Relationship Id="rId165" Type="http://schemas.openxmlformats.org/officeDocument/2006/relationships/hyperlink" Target="https://lion-group.ru/products/maskirovka/konturnaya-lenta/" TargetMode="External"/><Relationship Id="rId186" Type="http://schemas.openxmlformats.org/officeDocument/2006/relationships/hyperlink" Target="https://lion-group.ru/products/abrazivy/zawitnaya-prokladka-225mm-24-otv/" TargetMode="External"/><Relationship Id="rId211" Type="http://schemas.openxmlformats.org/officeDocument/2006/relationships/hyperlink" Target="https://lion-group.ru/products/abrazivy/opravka-dlya-shlifovalnyh-krugov-fusion-150mm/" TargetMode="External"/><Relationship Id="rId27" Type="http://schemas.openxmlformats.org/officeDocument/2006/relationships/hyperlink" Target="https://lion-group.ru/products/siz/filtr-ot-organicheskih-parov-a1/" TargetMode="External"/><Relationship Id="rId48" Type="http://schemas.openxmlformats.org/officeDocument/2006/relationships/hyperlink" Target="https://lion-group.ru/products/siz/polumaska-roxtop-silikonovaya/" TargetMode="External"/><Relationship Id="rId69" Type="http://schemas.openxmlformats.org/officeDocument/2006/relationships/hyperlink" Target="https://lion-group.ru/products/vspomogatel-nye-materialy/dispenser-dlya-maskiruyuwej-plnki-i-bumagi/" TargetMode="External"/><Relationship Id="rId113" Type="http://schemas.openxmlformats.org/officeDocument/2006/relationships/hyperlink" Target="https://lion-group.ru/products/maskirovka/malyarnaya-lenta-roxtop-7095/" TargetMode="External"/><Relationship Id="rId134" Type="http://schemas.openxmlformats.org/officeDocument/2006/relationships/hyperlink" Target="https://lion-group.ru/products/maskirovka/malyarnaya-lenta-roxtop-7097/" TargetMode="External"/><Relationship Id="rId80" Type="http://schemas.openxmlformats.org/officeDocument/2006/relationships/hyperlink" Target="https://lion-group.ru/products/salfetki1/obezzhirivayuwaya-salfetka-multiclean-one-ii/" TargetMode="External"/><Relationship Id="rId155" Type="http://schemas.openxmlformats.org/officeDocument/2006/relationships/hyperlink" Target="https://lion-group.ru/products/maskirovka/malyarnaya-lenta-roxpro-4590-zelnaya/" TargetMode="External"/><Relationship Id="rId176" Type="http://schemas.openxmlformats.org/officeDocument/2006/relationships/hyperlink" Target="https://lion-group.ru/products/abrazivy/zawitnaya-prokladka-115-h-230mm/" TargetMode="External"/><Relationship Id="rId197" Type="http://schemas.openxmlformats.org/officeDocument/2006/relationships/hyperlink" Target="https://lion-group.ru/products/abrazivy/myagkaya-prokladka-150mm1/" TargetMode="External"/><Relationship Id="rId201" Type="http://schemas.openxmlformats.org/officeDocument/2006/relationships/hyperlink" Target="https://lion-group.ru/products/abrazivy/opravka-dlya-shlifovalnyh-krugov-winner-festo-150mm/" TargetMode="External"/><Relationship Id="rId222" Type="http://schemas.openxmlformats.org/officeDocument/2006/relationships/hyperlink" Target="https://lion-group.ru/products/abrazivy/shlifovalnaya-bumaga-sunrox-v-rulone/" TargetMode="External"/><Relationship Id="rId17" Type="http://schemas.openxmlformats.org/officeDocument/2006/relationships/hyperlink" Target="https://lion-group.ru/products/maskirovka/maskiruyuwaya-plnka-roxone1/" TargetMode="External"/><Relationship Id="rId38" Type="http://schemas.openxmlformats.org/officeDocument/2006/relationships/hyperlink" Target="https://lion-group.ru/products/maskirovka/ukryvnaya-zawitnaya-plnka-roxtop-s-malyarnoj-lentoj/" TargetMode="External"/><Relationship Id="rId59" Type="http://schemas.openxmlformats.org/officeDocument/2006/relationships/hyperlink" Target="https://lion-group.ru/products/siz/perchatki-zawitnye-roxtop-7230-bez-pokrytiya-dlya-tochnyh-rabot/" TargetMode="External"/><Relationship Id="rId103" Type="http://schemas.openxmlformats.org/officeDocument/2006/relationships/hyperlink" Target="https://lion-group.ru/products/maskirovka/maskiruyuwaya-bumaga-roxtop/" TargetMode="External"/><Relationship Id="rId124" Type="http://schemas.openxmlformats.org/officeDocument/2006/relationships/hyperlink" Target="https://lion-group.ru/products/maskirovka/malyarnaya-lenta-roxtop-3580-oranzhevaya/" TargetMode="External"/><Relationship Id="rId70" Type="http://schemas.openxmlformats.org/officeDocument/2006/relationships/hyperlink" Target="https://lion-group.ru/products/vspomogatel-nye-materialy/dispenser-dlya-maskiruyuwej-plnki-i-bumagi/" TargetMode="External"/><Relationship Id="rId91" Type="http://schemas.openxmlformats.org/officeDocument/2006/relationships/hyperlink" Target="https://lion-group.ru/products/siz/mnogorazovyj-zawitnyj-kombinezon-roxtop/" TargetMode="External"/><Relationship Id="rId145" Type="http://schemas.openxmlformats.org/officeDocument/2006/relationships/hyperlink" Target="https://lion-group.ru/products/maskirovka/malyarnaya-lenta-roxpro-4591/" TargetMode="External"/><Relationship Id="rId166" Type="http://schemas.openxmlformats.org/officeDocument/2006/relationships/hyperlink" Target="https://lion-group.ru/products/maskirovka/konturnaya-lenta/" TargetMode="External"/><Relationship Id="rId187" Type="http://schemas.openxmlformats.org/officeDocument/2006/relationships/hyperlink" Target="https://lion-group.ru/products/abrazivy/zawitnaya-prokladka-150mm/" TargetMode="External"/><Relationship Id="rId1" Type="http://schemas.openxmlformats.org/officeDocument/2006/relationships/hyperlink" Target="https://lion-group.ru/products/siz/perchatki-zawitnye-roxtop-7232-s-poliuretanovym-pokrytiem-ladoni1/" TargetMode="External"/><Relationship Id="rId212" Type="http://schemas.openxmlformats.org/officeDocument/2006/relationships/hyperlink" Target="https://lion-group.ru/products/abrazivy/opravka-mamba-150mm/" TargetMode="External"/><Relationship Id="rId28" Type="http://schemas.openxmlformats.org/officeDocument/2006/relationships/hyperlink" Target="https://lion-group.ru/products/maskirovka/maskiruyuwaya-pe-lenta-roxpro-universalnaya/" TargetMode="External"/><Relationship Id="rId49" Type="http://schemas.openxmlformats.org/officeDocument/2006/relationships/hyperlink" Target="https://lion-group.ru/products/siz/polumaska-roxtop-silikonovaya/" TargetMode="External"/><Relationship Id="rId114" Type="http://schemas.openxmlformats.org/officeDocument/2006/relationships/hyperlink" Target="https://lion-group.ru/products/maskirovka/malyarnaya-lenta-roxtop-7095/" TargetMode="External"/><Relationship Id="rId60" Type="http://schemas.openxmlformats.org/officeDocument/2006/relationships/hyperlink" Target="https://lion-group.ru/products/oborudovanie/nabor-dlya-chistki-okrasochnyh-pistoletov-18-predmetov/" TargetMode="External"/><Relationship Id="rId81" Type="http://schemas.openxmlformats.org/officeDocument/2006/relationships/hyperlink" Target="https://lion-group.ru/products/salfetki1/obezzhirivayuwaya-salfetka-multiclean-one/" TargetMode="External"/><Relationship Id="rId135" Type="http://schemas.openxmlformats.org/officeDocument/2006/relationships/hyperlink" Target="https://lion-group.ru/products/maskirovka/malyarnaya-lenta-roxtop-7097/" TargetMode="External"/><Relationship Id="rId156" Type="http://schemas.openxmlformats.org/officeDocument/2006/relationships/hyperlink" Target="https://lion-group.ru/products/maskirovka/malyarnaya-lenta-roxpro-4590/" TargetMode="External"/><Relationship Id="rId177" Type="http://schemas.openxmlformats.org/officeDocument/2006/relationships/hyperlink" Target="https://lion-group.ru/products/abrazivy/zawitnaya-prokladka-115-h-230mm/" TargetMode="External"/><Relationship Id="rId198" Type="http://schemas.openxmlformats.org/officeDocument/2006/relationships/hyperlink" Target="https://lion-group.ru/products/abrazivy/myagkaya-prokladka-150mm1/" TargetMode="External"/><Relationship Id="rId202" Type="http://schemas.openxmlformats.org/officeDocument/2006/relationships/hyperlink" Target="https://lion-group.ru/products/abrazivy/opravka-dlya-shlifovalnyh-krugov-winner-125mm/" TargetMode="External"/><Relationship Id="rId223" Type="http://schemas.openxmlformats.org/officeDocument/2006/relationships/hyperlink" Target="https://lion-group.ru/products/abrazivy/shlifovalnaya-bumaga-sunrox-v-rulone/" TargetMode="External"/><Relationship Id="rId18" Type="http://schemas.openxmlformats.org/officeDocument/2006/relationships/hyperlink" Target="https://lion-group.ru/products/maskirovka/maskiruyuwaya-plnka-roxone1/" TargetMode="External"/><Relationship Id="rId39" Type="http://schemas.openxmlformats.org/officeDocument/2006/relationships/hyperlink" Target="https://lion-group.ru/products/maskirovka/trafaretnaya-lenta-8-prorezej1/" TargetMode="External"/><Relationship Id="rId50" Type="http://schemas.openxmlformats.org/officeDocument/2006/relationships/hyperlink" Target="https://lion-group.ru/products/siz/polumaska-roxtop-silikonovaya/" TargetMode="External"/><Relationship Id="rId104" Type="http://schemas.openxmlformats.org/officeDocument/2006/relationships/hyperlink" Target="https://lion-group.ru/products/maskirovka/maskiruyuwaya-bumaga-roxtop/" TargetMode="External"/><Relationship Id="rId125" Type="http://schemas.openxmlformats.org/officeDocument/2006/relationships/hyperlink" Target="https://lion-group.ru/products/maskirovka/malyarnaya-lenta-roxtop-3580-oranzhevaya/" TargetMode="External"/><Relationship Id="rId146" Type="http://schemas.openxmlformats.org/officeDocument/2006/relationships/hyperlink" Target="https://lion-group.ru/products/maskirovka/malyarnaya-lenta-roxpro-4591/" TargetMode="External"/><Relationship Id="rId167" Type="http://schemas.openxmlformats.org/officeDocument/2006/relationships/hyperlink" Target="https://lion-group.ru/products/maskirovka/konturnaya-lenta/" TargetMode="External"/><Relationship Id="rId188" Type="http://schemas.openxmlformats.org/officeDocument/2006/relationships/hyperlink" Target="https://lion-group.ru/products/abrazivy/zawitnaya-prokladka-150mm/" TargetMode="External"/><Relationship Id="rId71" Type="http://schemas.openxmlformats.org/officeDocument/2006/relationships/hyperlink" Target="https://lion-group.ru/products/siz/derzhatel-filtra/" TargetMode="External"/><Relationship Id="rId92" Type="http://schemas.openxmlformats.org/officeDocument/2006/relationships/hyperlink" Target="https://lion-group.ru/products/siz/mnogorazovyj-zawitnyj-kombinezon-roxtop/" TargetMode="External"/><Relationship Id="rId213" Type="http://schemas.openxmlformats.org/officeDocument/2006/relationships/hyperlink" Target="https://lion-group.ru/products/abrazivy/shlifovalnaya-bumaga-sunrox-v-rulone/" TargetMode="External"/><Relationship Id="rId2" Type="http://schemas.openxmlformats.org/officeDocument/2006/relationships/hyperlink" Target="https://lion-group.ru/products/siz/perchatki-zawitnye-roxtop-7232-s-poliuretanovym-pokrytiem-ladoni1/" TargetMode="External"/><Relationship Id="rId29" Type="http://schemas.openxmlformats.org/officeDocument/2006/relationships/hyperlink" Target="https://lion-group.ru/products/maskirovka/maskiruyuwaya-pe-lenta-roxpro-universalnaya/" TargetMode="External"/><Relationship Id="rId40" Type="http://schemas.openxmlformats.org/officeDocument/2006/relationships/hyperlink" Target="https://lion-group.ru/products/salfetki1/salfetka-pylesbornaya-ultra/" TargetMode="External"/><Relationship Id="rId115" Type="http://schemas.openxmlformats.org/officeDocument/2006/relationships/hyperlink" Target="https://lion-group.ru/products/maskirovka/malyarnaya-lenta-roxtop-7095/" TargetMode="External"/><Relationship Id="rId136" Type="http://schemas.openxmlformats.org/officeDocument/2006/relationships/hyperlink" Target="https://lion-group.ru/products/maskirovka/malyarnaya-lenta-roxtop-3580/" TargetMode="External"/><Relationship Id="rId157" Type="http://schemas.openxmlformats.org/officeDocument/2006/relationships/hyperlink" Target="https://lion-group.ru/products/maskirovka/malyarnaya-lenta-roxpro-4590/" TargetMode="External"/><Relationship Id="rId178" Type="http://schemas.openxmlformats.org/officeDocument/2006/relationships/hyperlink" Target="https://lion-group.ru/products/instrument/nabor-dlya-shlifovaniya-vypuklyh-i-vognutyh-poverhnostej/" TargetMode="External"/><Relationship Id="rId61" Type="http://schemas.openxmlformats.org/officeDocument/2006/relationships/hyperlink" Target="https://lion-group.ru/products/oborudovanie/nabor-dlya-chistki-okrasochnyh-pistoletov-12-predmetov/" TargetMode="External"/><Relationship Id="rId82" Type="http://schemas.openxmlformats.org/officeDocument/2006/relationships/hyperlink" Target="https://lion-group.ru/products/salfetki1/obezzhirivayuwaya-salfetka-multiclean-one/" TargetMode="External"/><Relationship Id="rId199" Type="http://schemas.openxmlformats.org/officeDocument/2006/relationships/hyperlink" Target="https://lion-group.ru/products/abrazivy/opravka-dlya-shlifovalnyh-krugov-winner-festo-150mm/" TargetMode="External"/><Relationship Id="rId203" Type="http://schemas.openxmlformats.org/officeDocument/2006/relationships/hyperlink" Target="https://lion-group.ru/products/abrazivy/opravka-dlya-shlifovalnyh-krugov-winner-125mm/" TargetMode="External"/><Relationship Id="rId19" Type="http://schemas.openxmlformats.org/officeDocument/2006/relationships/hyperlink" Target="https://lion-group.ru/products/maskirovka/maskiruyuwaya-plnka-roxone1/" TargetMode="External"/><Relationship Id="rId224" Type="http://schemas.openxmlformats.org/officeDocument/2006/relationships/hyperlink" Target="https://lion-group.ru/products/abrazivy/shlifovalnaya-bumaga-sunrox-v-rulone/" TargetMode="External"/><Relationship Id="rId30" Type="http://schemas.openxmlformats.org/officeDocument/2006/relationships/hyperlink" Target="https://lion-group.ru/products/maskirovka/ukryvnaya-zawitnaya-plnka-roxtop-s-malyarnoj-lentoj/" TargetMode="External"/><Relationship Id="rId105" Type="http://schemas.openxmlformats.org/officeDocument/2006/relationships/hyperlink" Target="https://lion-group.ru/products/maskirovka/maskiruyuwaya-bumaga-roxtop/" TargetMode="External"/><Relationship Id="rId126" Type="http://schemas.openxmlformats.org/officeDocument/2006/relationships/hyperlink" Target="https://lion-group.ru/products/maskirovka/malyarnaya-lenta-roxtop-3580-oranzhevaya/" TargetMode="External"/><Relationship Id="rId147" Type="http://schemas.openxmlformats.org/officeDocument/2006/relationships/hyperlink" Target="https://lion-group.ru/products/maskirovka/malyarnaya-lenta-roxpro-4591/" TargetMode="External"/><Relationship Id="rId168" Type="http://schemas.openxmlformats.org/officeDocument/2006/relationships/hyperlink" Target="https://lion-group.ru/products/maskirovka/konturnaya-lenta/" TargetMode="External"/><Relationship Id="rId51" Type="http://schemas.openxmlformats.org/officeDocument/2006/relationships/hyperlink" Target="https://lion-group.ru/products/maskirovka/plnochnaya-mnogorazovaya-malyarnaya-dver-roxtop/" TargetMode="External"/><Relationship Id="rId72" Type="http://schemas.openxmlformats.org/officeDocument/2006/relationships/hyperlink" Target="https://lion-group.ru/products/salfetki1/bumazhnaya-salfetka-multiwipe-2-slojnaya/" TargetMode="External"/><Relationship Id="rId93" Type="http://schemas.openxmlformats.org/officeDocument/2006/relationships/hyperlink" Target="https://lion-group.ru/products/maskirovka/maskiruyuwaya-plnka/" TargetMode="External"/><Relationship Id="rId189" Type="http://schemas.openxmlformats.org/officeDocument/2006/relationships/hyperlink" Target="https://lion-group.ru/products/abrazivy/zawitnaya-prokladka-150mm/" TargetMode="External"/><Relationship Id="rId3" Type="http://schemas.openxmlformats.org/officeDocument/2006/relationships/hyperlink" Target="https://lion-group.ru/products/maskirovka/malyarnaya-lenta-roxpro-5030/" TargetMode="External"/><Relationship Id="rId214" Type="http://schemas.openxmlformats.org/officeDocument/2006/relationships/hyperlink" Target="https://lion-group.ru/products/abrazivy/shlifovalnaya-bumaga-sunrox-v-rulone/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lion-group.ru/products/siz/nitrilovye-perchatki-roxpro/" TargetMode="External"/><Relationship Id="rId21" Type="http://schemas.openxmlformats.org/officeDocument/2006/relationships/hyperlink" Target="https://lion-group.ru/products/siz/nitrilovye-perchatki-roxone/" TargetMode="External"/><Relationship Id="rId42" Type="http://schemas.openxmlformats.org/officeDocument/2006/relationships/hyperlink" Target="https://lion-group.ru/products/siz/perchatki-zawitnye-roxtop-7230-bez-pokrytiya-dlya-tochnyh-rabot/" TargetMode="External"/><Relationship Id="rId47" Type="http://schemas.openxmlformats.org/officeDocument/2006/relationships/hyperlink" Target="https://lion-group.ru/products/siz/perchatki-zawitnye-roxtop-7233-s-relefnym-lateksnym-pokrytiem-ladoni/" TargetMode="External"/><Relationship Id="rId63" Type="http://schemas.openxmlformats.org/officeDocument/2006/relationships/hyperlink" Target="https://lion-group.ru/products/siz/polumaska-roxtop-silikonovaya/" TargetMode="External"/><Relationship Id="rId68" Type="http://schemas.openxmlformats.org/officeDocument/2006/relationships/hyperlink" Target="https://lion-group.ru/products/siz/protivoaerozolnyj-respirator-roxtop-02v-ffp2-nr-d/" TargetMode="External"/><Relationship Id="rId84" Type="http://schemas.openxmlformats.org/officeDocument/2006/relationships/hyperlink" Target="https://lion-group.ru/products/siz/polnolicevaya-maska-roxtop-7000/" TargetMode="External"/><Relationship Id="rId89" Type="http://schemas.openxmlformats.org/officeDocument/2006/relationships/hyperlink" Target="https://lion-group.ru/products/siz/zawitnyj-kombinezon-dlya-malyarnyh-rabot-roxtop/" TargetMode="External"/><Relationship Id="rId16" Type="http://schemas.openxmlformats.org/officeDocument/2006/relationships/hyperlink" Target="https://lion-group.ru/products/siz/nitrilovye-perchatki-roxone/" TargetMode="External"/><Relationship Id="rId11" Type="http://schemas.openxmlformats.org/officeDocument/2006/relationships/hyperlink" Target="https://lion-group.ru/products/siz/mnogorazovyj-zawitnyj-kombinezon-roxtop/" TargetMode="External"/><Relationship Id="rId32" Type="http://schemas.openxmlformats.org/officeDocument/2006/relationships/hyperlink" Target="https://lion-group.ru/products/siz/nitrilovye-perchatki-roxtop/" TargetMode="External"/><Relationship Id="rId37" Type="http://schemas.openxmlformats.org/officeDocument/2006/relationships/hyperlink" Target="https://lion-group.ru/products/siz/odnorazovye-protivoshumnye-vkladyshi-easy-fit/" TargetMode="External"/><Relationship Id="rId53" Type="http://schemas.openxmlformats.org/officeDocument/2006/relationships/hyperlink" Target="https://lion-group.ru/products/siz/perchatki-zawitnye-roxtop-7237-s-nitrilovym-pokrytiem-ladoni-pesochnoj-tekstury/" TargetMode="External"/><Relationship Id="rId58" Type="http://schemas.openxmlformats.org/officeDocument/2006/relationships/hyperlink" Target="https://lion-group.ru/products/siz/perchatki-zawitnye-roxtop-7245s-s-nitrilovym-pokrytiem-ladoni-dlya-grubyh-rabot/" TargetMode="External"/><Relationship Id="rId74" Type="http://schemas.openxmlformats.org/officeDocument/2006/relationships/hyperlink" Target="https://lion-group.ru/products/siz/filtr-ot-organicheskih-parov-kislyh-gazov-ammiaka-abek1/" TargetMode="External"/><Relationship Id="rId79" Type="http://schemas.openxmlformats.org/officeDocument/2006/relationships/hyperlink" Target="https://lion-group.ru/products/siz/polnolicevaya-maska-roxtop-7000/" TargetMode="External"/><Relationship Id="rId5" Type="http://schemas.openxmlformats.org/officeDocument/2006/relationships/hyperlink" Target="https://lion-group.ru/products/siz/zawitnyj-kombinezon-dlya-malyarnyh-rabot-roxtop/" TargetMode="External"/><Relationship Id="rId90" Type="http://schemas.openxmlformats.org/officeDocument/2006/relationships/printerSettings" Target="../printerSettings/printerSettings8.bin"/><Relationship Id="rId14" Type="http://schemas.openxmlformats.org/officeDocument/2006/relationships/hyperlink" Target="https://lion-group.ru/products/siz/mnogorazovyj-zawitnyj-kombinezon-roxtop/" TargetMode="External"/><Relationship Id="rId22" Type="http://schemas.openxmlformats.org/officeDocument/2006/relationships/hyperlink" Target="https://lion-group.ru/products/siz/nitrilovye-perchatki-roxpro/" TargetMode="External"/><Relationship Id="rId27" Type="http://schemas.openxmlformats.org/officeDocument/2006/relationships/hyperlink" Target="https://lion-group.ru/products/siz/nitrilovye-perchatki-roxpro/" TargetMode="External"/><Relationship Id="rId30" Type="http://schemas.openxmlformats.org/officeDocument/2006/relationships/hyperlink" Target="https://lion-group.ru/products/siz/nitrilovye-perchatki-roxtop/" TargetMode="External"/><Relationship Id="rId35" Type="http://schemas.openxmlformats.org/officeDocument/2006/relationships/hyperlink" Target="https://lion-group.ru/products/siz/nitrilovye-perchatki-roxtop/" TargetMode="External"/><Relationship Id="rId43" Type="http://schemas.openxmlformats.org/officeDocument/2006/relationships/hyperlink" Target="https://lion-group.ru/products/siz/perchatki-zawitnye-roxtop-7230-bez-pokrytiya-dlya-tochnyh-rabot/" TargetMode="External"/><Relationship Id="rId48" Type="http://schemas.openxmlformats.org/officeDocument/2006/relationships/hyperlink" Target="https://lion-group.ru/products/siz/perchatki-zawitnye-roxtop-7233-s-relefnym-lateksnym-pokrytiem-ladoni/" TargetMode="External"/><Relationship Id="rId56" Type="http://schemas.openxmlformats.org/officeDocument/2006/relationships/hyperlink" Target="https://lion-group.ru/products/siz/perchatki-zawitnye-roxtop-7245-s-nitrilovym-pokrytiem-ladoni-dlya-grubyh-rabot/" TargetMode="External"/><Relationship Id="rId64" Type="http://schemas.openxmlformats.org/officeDocument/2006/relationships/hyperlink" Target="https://lion-group.ru/products/siz/polumaska-roxtop-silikonovaya/" TargetMode="External"/><Relationship Id="rId69" Type="http://schemas.openxmlformats.org/officeDocument/2006/relationships/hyperlink" Target="https://lion-group.ru/products/siz/protivoaerozolnyj-respirator-roxtop-03v-ffp3-nr-d/" TargetMode="External"/><Relationship Id="rId77" Type="http://schemas.openxmlformats.org/officeDocument/2006/relationships/hyperlink" Target="https://lion-group.ru/derevoobrabotka/siz/mnogorazovyj-zawitnyj-kombinezon-roxpro-s-ventilyaciej/" TargetMode="External"/><Relationship Id="rId8" Type="http://schemas.openxmlformats.org/officeDocument/2006/relationships/hyperlink" Target="https://lion-group.ru/products/siz/komplekt-dlya-zawity-dyhaniya/" TargetMode="External"/><Relationship Id="rId51" Type="http://schemas.openxmlformats.org/officeDocument/2006/relationships/hyperlink" Target="https://lion-group.ru/products/siz/perchatki-zawitnye-roxtop-7236-so-vspenennym-nitrilovym-pokrytiem-ladoni/" TargetMode="External"/><Relationship Id="rId72" Type="http://schemas.openxmlformats.org/officeDocument/2006/relationships/hyperlink" Target="https://lion-group.ru/products/siz/filtr-aerozolnyj-r2/" TargetMode="External"/><Relationship Id="rId80" Type="http://schemas.openxmlformats.org/officeDocument/2006/relationships/hyperlink" Target="https://lion-group.ru/products/siz/polnolicevaya-maska-roxtop-7000/" TargetMode="External"/><Relationship Id="rId85" Type="http://schemas.openxmlformats.org/officeDocument/2006/relationships/hyperlink" Target="https://lion-group.ru/products/siz/polnolicevaya-maska-roxtop-7000/" TargetMode="External"/><Relationship Id="rId3" Type="http://schemas.openxmlformats.org/officeDocument/2006/relationships/hyperlink" Target="https://lion-group.ru/products/siz/zawitnyj-kombinezon-dlya-malyarnyh-rabot-roxtop/" TargetMode="External"/><Relationship Id="rId12" Type="http://schemas.openxmlformats.org/officeDocument/2006/relationships/hyperlink" Target="https://lion-group.ru/products/siz/mnogorazovyj-zawitnyj-kombinezon-roxtop/" TargetMode="External"/><Relationship Id="rId17" Type="http://schemas.openxmlformats.org/officeDocument/2006/relationships/hyperlink" Target="https://lion-group.ru/products/siz/nitrilovye-perchatki-roxone/" TargetMode="External"/><Relationship Id="rId25" Type="http://schemas.openxmlformats.org/officeDocument/2006/relationships/hyperlink" Target="https://lion-group.ru/products/siz/nitrilovye-perchatki-roxpro/" TargetMode="External"/><Relationship Id="rId33" Type="http://schemas.openxmlformats.org/officeDocument/2006/relationships/hyperlink" Target="https://lion-group.ru/products/siz/nitrilovye-perchatki-roxtop/" TargetMode="External"/><Relationship Id="rId38" Type="http://schemas.openxmlformats.org/officeDocument/2006/relationships/hyperlink" Target="https://lion-group.ru/products/siz/perchatki-roxtop-7255-dlya-zawity-ot-porezov-s-nitrilovym-pokrytiem-ladoni-pesochnoj-tekstury/" TargetMode="External"/><Relationship Id="rId46" Type="http://schemas.openxmlformats.org/officeDocument/2006/relationships/hyperlink" Target="https://lion-group.ru/products/siz/perchatki-zawitnye-roxtop-7232-s-poliuretanovym-pokrytiem-ladoni/" TargetMode="External"/><Relationship Id="rId59" Type="http://schemas.openxmlformats.org/officeDocument/2006/relationships/hyperlink" Target="https://lion-group.ru/products/siz/polumaska-roxtop-silikonovaya/" TargetMode="External"/><Relationship Id="rId67" Type="http://schemas.openxmlformats.org/officeDocument/2006/relationships/hyperlink" Target="https://lion-group.ru/products/siz/protivoaerozolnyj-respirator-roxtop-02v-ffp2-nr-d/" TargetMode="External"/><Relationship Id="rId20" Type="http://schemas.openxmlformats.org/officeDocument/2006/relationships/hyperlink" Target="https://lion-group.ru/products/siz/nitrilovye-perchatki-roxone/" TargetMode="External"/><Relationship Id="rId41" Type="http://schemas.openxmlformats.org/officeDocument/2006/relationships/hyperlink" Target="https://lion-group.ru/products/siz/perchatki-zawitnye-roxtop-7230-bez-pokrytiya-dlya-tochnyh-rabot/" TargetMode="External"/><Relationship Id="rId54" Type="http://schemas.openxmlformats.org/officeDocument/2006/relationships/hyperlink" Target="https://lion-group.ru/products/siz/perchatki-zawitnye-roxtop-7237-s-nitrilovym-pokrytiem-ladoni-pesochnoj-tekstury/" TargetMode="External"/><Relationship Id="rId62" Type="http://schemas.openxmlformats.org/officeDocument/2006/relationships/hyperlink" Target="https://lion-group.ru/products/siz/polumaska-roxtop-silikonovaya/" TargetMode="External"/><Relationship Id="rId70" Type="http://schemas.openxmlformats.org/officeDocument/2006/relationships/hyperlink" Target="https://lion-group.ru/products/siz/protivoaerozolnyj-respirator-roxtop-03v-ffp3-nr-d/" TargetMode="External"/><Relationship Id="rId75" Type="http://schemas.openxmlformats.org/officeDocument/2006/relationships/hyperlink" Target="https://lion-group.ru/derevoobrabotka/siz/mnogorazovyj-zawitnyj-kombinezon-roxpro-s-ventilyaciej/" TargetMode="External"/><Relationship Id="rId83" Type="http://schemas.openxmlformats.org/officeDocument/2006/relationships/hyperlink" Target="https://lion-group.ru/products/siz/polnolicevaya-maska-roxtop-7000/" TargetMode="External"/><Relationship Id="rId88" Type="http://schemas.openxmlformats.org/officeDocument/2006/relationships/hyperlink" Target="https://lion-group.ru/products/siz/perchatki-zawitnye-roxtop-7232-s-poliuretanovym-pokrytiem-ladoni1/" TargetMode="External"/><Relationship Id="rId91" Type="http://schemas.openxmlformats.org/officeDocument/2006/relationships/drawing" Target="../drawings/drawing8.xml"/><Relationship Id="rId1" Type="http://schemas.openxmlformats.org/officeDocument/2006/relationships/hyperlink" Target="https://lion-group.ru/products/siz/derzhatel-filtra/" TargetMode="External"/><Relationship Id="rId6" Type="http://schemas.openxmlformats.org/officeDocument/2006/relationships/hyperlink" Target="https://lion-group.ru/products/siz/komplekt-dlya-zawity-dyhaniya/" TargetMode="External"/><Relationship Id="rId15" Type="http://schemas.openxmlformats.org/officeDocument/2006/relationships/hyperlink" Target="https://lion-group.ru/products/siz/nitrilovye-perchatki-roxone/" TargetMode="External"/><Relationship Id="rId23" Type="http://schemas.openxmlformats.org/officeDocument/2006/relationships/hyperlink" Target="https://lion-group.ru/products/siz/nitrilovye-perchatki-roxpro/" TargetMode="External"/><Relationship Id="rId28" Type="http://schemas.openxmlformats.org/officeDocument/2006/relationships/hyperlink" Target="https://lion-group.ru/products/siz/nitrilovye-perchatki-roxpro/" TargetMode="External"/><Relationship Id="rId36" Type="http://schemas.openxmlformats.org/officeDocument/2006/relationships/hyperlink" Target="https://lion-group.ru/products/siz/odnorazovye-protivoshumnye-vkladyshi-easy-fit/" TargetMode="External"/><Relationship Id="rId49" Type="http://schemas.openxmlformats.org/officeDocument/2006/relationships/hyperlink" Target="https://lion-group.ru/products/siz/perchatki-zawitnye-roxtop-7236-so-vspenennym-nitrilovym-pokrytiem-ladoni/" TargetMode="External"/><Relationship Id="rId57" Type="http://schemas.openxmlformats.org/officeDocument/2006/relationships/hyperlink" Target="https://lion-group.ru/products/siz/perchatki-zawitnye-roxtop-7245s-s-nitrilovym-pokrytiem-ladoni-dlya-grubyh-rabot/" TargetMode="External"/><Relationship Id="rId10" Type="http://schemas.openxmlformats.org/officeDocument/2006/relationships/hyperlink" Target="https://lion-group.ru/products/siz/mnogorazovye-protivoshumnye-vkladyshi-ear-soft/" TargetMode="External"/><Relationship Id="rId31" Type="http://schemas.openxmlformats.org/officeDocument/2006/relationships/hyperlink" Target="https://lion-group.ru/products/siz/nitrilovye-perchatki-roxtop/" TargetMode="External"/><Relationship Id="rId44" Type="http://schemas.openxmlformats.org/officeDocument/2006/relationships/hyperlink" Target="https://lion-group.ru/products/siz/perchatki-zawitnye-roxtop-7232-s-poliuretanovym-pokrytiem-ladoni/" TargetMode="External"/><Relationship Id="rId52" Type="http://schemas.openxmlformats.org/officeDocument/2006/relationships/hyperlink" Target="https://lion-group.ru/products/siz/perchatki-zawitnye-roxtop-7237-s-nitrilovym-pokrytiem-ladoni-pesochnoj-tekstury/" TargetMode="External"/><Relationship Id="rId60" Type="http://schemas.openxmlformats.org/officeDocument/2006/relationships/hyperlink" Target="https://lion-group.ru/products/siz/polumaska-roxtop-silikonovaya/" TargetMode="External"/><Relationship Id="rId65" Type="http://schemas.openxmlformats.org/officeDocument/2006/relationships/hyperlink" Target="https://lion-group.ru/products/siz/protivoaerozolnyj-respirator-roxtop-01-ffp1-nrd/" TargetMode="External"/><Relationship Id="rId73" Type="http://schemas.openxmlformats.org/officeDocument/2006/relationships/hyperlink" Target="https://lion-group.ru/products/siz/filtr-ot-organicheskih-parov-i-kislyh-gazov-abe1/" TargetMode="External"/><Relationship Id="rId78" Type="http://schemas.openxmlformats.org/officeDocument/2006/relationships/hyperlink" Target="https://lion-group.ru/derevoobrabotka/siz/mnogorazovyj-zawitnyj-kombinezon-roxpro-s-ventilyaciej/" TargetMode="External"/><Relationship Id="rId81" Type="http://schemas.openxmlformats.org/officeDocument/2006/relationships/hyperlink" Target="https://lion-group.ru/products/siz/polnolicevaya-maska-roxtop-7000/" TargetMode="External"/><Relationship Id="rId86" Type="http://schemas.openxmlformats.org/officeDocument/2006/relationships/hyperlink" Target="https://lion-group.ru/products/siz/polnolicevaya-maska-roxtop-7000/" TargetMode="External"/><Relationship Id="rId4" Type="http://schemas.openxmlformats.org/officeDocument/2006/relationships/hyperlink" Target="https://lion-group.ru/products/siz/zawitnyj-kombinezon-dlya-malyarnyh-rabot-roxtop/" TargetMode="External"/><Relationship Id="rId9" Type="http://schemas.openxmlformats.org/officeDocument/2006/relationships/hyperlink" Target="https://lion-group.ru/products/siz/mnogorazovye-protivoshumnye-vkladyshi-ear-soft/" TargetMode="External"/><Relationship Id="rId13" Type="http://schemas.openxmlformats.org/officeDocument/2006/relationships/hyperlink" Target="https://lion-group.ru/products/siz/mnogorazovyj-zawitnyj-kombinezon-roxtop/" TargetMode="External"/><Relationship Id="rId18" Type="http://schemas.openxmlformats.org/officeDocument/2006/relationships/hyperlink" Target="https://lion-group.ru/products/siz/nitrilovye-perchatki-roxone/" TargetMode="External"/><Relationship Id="rId39" Type="http://schemas.openxmlformats.org/officeDocument/2006/relationships/hyperlink" Target="https://lion-group.ru/products/siz/perchatki-roxtop-7255-dlya-zawity-ot-porezov-s-nitrilovym-pokrytiem-ladoni-pesochnoj-tekstury/" TargetMode="External"/><Relationship Id="rId34" Type="http://schemas.openxmlformats.org/officeDocument/2006/relationships/hyperlink" Target="https://lion-group.ru/products/siz/nitrilovye-perchatki-roxtop/" TargetMode="External"/><Relationship Id="rId50" Type="http://schemas.openxmlformats.org/officeDocument/2006/relationships/hyperlink" Target="https://lion-group.ru/products/siz/perchatki-zawitnye-roxtop-7236-so-vspenennym-nitrilovym-pokrytiem-ladoni/" TargetMode="External"/><Relationship Id="rId55" Type="http://schemas.openxmlformats.org/officeDocument/2006/relationships/hyperlink" Target="https://lion-group.ru/products/siz/perchatki-zawitnye-roxtop-7245-s-nitrilovym-pokrytiem-ladoni-dlya-grubyh-rabot/" TargetMode="External"/><Relationship Id="rId76" Type="http://schemas.openxmlformats.org/officeDocument/2006/relationships/hyperlink" Target="https://lion-group.ru/derevoobrabotka/siz/mnogorazovyj-zawitnyj-kombinezon-roxpro-s-ventilyaciej/" TargetMode="External"/><Relationship Id="rId7" Type="http://schemas.openxmlformats.org/officeDocument/2006/relationships/hyperlink" Target="https://lion-group.ru/products/siz/komplekt-dlya-zawity-dyhaniya/" TargetMode="External"/><Relationship Id="rId71" Type="http://schemas.openxmlformats.org/officeDocument/2006/relationships/hyperlink" Target="https://lion-group.ru/products/siz/filtr-ot-organicheskih-parov-a1/" TargetMode="External"/><Relationship Id="rId2" Type="http://schemas.openxmlformats.org/officeDocument/2006/relationships/hyperlink" Target="https://lion-group.ru/products/siz/zawitnyj-kombinezon-dlya-malyarnyh-rabot-roxtop/" TargetMode="External"/><Relationship Id="rId29" Type="http://schemas.openxmlformats.org/officeDocument/2006/relationships/hyperlink" Target="https://lion-group.ru/products/siz/nitrilovye-perchatki-roxtop/" TargetMode="External"/><Relationship Id="rId24" Type="http://schemas.openxmlformats.org/officeDocument/2006/relationships/hyperlink" Target="https://lion-group.ru/products/siz/nitrilovye-perchatki-roxpro/" TargetMode="External"/><Relationship Id="rId40" Type="http://schemas.openxmlformats.org/officeDocument/2006/relationships/hyperlink" Target="https://lion-group.ru/products/siz/perchatki-roxtop-7255-dlya-zawity-ot-porezov-s-nitrilovym-pokrytiem-ladoni-pesochnoj-tekstury/" TargetMode="External"/><Relationship Id="rId45" Type="http://schemas.openxmlformats.org/officeDocument/2006/relationships/hyperlink" Target="https://lion-group.ru/products/siz/perchatki-zawitnye-roxtop-7232-s-poliuretanovym-pokrytiem-ladoni/" TargetMode="External"/><Relationship Id="rId66" Type="http://schemas.openxmlformats.org/officeDocument/2006/relationships/hyperlink" Target="https://lion-group.ru/products/siz/protivoaerozolnyj-respirator-roxtop-01v-ffp1-nrd/" TargetMode="External"/><Relationship Id="rId87" Type="http://schemas.openxmlformats.org/officeDocument/2006/relationships/hyperlink" Target="https://lion-group.ru/products/siz/perchatki-zawitnye-roxtop-7232-s-poliuretanovym-pokrytiem-ladoni1/" TargetMode="External"/><Relationship Id="rId61" Type="http://schemas.openxmlformats.org/officeDocument/2006/relationships/hyperlink" Target="https://lion-group.ru/products/siz/polumaska-roxtop-silikonovaya/" TargetMode="External"/><Relationship Id="rId82" Type="http://schemas.openxmlformats.org/officeDocument/2006/relationships/hyperlink" Target="https://lion-group.ru/products/siz/polnolicevaya-maska-roxtop-7000/" TargetMode="External"/><Relationship Id="rId19" Type="http://schemas.openxmlformats.org/officeDocument/2006/relationships/hyperlink" Target="https://lion-group.ru/products/siz/nitrilovye-perchatki-roxone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tabSelected="1" workbookViewId="0"/>
  </sheetViews>
  <sheetFormatPr defaultColWidth="8.7265625" defaultRowHeight="14.5"/>
  <cols>
    <col min="1" max="1" width="65.26953125" style="130" customWidth="1"/>
    <col min="2" max="2" width="10.7265625" style="130" hidden="1" customWidth="1"/>
    <col min="3" max="3" width="14.26953125" style="130" customWidth="1"/>
    <col min="4" max="16384" width="8.7265625" style="130"/>
  </cols>
  <sheetData>
    <row r="2" spans="1:5" ht="15.5">
      <c r="B2" s="131"/>
      <c r="C2" s="131"/>
      <c r="D2" s="131"/>
      <c r="E2" s="131"/>
    </row>
    <row r="3" spans="1:5" ht="18.5">
      <c r="A3" s="132" t="s">
        <v>573</v>
      </c>
      <c r="B3" s="131"/>
      <c r="C3" s="131"/>
      <c r="D3" s="131"/>
      <c r="E3" s="131"/>
    </row>
    <row r="4" spans="1:5" ht="15.5">
      <c r="A4" s="133">
        <v>46300</v>
      </c>
      <c r="B4" s="311" t="s">
        <v>577</v>
      </c>
      <c r="C4" s="311"/>
      <c r="D4" s="131"/>
      <c r="E4" s="131"/>
    </row>
    <row r="5" spans="1:5" s="142" customFormat="1" ht="15.5" hidden="1">
      <c r="A5" s="140"/>
      <c r="B5" s="141" t="s">
        <v>578</v>
      </c>
      <c r="C5" s="141">
        <v>105</v>
      </c>
      <c r="D5" s="140"/>
      <c r="E5" s="140"/>
    </row>
    <row r="6" spans="1:5" ht="15.5">
      <c r="A6" s="131"/>
      <c r="B6" s="134" t="s">
        <v>2342</v>
      </c>
      <c r="C6" s="135" t="s">
        <v>583</v>
      </c>
      <c r="D6" s="131"/>
      <c r="E6" s="131"/>
    </row>
    <row r="7" spans="1:5">
      <c r="A7" s="85" t="s">
        <v>2477</v>
      </c>
      <c r="B7" s="136">
        <f>Sunmight!J5</f>
        <v>0</v>
      </c>
      <c r="C7" s="137">
        <f t="shared" ref="C7:C14" si="0">B7*Курс_EUR</f>
        <v>0</v>
      </c>
    </row>
    <row r="8" spans="1:5">
      <c r="A8" s="85" t="s">
        <v>1683</v>
      </c>
      <c r="B8" s="136">
        <f>'SM CST'!J5</f>
        <v>0</v>
      </c>
      <c r="C8" s="137">
        <f t="shared" si="0"/>
        <v>0</v>
      </c>
    </row>
    <row r="9" spans="1:5">
      <c r="A9" s="85" t="s">
        <v>1274</v>
      </c>
      <c r="B9" s="136">
        <f>'RP CR'!J6</f>
        <v>0</v>
      </c>
      <c r="C9" s="136">
        <f t="shared" si="0"/>
        <v>0</v>
      </c>
    </row>
    <row r="10" spans="1:5">
      <c r="A10" s="85" t="s">
        <v>651</v>
      </c>
      <c r="B10" s="136">
        <f>'RP IND'!K5</f>
        <v>0</v>
      </c>
      <c r="C10" s="137">
        <f t="shared" si="0"/>
        <v>0</v>
      </c>
    </row>
    <row r="11" spans="1:5">
      <c r="A11" s="85" t="s">
        <v>1290</v>
      </c>
      <c r="B11" s="136">
        <f>'RP BR'!O5</f>
        <v>0</v>
      </c>
      <c r="C11" s="137">
        <f t="shared" si="0"/>
        <v>0</v>
      </c>
    </row>
    <row r="12" spans="1:5">
      <c r="A12" s="85" t="s">
        <v>1578</v>
      </c>
      <c r="B12" s="136">
        <f>'RP CST'!J5</f>
        <v>0</v>
      </c>
      <c r="C12" s="137">
        <f t="shared" si="0"/>
        <v>0</v>
      </c>
    </row>
    <row r="13" spans="1:5">
      <c r="A13" s="85" t="s">
        <v>1702</v>
      </c>
      <c r="B13" s="136">
        <f>'RP СИЗ'!J5</f>
        <v>0</v>
      </c>
      <c r="C13" s="137">
        <f t="shared" si="0"/>
        <v>0</v>
      </c>
    </row>
    <row r="14" spans="1:5">
      <c r="A14" s="85" t="s">
        <v>570</v>
      </c>
      <c r="B14" s="136">
        <f>Sata!O5</f>
        <v>0</v>
      </c>
      <c r="C14" s="137">
        <f t="shared" si="0"/>
        <v>0</v>
      </c>
    </row>
    <row r="15" spans="1:5">
      <c r="A15" s="85" t="s">
        <v>641</v>
      </c>
      <c r="B15" s="136">
        <f>'3M АМ'!K5</f>
        <v>0</v>
      </c>
      <c r="C15" s="136">
        <f>B15*Курс_EUR</f>
        <v>0</v>
      </c>
    </row>
    <row r="16" spans="1:5">
      <c r="A16" s="85" t="s">
        <v>571</v>
      </c>
      <c r="B16" s="136">
        <f>Jtape!I5</f>
        <v>0</v>
      </c>
      <c r="C16" s="136">
        <f t="shared" ref="C16:C17" si="1">B16*Курс_EUR</f>
        <v>0</v>
      </c>
    </row>
    <row r="17" spans="1:3">
      <c r="A17" s="85" t="s">
        <v>572</v>
      </c>
      <c r="B17" s="136">
        <f>Abrex!J5</f>
        <v>0</v>
      </c>
      <c r="C17" s="136">
        <f t="shared" si="1"/>
        <v>0</v>
      </c>
    </row>
    <row r="18" spans="1:3">
      <c r="A18" s="138" t="s">
        <v>584</v>
      </c>
      <c r="B18" s="139">
        <f>SUM(B7:B17)</f>
        <v>0</v>
      </c>
      <c r="C18" s="139">
        <f>SUM(C7:C17)</f>
        <v>0</v>
      </c>
    </row>
  </sheetData>
  <sheetProtection algorithmName="SHA-512" hashValue="2TWYt1WwWYfRxD+WzFHkUfpxQcJ5SGTsH8MnSPV9HBPbyrhzz3yf/nL5CXsVFqt3uTqB2OtnGCKiAaulc+4+Tg==" saltValue="L2K/kpBWQYpw6nT98d0LtA==" spinCount="100000" sheet="1" objects="1" scenarios="1"/>
  <mergeCells count="1">
    <mergeCell ref="B4:C4"/>
  </mergeCells>
  <hyperlinks>
    <hyperlink ref="A7" location="Sunmight!A1" display="Абразивные материалы SUNMIGHT/ SUNTEX (Южная Корея)"/>
    <hyperlink ref="A9" location="'RP CR'!A1" display="Материалы для авторемонта  RoxelPro"/>
    <hyperlink ref="A14" location="Sata!A1" display="Окрасочное оборудование и средства защиты SATA (Германия)"/>
    <hyperlink ref="A16" location="Jtape!A1" display="Маскирующие материалы JTAPE (Англия)"/>
    <hyperlink ref="A17" location="Abrex!A1" display="Шлифовальный ручной инструмент ABREX-SYSTEM (Италия)"/>
    <hyperlink ref="A15" location="'3M ам'!A1" display="Абразивные материалы 3М (США)"/>
    <hyperlink ref="A10" location="'RP IND'!A1" display="Абразивные материалы для индустрии RoxelPro"/>
    <hyperlink ref="A11" location="'RP BR'!A1" display="Твердосплавные борфрезы по металлу RoxelPro"/>
    <hyperlink ref="A12" location="'RP CST'!A1" display="Материалы для строительного рынка RoxelPro"/>
    <hyperlink ref="A8" location="'SM CST'!A1" display="Абразивные материалы SUNMIGHT для строительного рынка"/>
    <hyperlink ref="A13" location="'RP СИЗ'!A1" display="Средства индивидуальной защиты RoxelPr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07"/>
  <sheetViews>
    <sheetView workbookViewId="0">
      <pane xSplit="4" ySplit="6" topLeftCell="E7" activePane="bottomRight" state="frozen"/>
      <selection activeCell="B1" sqref="B1"/>
      <selection pane="topRight" activeCell="E1" sqref="E1"/>
      <selection pane="bottomLeft" activeCell="B7" sqref="B7"/>
      <selection pane="bottomRight" activeCell="E5" sqref="E5"/>
    </sheetView>
  </sheetViews>
  <sheetFormatPr defaultColWidth="9.1796875" defaultRowHeight="12" outlineLevelCol="1"/>
  <cols>
    <col min="1" max="1" width="7.54296875" style="1" customWidth="1" outlineLevel="1"/>
    <col min="2" max="2" width="17" style="1" customWidth="1"/>
    <col min="3" max="3" width="54.81640625" style="1" customWidth="1"/>
    <col min="4" max="4" width="8.81640625" style="1" customWidth="1"/>
    <col min="5" max="5" width="11.54296875" style="3" customWidth="1"/>
    <col min="6" max="6" width="8.7265625" style="1" hidden="1" customWidth="1" outlineLevel="1"/>
    <col min="7" max="7" width="8.7265625" style="1" customWidth="1" collapsed="1"/>
    <col min="8" max="8" width="8.54296875" style="1" customWidth="1" outlineLevel="1"/>
    <col min="9" max="10" width="8.54296875" style="65" hidden="1" customWidth="1"/>
    <col min="11" max="11" width="8.54296875" style="1" customWidth="1" outlineLevel="1"/>
    <col min="12" max="12" width="9.54296875" style="1" customWidth="1" outlineLevel="1"/>
    <col min="13" max="13" width="2.1796875" style="1" customWidth="1"/>
    <col min="14" max="16384" width="9.1796875" style="1"/>
  </cols>
  <sheetData>
    <row r="2" spans="1:12" ht="15.5">
      <c r="B2" s="314" t="s">
        <v>0</v>
      </c>
      <c r="C2" s="314"/>
      <c r="D2" s="314"/>
      <c r="E2" s="314"/>
      <c r="F2" s="314"/>
      <c r="G2" s="2"/>
      <c r="H2" s="2"/>
    </row>
    <row r="3" spans="1:12" ht="15.5">
      <c r="B3" s="314" t="s">
        <v>2479</v>
      </c>
      <c r="C3" s="314"/>
      <c r="D3" s="314"/>
      <c r="E3" s="314"/>
      <c r="F3" s="314"/>
      <c r="G3" s="2"/>
      <c r="H3" s="2"/>
    </row>
    <row r="4" spans="1:12">
      <c r="B4" s="1" t="s">
        <v>1202</v>
      </c>
      <c r="F4" s="4"/>
      <c r="G4" s="4"/>
      <c r="H4" s="4"/>
      <c r="K4" s="5" t="s">
        <v>574</v>
      </c>
      <c r="L4" s="6"/>
    </row>
    <row r="5" spans="1:12" ht="15" thickBot="1">
      <c r="B5" s="1" t="s">
        <v>1</v>
      </c>
      <c r="E5" s="7" t="s">
        <v>585</v>
      </c>
      <c r="F5" s="307">
        <f>Курс_EUR</f>
        <v>105</v>
      </c>
      <c r="I5" s="66" t="s">
        <v>2345</v>
      </c>
      <c r="J5" s="67">
        <f>SUM(J9:J904)</f>
        <v>0</v>
      </c>
      <c r="K5" s="5" t="s">
        <v>1688</v>
      </c>
      <c r="L5" s="8">
        <f>SUM(L9:L904)</f>
        <v>0</v>
      </c>
    </row>
    <row r="6" spans="1:12" ht="24.5" thickBot="1">
      <c r="A6" s="9" t="s">
        <v>969</v>
      </c>
      <c r="B6" s="10" t="s">
        <v>41</v>
      </c>
      <c r="C6" s="11" t="s">
        <v>42</v>
      </c>
      <c r="D6" s="11" t="s">
        <v>43</v>
      </c>
      <c r="E6" s="11" t="s">
        <v>44</v>
      </c>
      <c r="F6" s="11" t="s">
        <v>2343</v>
      </c>
      <c r="G6" s="12" t="s">
        <v>1627</v>
      </c>
      <c r="H6" s="13" t="s">
        <v>576</v>
      </c>
      <c r="I6" s="68" t="s">
        <v>575</v>
      </c>
      <c r="J6" s="68" t="s">
        <v>2344</v>
      </c>
      <c r="K6" s="14" t="s">
        <v>575</v>
      </c>
      <c r="L6" s="15" t="s">
        <v>1687</v>
      </c>
    </row>
    <row r="7" spans="1:12">
      <c r="A7" s="16"/>
      <c r="B7" s="315" t="s">
        <v>1238</v>
      </c>
      <c r="C7" s="316"/>
      <c r="D7" s="316"/>
      <c r="E7" s="316"/>
      <c r="F7" s="316"/>
      <c r="G7" s="17"/>
      <c r="H7" s="18"/>
      <c r="I7" s="69"/>
      <c r="J7" s="70"/>
      <c r="K7" s="19"/>
      <c r="L7" s="20"/>
    </row>
    <row r="8" spans="1:12">
      <c r="A8" s="21"/>
      <c r="B8" s="22" t="s">
        <v>1239</v>
      </c>
      <c r="C8" s="23"/>
      <c r="D8" s="23"/>
      <c r="E8" s="24"/>
      <c r="F8" s="25"/>
      <c r="G8" s="25"/>
      <c r="H8" s="26"/>
      <c r="I8" s="71"/>
      <c r="J8" s="72"/>
      <c r="K8" s="27"/>
      <c r="L8" s="28"/>
    </row>
    <row r="9" spans="1:12">
      <c r="A9" s="21">
        <v>0</v>
      </c>
      <c r="B9" s="29" t="s">
        <v>1575</v>
      </c>
      <c r="C9" s="23" t="s">
        <v>1893</v>
      </c>
      <c r="D9" s="23" t="s">
        <v>1590</v>
      </c>
      <c r="E9" s="24" t="s">
        <v>47</v>
      </c>
      <c r="F9" s="25">
        <v>0.33</v>
      </c>
      <c r="G9" s="25">
        <f>ROUND(F9*Курс_EUR,2)</f>
        <v>34.65</v>
      </c>
      <c r="H9" s="26"/>
      <c r="I9" s="71">
        <f>F9*(1-Скидка_SUNMIGHT)</f>
        <v>0.33</v>
      </c>
      <c r="J9" s="72">
        <f>I9*H9</f>
        <v>0</v>
      </c>
      <c r="K9" s="30">
        <f>G9*(1-Скидка_SUNMIGHT)</f>
        <v>34.65</v>
      </c>
      <c r="L9" s="28">
        <f>H9*K9</f>
        <v>0</v>
      </c>
    </row>
    <row r="10" spans="1:12">
      <c r="A10" s="21">
        <v>0</v>
      </c>
      <c r="B10" s="29" t="s">
        <v>1576</v>
      </c>
      <c r="C10" s="23" t="s">
        <v>1893</v>
      </c>
      <c r="D10" s="23" t="s">
        <v>1591</v>
      </c>
      <c r="E10" s="24" t="s">
        <v>47</v>
      </c>
      <c r="F10" s="25">
        <v>0.33</v>
      </c>
      <c r="G10" s="25">
        <f>ROUND(F10*Курс_EUR,2)</f>
        <v>34.65</v>
      </c>
      <c r="H10" s="26"/>
      <c r="I10" s="71">
        <f>F10*(1-Скидка_SUNMIGHT)</f>
        <v>0.33</v>
      </c>
      <c r="J10" s="72">
        <f>I10*H10</f>
        <v>0</v>
      </c>
      <c r="K10" s="30">
        <f>G10*(1-Скидка_SUNMIGHT)</f>
        <v>34.65</v>
      </c>
      <c r="L10" s="28">
        <f>H10*K10</f>
        <v>0</v>
      </c>
    </row>
    <row r="11" spans="1:12">
      <c r="A11" s="21">
        <v>0</v>
      </c>
      <c r="B11" s="29" t="s">
        <v>1577</v>
      </c>
      <c r="C11" s="23" t="s">
        <v>1893</v>
      </c>
      <c r="D11" s="23" t="s">
        <v>1592</v>
      </c>
      <c r="E11" s="24" t="s">
        <v>47</v>
      </c>
      <c r="F11" s="25">
        <v>0.33</v>
      </c>
      <c r="G11" s="25">
        <f>ROUND(F11*Курс_EUR,2)</f>
        <v>34.65</v>
      </c>
      <c r="H11" s="26"/>
      <c r="I11" s="71">
        <f>F11*(1-Скидка_SUNMIGHT)</f>
        <v>0.33</v>
      </c>
      <c r="J11" s="72">
        <f>I11*H11</f>
        <v>0</v>
      </c>
      <c r="K11" s="30">
        <f>G11*(1-Скидка_SUNMIGHT)</f>
        <v>34.65</v>
      </c>
      <c r="L11" s="28">
        <f>H11*K11</f>
        <v>0</v>
      </c>
    </row>
    <row r="12" spans="1:12">
      <c r="A12" s="21"/>
      <c r="B12" s="29"/>
      <c r="C12" s="23"/>
      <c r="D12" s="23"/>
      <c r="E12" s="24"/>
      <c r="F12" s="25"/>
      <c r="G12" s="25"/>
      <c r="H12" s="26"/>
      <c r="I12" s="71"/>
      <c r="J12" s="72"/>
      <c r="K12" s="30"/>
      <c r="L12" s="28"/>
    </row>
    <row r="13" spans="1:12">
      <c r="A13" s="21">
        <v>0</v>
      </c>
      <c r="B13" s="29" t="s">
        <v>1842</v>
      </c>
      <c r="C13" s="23" t="s">
        <v>2348</v>
      </c>
      <c r="D13" s="23" t="s">
        <v>1613</v>
      </c>
      <c r="E13" s="24" t="s">
        <v>445</v>
      </c>
      <c r="F13" s="25">
        <v>0.73</v>
      </c>
      <c r="G13" s="25">
        <f t="shared" ref="G13:G14" si="0">ROUND(F13*Курс_EUR,2)</f>
        <v>76.650000000000006</v>
      </c>
      <c r="H13" s="26"/>
      <c r="I13" s="71">
        <f t="shared" ref="I13:I14" si="1">F13*(1-Скидка_SUNMIGHT)</f>
        <v>0.73</v>
      </c>
      <c r="J13" s="72">
        <f t="shared" ref="J13:J14" si="2">I13*H13</f>
        <v>0</v>
      </c>
      <c r="K13" s="30">
        <f t="shared" ref="K13:K14" si="3">G13*(1-Скидка_SUNMIGHT)</f>
        <v>76.650000000000006</v>
      </c>
      <c r="L13" s="28">
        <f t="shared" ref="L13:L14" si="4">H13*K13</f>
        <v>0</v>
      </c>
    </row>
    <row r="14" spans="1:12">
      <c r="A14" s="21">
        <v>0</v>
      </c>
      <c r="B14" s="29" t="s">
        <v>1843</v>
      </c>
      <c r="C14" s="23" t="s">
        <v>2348</v>
      </c>
      <c r="D14" s="23" t="s">
        <v>1615</v>
      </c>
      <c r="E14" s="24" t="s">
        <v>445</v>
      </c>
      <c r="F14" s="25">
        <v>0.61</v>
      </c>
      <c r="G14" s="25">
        <f t="shared" si="0"/>
        <v>64.05</v>
      </c>
      <c r="H14" s="26"/>
      <c r="I14" s="71">
        <f t="shared" si="1"/>
        <v>0.61</v>
      </c>
      <c r="J14" s="72">
        <f t="shared" si="2"/>
        <v>0</v>
      </c>
      <c r="K14" s="30">
        <f t="shared" si="3"/>
        <v>64.05</v>
      </c>
      <c r="L14" s="28">
        <f t="shared" si="4"/>
        <v>0</v>
      </c>
    </row>
    <row r="15" spans="1:12">
      <c r="A15" s="21">
        <v>0</v>
      </c>
      <c r="B15" s="29" t="s">
        <v>1417</v>
      </c>
      <c r="C15" s="23" t="s">
        <v>1418</v>
      </c>
      <c r="D15" s="23" t="s">
        <v>1593</v>
      </c>
      <c r="E15" s="24" t="s">
        <v>47</v>
      </c>
      <c r="F15" s="25">
        <v>0.46</v>
      </c>
      <c r="G15" s="25">
        <f t="shared" ref="G15:G23" si="5">ROUND(F15*Курс_EUR,2)</f>
        <v>48.3</v>
      </c>
      <c r="H15" s="26"/>
      <c r="I15" s="71">
        <f t="shared" ref="I15:I23" si="6">F15*(1-Скидка_SUNMIGHT)</f>
        <v>0.46</v>
      </c>
      <c r="J15" s="72">
        <f t="shared" ref="J15:J23" si="7">I15*H15</f>
        <v>0</v>
      </c>
      <c r="K15" s="30">
        <f t="shared" ref="K15:K23" si="8">G15*(1-Скидка_SUNMIGHT)</f>
        <v>48.3</v>
      </c>
      <c r="L15" s="28">
        <f t="shared" ref="L15:L23" si="9">H15*K15</f>
        <v>0</v>
      </c>
    </row>
    <row r="16" spans="1:12">
      <c r="A16" s="21">
        <v>0</v>
      </c>
      <c r="B16" s="29" t="s">
        <v>1419</v>
      </c>
      <c r="C16" s="23" t="s">
        <v>1418</v>
      </c>
      <c r="D16" s="23" t="s">
        <v>1594</v>
      </c>
      <c r="E16" s="24" t="s">
        <v>47</v>
      </c>
      <c r="F16" s="25">
        <v>0.42</v>
      </c>
      <c r="G16" s="25">
        <f t="shared" si="5"/>
        <v>44.1</v>
      </c>
      <c r="H16" s="26"/>
      <c r="I16" s="71">
        <f t="shared" si="6"/>
        <v>0.42</v>
      </c>
      <c r="J16" s="72">
        <f t="shared" si="7"/>
        <v>0</v>
      </c>
      <c r="K16" s="30">
        <f t="shared" si="8"/>
        <v>44.1</v>
      </c>
      <c r="L16" s="28">
        <f t="shared" si="9"/>
        <v>0</v>
      </c>
    </row>
    <row r="17" spans="1:12">
      <c r="A17" s="21">
        <v>0</v>
      </c>
      <c r="B17" s="29" t="s">
        <v>1420</v>
      </c>
      <c r="C17" s="23" t="s">
        <v>1418</v>
      </c>
      <c r="D17" s="23" t="s">
        <v>1590</v>
      </c>
      <c r="E17" s="24" t="s">
        <v>47</v>
      </c>
      <c r="F17" s="25">
        <v>0.42</v>
      </c>
      <c r="G17" s="25">
        <f t="shared" si="5"/>
        <v>44.1</v>
      </c>
      <c r="H17" s="26"/>
      <c r="I17" s="71">
        <f t="shared" si="6"/>
        <v>0.42</v>
      </c>
      <c r="J17" s="72">
        <f t="shared" si="7"/>
        <v>0</v>
      </c>
      <c r="K17" s="30">
        <f t="shared" si="8"/>
        <v>44.1</v>
      </c>
      <c r="L17" s="28">
        <f t="shared" si="9"/>
        <v>0</v>
      </c>
    </row>
    <row r="18" spans="1:12">
      <c r="A18" s="21">
        <v>0</v>
      </c>
      <c r="B18" s="29" t="s">
        <v>1421</v>
      </c>
      <c r="C18" s="23" t="s">
        <v>1418</v>
      </c>
      <c r="D18" s="23" t="s">
        <v>1595</v>
      </c>
      <c r="E18" s="24" t="s">
        <v>47</v>
      </c>
      <c r="F18" s="25">
        <v>0.42</v>
      </c>
      <c r="G18" s="25">
        <f t="shared" si="5"/>
        <v>44.1</v>
      </c>
      <c r="H18" s="26"/>
      <c r="I18" s="71">
        <f t="shared" si="6"/>
        <v>0.42</v>
      </c>
      <c r="J18" s="72">
        <f t="shared" si="7"/>
        <v>0</v>
      </c>
      <c r="K18" s="30">
        <f t="shared" si="8"/>
        <v>44.1</v>
      </c>
      <c r="L18" s="28">
        <f t="shared" si="9"/>
        <v>0</v>
      </c>
    </row>
    <row r="19" spans="1:12">
      <c r="A19" s="21">
        <v>0</v>
      </c>
      <c r="B19" s="29" t="s">
        <v>1422</v>
      </c>
      <c r="C19" s="23" t="s">
        <v>1418</v>
      </c>
      <c r="D19" s="23" t="s">
        <v>1591</v>
      </c>
      <c r="E19" s="24" t="s">
        <v>47</v>
      </c>
      <c r="F19" s="25">
        <v>0.42</v>
      </c>
      <c r="G19" s="25">
        <f t="shared" si="5"/>
        <v>44.1</v>
      </c>
      <c r="H19" s="26"/>
      <c r="I19" s="71">
        <f t="shared" si="6"/>
        <v>0.42</v>
      </c>
      <c r="J19" s="72">
        <f t="shared" si="7"/>
        <v>0</v>
      </c>
      <c r="K19" s="30">
        <f t="shared" si="8"/>
        <v>44.1</v>
      </c>
      <c r="L19" s="28">
        <f t="shared" si="9"/>
        <v>0</v>
      </c>
    </row>
    <row r="20" spans="1:12">
      <c r="A20" s="21">
        <v>0</v>
      </c>
      <c r="B20" s="29" t="s">
        <v>1423</v>
      </c>
      <c r="C20" s="23" t="s">
        <v>1418</v>
      </c>
      <c r="D20" s="23" t="s">
        <v>1596</v>
      </c>
      <c r="E20" s="24" t="s">
        <v>47</v>
      </c>
      <c r="F20" s="25">
        <v>0.42</v>
      </c>
      <c r="G20" s="25">
        <f t="shared" si="5"/>
        <v>44.1</v>
      </c>
      <c r="H20" s="26"/>
      <c r="I20" s="71">
        <f t="shared" si="6"/>
        <v>0.42</v>
      </c>
      <c r="J20" s="72">
        <f t="shared" si="7"/>
        <v>0</v>
      </c>
      <c r="K20" s="30">
        <f t="shared" si="8"/>
        <v>44.1</v>
      </c>
      <c r="L20" s="28">
        <f t="shared" si="9"/>
        <v>0</v>
      </c>
    </row>
    <row r="21" spans="1:12">
      <c r="A21" s="21">
        <v>0</v>
      </c>
      <c r="B21" s="29" t="s">
        <v>1424</v>
      </c>
      <c r="C21" s="23" t="s">
        <v>1418</v>
      </c>
      <c r="D21" s="23" t="s">
        <v>1597</v>
      </c>
      <c r="E21" s="24" t="s">
        <v>47</v>
      </c>
      <c r="F21" s="25">
        <v>0.42</v>
      </c>
      <c r="G21" s="25">
        <f t="shared" si="5"/>
        <v>44.1</v>
      </c>
      <c r="H21" s="26"/>
      <c r="I21" s="71">
        <f t="shared" si="6"/>
        <v>0.42</v>
      </c>
      <c r="J21" s="72">
        <f t="shared" si="7"/>
        <v>0</v>
      </c>
      <c r="K21" s="30">
        <f t="shared" si="8"/>
        <v>44.1</v>
      </c>
      <c r="L21" s="28">
        <f t="shared" si="9"/>
        <v>0</v>
      </c>
    </row>
    <row r="22" spans="1:12">
      <c r="A22" s="21">
        <v>0</v>
      </c>
      <c r="B22" s="29" t="s">
        <v>1425</v>
      </c>
      <c r="C22" s="23" t="s">
        <v>1418</v>
      </c>
      <c r="D22" s="23" t="s">
        <v>1592</v>
      </c>
      <c r="E22" s="24" t="s">
        <v>47</v>
      </c>
      <c r="F22" s="25">
        <v>0.42</v>
      </c>
      <c r="G22" s="25">
        <f t="shared" si="5"/>
        <v>44.1</v>
      </c>
      <c r="H22" s="26"/>
      <c r="I22" s="71">
        <f t="shared" si="6"/>
        <v>0.42</v>
      </c>
      <c r="J22" s="72">
        <f t="shared" si="7"/>
        <v>0</v>
      </c>
      <c r="K22" s="30">
        <f t="shared" si="8"/>
        <v>44.1</v>
      </c>
      <c r="L22" s="28">
        <f t="shared" si="9"/>
        <v>0</v>
      </c>
    </row>
    <row r="23" spans="1:12">
      <c r="A23" s="21">
        <v>0</v>
      </c>
      <c r="B23" s="29" t="s">
        <v>1426</v>
      </c>
      <c r="C23" s="23" t="s">
        <v>1418</v>
      </c>
      <c r="D23" s="23" t="s">
        <v>1598</v>
      </c>
      <c r="E23" s="24" t="s">
        <v>47</v>
      </c>
      <c r="F23" s="25">
        <v>0.42</v>
      </c>
      <c r="G23" s="25">
        <f t="shared" si="5"/>
        <v>44.1</v>
      </c>
      <c r="H23" s="26"/>
      <c r="I23" s="71">
        <f t="shared" si="6"/>
        <v>0.42</v>
      </c>
      <c r="J23" s="72">
        <f t="shared" si="7"/>
        <v>0</v>
      </c>
      <c r="K23" s="30">
        <f t="shared" si="8"/>
        <v>44.1</v>
      </c>
      <c r="L23" s="28">
        <f t="shared" si="9"/>
        <v>0</v>
      </c>
    </row>
    <row r="24" spans="1:12">
      <c r="A24" s="21"/>
      <c r="B24" s="29"/>
      <c r="C24" s="23"/>
      <c r="D24" s="23"/>
      <c r="E24" s="24"/>
      <c r="F24" s="25"/>
      <c r="G24" s="25"/>
      <c r="H24" s="26"/>
      <c r="I24" s="71"/>
      <c r="J24" s="72"/>
      <c r="K24" s="30"/>
      <c r="L24" s="28"/>
    </row>
    <row r="25" spans="1:12">
      <c r="A25" s="21">
        <v>0</v>
      </c>
      <c r="B25" s="29" t="s">
        <v>1844</v>
      </c>
      <c r="C25" s="23" t="s">
        <v>2349</v>
      </c>
      <c r="D25" s="23" t="s">
        <v>1613</v>
      </c>
      <c r="E25" s="24" t="s">
        <v>445</v>
      </c>
      <c r="F25" s="25">
        <v>0.88</v>
      </c>
      <c r="G25" s="25">
        <f t="shared" ref="G25:G26" si="10">ROUND(F25*Курс_EUR,2)</f>
        <v>92.4</v>
      </c>
      <c r="H25" s="26"/>
      <c r="I25" s="71">
        <f t="shared" ref="I25:I26" si="11">F25*(1-Скидка_SUNMIGHT)</f>
        <v>0.88</v>
      </c>
      <c r="J25" s="72">
        <f t="shared" ref="J25:J26" si="12">I25*H25</f>
        <v>0</v>
      </c>
      <c r="K25" s="30">
        <f t="shared" ref="K25:K26" si="13">G25*(1-Скидка_SUNMIGHT)</f>
        <v>92.4</v>
      </c>
      <c r="L25" s="28">
        <f t="shared" ref="L25:L26" si="14">H25*K25</f>
        <v>0</v>
      </c>
    </row>
    <row r="26" spans="1:12">
      <c r="A26" s="21">
        <v>0</v>
      </c>
      <c r="B26" s="29" t="s">
        <v>1845</v>
      </c>
      <c r="C26" s="23" t="s">
        <v>2349</v>
      </c>
      <c r="D26" s="23" t="s">
        <v>1615</v>
      </c>
      <c r="E26" s="24" t="s">
        <v>445</v>
      </c>
      <c r="F26" s="25">
        <v>0.75</v>
      </c>
      <c r="G26" s="25">
        <f t="shared" si="10"/>
        <v>78.75</v>
      </c>
      <c r="H26" s="26"/>
      <c r="I26" s="71">
        <f t="shared" si="11"/>
        <v>0.75</v>
      </c>
      <c r="J26" s="72">
        <f t="shared" si="12"/>
        <v>0</v>
      </c>
      <c r="K26" s="30">
        <f t="shared" si="13"/>
        <v>78.75</v>
      </c>
      <c r="L26" s="28">
        <f t="shared" si="14"/>
        <v>0</v>
      </c>
    </row>
    <row r="27" spans="1:12">
      <c r="A27" s="21">
        <v>0</v>
      </c>
      <c r="B27" s="29" t="s">
        <v>1240</v>
      </c>
      <c r="C27" s="23" t="s">
        <v>1241</v>
      </c>
      <c r="D27" s="23" t="s">
        <v>1593</v>
      </c>
      <c r="E27" s="24" t="s">
        <v>47</v>
      </c>
      <c r="F27" s="25">
        <v>0.59</v>
      </c>
      <c r="G27" s="25">
        <f t="shared" ref="G27:G38" si="15">ROUND(F27*Курс_EUR,2)</f>
        <v>61.95</v>
      </c>
      <c r="H27" s="26"/>
      <c r="I27" s="71">
        <f t="shared" ref="I27:I38" si="16">F27*(1-Скидка_SUNMIGHT)</f>
        <v>0.59</v>
      </c>
      <c r="J27" s="72">
        <f t="shared" ref="J27:J38" si="17">I27*H27</f>
        <v>0</v>
      </c>
      <c r="K27" s="30">
        <f t="shared" ref="K27:K38" si="18">G27*(1-Скидка_SUNMIGHT)</f>
        <v>61.95</v>
      </c>
      <c r="L27" s="28">
        <f t="shared" ref="L27:L38" si="19">H27*K27</f>
        <v>0</v>
      </c>
    </row>
    <row r="28" spans="1:12">
      <c r="A28" s="21">
        <v>0</v>
      </c>
      <c r="B28" s="29" t="s">
        <v>1242</v>
      </c>
      <c r="C28" s="23" t="s">
        <v>1241</v>
      </c>
      <c r="D28" s="23" t="s">
        <v>1594</v>
      </c>
      <c r="E28" s="24" t="s">
        <v>47</v>
      </c>
      <c r="F28" s="25">
        <v>0.52</v>
      </c>
      <c r="G28" s="25">
        <f t="shared" si="15"/>
        <v>54.6</v>
      </c>
      <c r="H28" s="26"/>
      <c r="I28" s="71">
        <f t="shared" si="16"/>
        <v>0.52</v>
      </c>
      <c r="J28" s="72">
        <f t="shared" si="17"/>
        <v>0</v>
      </c>
      <c r="K28" s="30">
        <f t="shared" si="18"/>
        <v>54.6</v>
      </c>
      <c r="L28" s="28">
        <f t="shared" si="19"/>
        <v>0</v>
      </c>
    </row>
    <row r="29" spans="1:12">
      <c r="A29" s="21">
        <v>0</v>
      </c>
      <c r="B29" s="29" t="s">
        <v>1243</v>
      </c>
      <c r="C29" s="23" t="s">
        <v>1241</v>
      </c>
      <c r="D29" s="23" t="s">
        <v>1590</v>
      </c>
      <c r="E29" s="24" t="s">
        <v>47</v>
      </c>
      <c r="F29" s="25">
        <v>0.52</v>
      </c>
      <c r="G29" s="25">
        <f t="shared" si="15"/>
        <v>54.6</v>
      </c>
      <c r="H29" s="26"/>
      <c r="I29" s="71">
        <f t="shared" si="16"/>
        <v>0.52</v>
      </c>
      <c r="J29" s="72">
        <f t="shared" si="17"/>
        <v>0</v>
      </c>
      <c r="K29" s="30">
        <f t="shared" si="18"/>
        <v>54.6</v>
      </c>
      <c r="L29" s="28">
        <f t="shared" si="19"/>
        <v>0</v>
      </c>
    </row>
    <row r="30" spans="1:12">
      <c r="A30" s="21">
        <v>0</v>
      </c>
      <c r="B30" s="29" t="s">
        <v>1244</v>
      </c>
      <c r="C30" s="23" t="s">
        <v>1241</v>
      </c>
      <c r="D30" s="23" t="s">
        <v>1595</v>
      </c>
      <c r="E30" s="24" t="s">
        <v>47</v>
      </c>
      <c r="F30" s="25">
        <v>0.52</v>
      </c>
      <c r="G30" s="25">
        <f t="shared" si="15"/>
        <v>54.6</v>
      </c>
      <c r="H30" s="26"/>
      <c r="I30" s="71">
        <f t="shared" si="16"/>
        <v>0.52</v>
      </c>
      <c r="J30" s="72">
        <f t="shared" si="17"/>
        <v>0</v>
      </c>
      <c r="K30" s="30">
        <f t="shared" si="18"/>
        <v>54.6</v>
      </c>
      <c r="L30" s="28">
        <f t="shared" si="19"/>
        <v>0</v>
      </c>
    </row>
    <row r="31" spans="1:12">
      <c r="A31" s="21">
        <v>0</v>
      </c>
      <c r="B31" s="29" t="s">
        <v>1245</v>
      </c>
      <c r="C31" s="23" t="s">
        <v>1241</v>
      </c>
      <c r="D31" s="23" t="s">
        <v>1591</v>
      </c>
      <c r="E31" s="24" t="s">
        <v>47</v>
      </c>
      <c r="F31" s="25">
        <v>0.52</v>
      </c>
      <c r="G31" s="25">
        <f t="shared" si="15"/>
        <v>54.6</v>
      </c>
      <c r="H31" s="26"/>
      <c r="I31" s="71">
        <f t="shared" si="16"/>
        <v>0.52</v>
      </c>
      <c r="J31" s="72">
        <f t="shared" si="17"/>
        <v>0</v>
      </c>
      <c r="K31" s="30">
        <f t="shared" si="18"/>
        <v>54.6</v>
      </c>
      <c r="L31" s="28">
        <f t="shared" si="19"/>
        <v>0</v>
      </c>
    </row>
    <row r="32" spans="1:12">
      <c r="A32" s="21">
        <v>0</v>
      </c>
      <c r="B32" s="29" t="s">
        <v>1246</v>
      </c>
      <c r="C32" s="23" t="s">
        <v>1241</v>
      </c>
      <c r="D32" s="23" t="s">
        <v>1596</v>
      </c>
      <c r="E32" s="24" t="s">
        <v>47</v>
      </c>
      <c r="F32" s="25">
        <v>0.52</v>
      </c>
      <c r="G32" s="25">
        <f t="shared" si="15"/>
        <v>54.6</v>
      </c>
      <c r="H32" s="26"/>
      <c r="I32" s="71">
        <f t="shared" si="16"/>
        <v>0.52</v>
      </c>
      <c r="J32" s="72">
        <f t="shared" si="17"/>
        <v>0</v>
      </c>
      <c r="K32" s="30">
        <f t="shared" si="18"/>
        <v>54.6</v>
      </c>
      <c r="L32" s="28">
        <f t="shared" si="19"/>
        <v>0</v>
      </c>
    </row>
    <row r="33" spans="1:12">
      <c r="A33" s="21">
        <v>0</v>
      </c>
      <c r="B33" s="29" t="s">
        <v>1247</v>
      </c>
      <c r="C33" s="23" t="s">
        <v>1241</v>
      </c>
      <c r="D33" s="23" t="s">
        <v>1597</v>
      </c>
      <c r="E33" s="24" t="s">
        <v>47</v>
      </c>
      <c r="F33" s="25">
        <v>0.52</v>
      </c>
      <c r="G33" s="25">
        <f t="shared" si="15"/>
        <v>54.6</v>
      </c>
      <c r="H33" s="26"/>
      <c r="I33" s="71">
        <f t="shared" si="16"/>
        <v>0.52</v>
      </c>
      <c r="J33" s="72">
        <f t="shared" si="17"/>
        <v>0</v>
      </c>
      <c r="K33" s="30">
        <f t="shared" si="18"/>
        <v>54.6</v>
      </c>
      <c r="L33" s="28">
        <f t="shared" si="19"/>
        <v>0</v>
      </c>
    </row>
    <row r="34" spans="1:12">
      <c r="A34" s="21">
        <v>0</v>
      </c>
      <c r="B34" s="29" t="s">
        <v>1248</v>
      </c>
      <c r="C34" s="23" t="s">
        <v>1241</v>
      </c>
      <c r="D34" s="23" t="s">
        <v>1592</v>
      </c>
      <c r="E34" s="24" t="s">
        <v>47</v>
      </c>
      <c r="F34" s="25">
        <v>0.52</v>
      </c>
      <c r="G34" s="25">
        <f t="shared" si="15"/>
        <v>54.6</v>
      </c>
      <c r="H34" s="26"/>
      <c r="I34" s="71">
        <f t="shared" si="16"/>
        <v>0.52</v>
      </c>
      <c r="J34" s="72">
        <f t="shared" si="17"/>
        <v>0</v>
      </c>
      <c r="K34" s="30">
        <f t="shared" si="18"/>
        <v>54.6</v>
      </c>
      <c r="L34" s="28">
        <f t="shared" si="19"/>
        <v>0</v>
      </c>
    </row>
    <row r="35" spans="1:12">
      <c r="A35" s="21">
        <v>0</v>
      </c>
      <c r="B35" s="29" t="s">
        <v>1365</v>
      </c>
      <c r="C35" s="23" t="s">
        <v>1241</v>
      </c>
      <c r="D35" s="23" t="s">
        <v>1598</v>
      </c>
      <c r="E35" s="24" t="s">
        <v>47</v>
      </c>
      <c r="F35" s="25">
        <v>0.52</v>
      </c>
      <c r="G35" s="25">
        <f t="shared" si="15"/>
        <v>54.6</v>
      </c>
      <c r="H35" s="26"/>
      <c r="I35" s="71">
        <f t="shared" si="16"/>
        <v>0.52</v>
      </c>
      <c r="J35" s="72">
        <f t="shared" si="17"/>
        <v>0</v>
      </c>
      <c r="K35" s="30">
        <f t="shared" si="18"/>
        <v>54.6</v>
      </c>
      <c r="L35" s="28">
        <f t="shared" si="19"/>
        <v>0</v>
      </c>
    </row>
    <row r="36" spans="1:12">
      <c r="A36" s="21">
        <v>0</v>
      </c>
      <c r="B36" s="29" t="s">
        <v>1500</v>
      </c>
      <c r="C36" s="23" t="s">
        <v>1241</v>
      </c>
      <c r="D36" s="23" t="s">
        <v>1599</v>
      </c>
      <c r="E36" s="24" t="s">
        <v>47</v>
      </c>
      <c r="F36" s="25">
        <v>0.52</v>
      </c>
      <c r="G36" s="25">
        <f t="shared" si="15"/>
        <v>54.6</v>
      </c>
      <c r="H36" s="26"/>
      <c r="I36" s="71">
        <f t="shared" si="16"/>
        <v>0.52</v>
      </c>
      <c r="J36" s="72">
        <f t="shared" si="17"/>
        <v>0</v>
      </c>
      <c r="K36" s="30">
        <f t="shared" si="18"/>
        <v>54.6</v>
      </c>
      <c r="L36" s="28">
        <f t="shared" si="19"/>
        <v>0</v>
      </c>
    </row>
    <row r="37" spans="1:12">
      <c r="A37" s="21">
        <v>0</v>
      </c>
      <c r="B37" s="29" t="s">
        <v>1501</v>
      </c>
      <c r="C37" s="23" t="s">
        <v>1241</v>
      </c>
      <c r="D37" s="23" t="s">
        <v>1600</v>
      </c>
      <c r="E37" s="24" t="s">
        <v>47</v>
      </c>
      <c r="F37" s="25">
        <v>0.52</v>
      </c>
      <c r="G37" s="25">
        <f t="shared" si="15"/>
        <v>54.6</v>
      </c>
      <c r="H37" s="26"/>
      <c r="I37" s="71">
        <f t="shared" si="16"/>
        <v>0.52</v>
      </c>
      <c r="J37" s="72">
        <f t="shared" si="17"/>
        <v>0</v>
      </c>
      <c r="K37" s="30">
        <f t="shared" si="18"/>
        <v>54.6</v>
      </c>
      <c r="L37" s="28">
        <f t="shared" si="19"/>
        <v>0</v>
      </c>
    </row>
    <row r="38" spans="1:12">
      <c r="A38" s="21">
        <v>0</v>
      </c>
      <c r="B38" s="29" t="s">
        <v>1502</v>
      </c>
      <c r="C38" s="23" t="s">
        <v>1241</v>
      </c>
      <c r="D38" s="23" t="s">
        <v>1601</v>
      </c>
      <c r="E38" s="24" t="s">
        <v>47</v>
      </c>
      <c r="F38" s="25">
        <v>0.52</v>
      </c>
      <c r="G38" s="25">
        <f t="shared" si="15"/>
        <v>54.6</v>
      </c>
      <c r="H38" s="26"/>
      <c r="I38" s="71">
        <f t="shared" si="16"/>
        <v>0.52</v>
      </c>
      <c r="J38" s="72">
        <f t="shared" si="17"/>
        <v>0</v>
      </c>
      <c r="K38" s="30">
        <f t="shared" si="18"/>
        <v>54.6</v>
      </c>
      <c r="L38" s="28">
        <f t="shared" si="19"/>
        <v>0</v>
      </c>
    </row>
    <row r="39" spans="1:12">
      <c r="A39" s="21"/>
      <c r="B39" s="29"/>
      <c r="C39" s="23"/>
      <c r="D39" s="23"/>
      <c r="E39" s="24"/>
      <c r="F39" s="25"/>
      <c r="G39" s="25"/>
      <c r="H39" s="26"/>
      <c r="I39" s="71"/>
      <c r="J39" s="72"/>
      <c r="K39" s="30"/>
      <c r="L39" s="28"/>
    </row>
    <row r="40" spans="1:12">
      <c r="A40" s="21">
        <v>0</v>
      </c>
      <c r="B40" s="29" t="s">
        <v>1846</v>
      </c>
      <c r="C40" s="23" t="s">
        <v>2350</v>
      </c>
      <c r="D40" s="23" t="s">
        <v>1613</v>
      </c>
      <c r="E40" s="24" t="s">
        <v>445</v>
      </c>
      <c r="F40" s="25">
        <v>1.58</v>
      </c>
      <c r="G40" s="25">
        <f t="shared" ref="G40:G43" si="20">ROUND(F40*Курс_EUR,2)</f>
        <v>165.9</v>
      </c>
      <c r="H40" s="26"/>
      <c r="I40" s="71">
        <f t="shared" ref="I40:I43" si="21">F40*(1-Скидка_SUNMIGHT)</f>
        <v>1.58</v>
      </c>
      <c r="J40" s="72">
        <f t="shared" ref="J40:J43" si="22">I40*H40</f>
        <v>0</v>
      </c>
      <c r="K40" s="30">
        <f t="shared" ref="K40:K43" si="23">G40*(1-Скидка_SUNMIGHT)</f>
        <v>165.9</v>
      </c>
      <c r="L40" s="28">
        <f t="shared" ref="L40:L43" si="24">H40*K40</f>
        <v>0</v>
      </c>
    </row>
    <row r="41" spans="1:12">
      <c r="A41" s="21">
        <v>0</v>
      </c>
      <c r="B41" s="29" t="s">
        <v>1848</v>
      </c>
      <c r="C41" s="23" t="s">
        <v>2350</v>
      </c>
      <c r="D41" s="23" t="s">
        <v>1615</v>
      </c>
      <c r="E41" s="24" t="s">
        <v>445</v>
      </c>
      <c r="F41" s="25">
        <v>1.51</v>
      </c>
      <c r="G41" s="25">
        <f t="shared" si="20"/>
        <v>158.55000000000001</v>
      </c>
      <c r="H41" s="26"/>
      <c r="I41" s="71">
        <f t="shared" si="21"/>
        <v>1.51</v>
      </c>
      <c r="J41" s="72">
        <f t="shared" si="22"/>
        <v>0</v>
      </c>
      <c r="K41" s="30">
        <f t="shared" si="23"/>
        <v>158.55000000000001</v>
      </c>
      <c r="L41" s="28">
        <f t="shared" si="24"/>
        <v>0</v>
      </c>
    </row>
    <row r="42" spans="1:12">
      <c r="A42" s="21">
        <v>0</v>
      </c>
      <c r="B42" s="29" t="s">
        <v>1851</v>
      </c>
      <c r="C42" s="23" t="s">
        <v>1847</v>
      </c>
      <c r="D42" s="23" t="s">
        <v>1593</v>
      </c>
      <c r="E42" s="24" t="s">
        <v>47</v>
      </c>
      <c r="F42" s="25">
        <v>1.29</v>
      </c>
      <c r="G42" s="25">
        <f t="shared" si="20"/>
        <v>135.44999999999999</v>
      </c>
      <c r="H42" s="26"/>
      <c r="I42" s="71">
        <f t="shared" si="21"/>
        <v>1.29</v>
      </c>
      <c r="J42" s="72">
        <f t="shared" si="22"/>
        <v>0</v>
      </c>
      <c r="K42" s="30">
        <f t="shared" si="23"/>
        <v>135.44999999999999</v>
      </c>
      <c r="L42" s="28">
        <f t="shared" si="24"/>
        <v>0</v>
      </c>
    </row>
    <row r="43" spans="1:12">
      <c r="A43" s="21">
        <v>0</v>
      </c>
      <c r="B43" s="29" t="s">
        <v>1852</v>
      </c>
      <c r="C43" s="23" t="s">
        <v>1847</v>
      </c>
      <c r="D43" s="23" t="s">
        <v>1590</v>
      </c>
      <c r="E43" s="24" t="s">
        <v>47</v>
      </c>
      <c r="F43" s="25">
        <v>1.1200000000000001</v>
      </c>
      <c r="G43" s="25">
        <f t="shared" si="20"/>
        <v>117.6</v>
      </c>
      <c r="H43" s="26"/>
      <c r="I43" s="71">
        <f t="shared" si="21"/>
        <v>1.1200000000000001</v>
      </c>
      <c r="J43" s="72">
        <f t="shared" si="22"/>
        <v>0</v>
      </c>
      <c r="K43" s="30">
        <f t="shared" si="23"/>
        <v>117.6</v>
      </c>
      <c r="L43" s="28">
        <f t="shared" si="24"/>
        <v>0</v>
      </c>
    </row>
    <row r="44" spans="1:12">
      <c r="A44" s="21">
        <v>0</v>
      </c>
      <c r="B44" s="29" t="s">
        <v>1924</v>
      </c>
      <c r="C44" s="23" t="s">
        <v>1847</v>
      </c>
      <c r="D44" s="23" t="s">
        <v>1591</v>
      </c>
      <c r="E44" s="24" t="s">
        <v>47</v>
      </c>
      <c r="F44" s="25">
        <v>1.1200000000000001</v>
      </c>
      <c r="G44" s="25">
        <f t="shared" ref="G44" si="25">ROUND(F44*Курс_EUR,2)</f>
        <v>117.6</v>
      </c>
      <c r="H44" s="26"/>
      <c r="I44" s="71">
        <f t="shared" ref="I44" si="26">F44*(1-Скидка_SUNMIGHT)</f>
        <v>1.1200000000000001</v>
      </c>
      <c r="J44" s="72">
        <f t="shared" ref="J44" si="27">I44*H44</f>
        <v>0</v>
      </c>
      <c r="K44" s="30">
        <f t="shared" ref="K44" si="28">G44*(1-Скидка_SUNMIGHT)</f>
        <v>117.6</v>
      </c>
      <c r="L44" s="28">
        <f t="shared" ref="L44" si="29">H44*K44</f>
        <v>0</v>
      </c>
    </row>
    <row r="45" spans="1:12">
      <c r="A45" s="21">
        <v>0</v>
      </c>
      <c r="B45" s="29" t="s">
        <v>2383</v>
      </c>
      <c r="C45" s="23" t="s">
        <v>1847</v>
      </c>
      <c r="D45" s="23" t="s">
        <v>1597</v>
      </c>
      <c r="E45" s="24" t="s">
        <v>47</v>
      </c>
      <c r="F45" s="25">
        <v>1.1200000000000001</v>
      </c>
      <c r="G45" s="25">
        <f t="shared" ref="G45:G46" si="30">ROUND(F45*Курс_EUR,2)</f>
        <v>117.6</v>
      </c>
      <c r="H45" s="26"/>
      <c r="I45" s="71">
        <f t="shared" ref="I45:I46" si="31">F45*(1-Скидка_SUNMIGHT)</f>
        <v>1.1200000000000001</v>
      </c>
      <c r="J45" s="72">
        <f t="shared" ref="J45:J46" si="32">I45*H45</f>
        <v>0</v>
      </c>
      <c r="K45" s="30">
        <f t="shared" ref="K45:K46" si="33">G45*(1-Скидка_SUNMIGHT)</f>
        <v>117.6</v>
      </c>
      <c r="L45" s="28">
        <f t="shared" ref="L45:L46" si="34">H45*K45</f>
        <v>0</v>
      </c>
    </row>
    <row r="46" spans="1:12">
      <c r="A46" s="21">
        <v>0</v>
      </c>
      <c r="B46" s="29" t="s">
        <v>2384</v>
      </c>
      <c r="C46" s="23" t="s">
        <v>1847</v>
      </c>
      <c r="D46" s="23" t="s">
        <v>1592</v>
      </c>
      <c r="E46" s="24" t="s">
        <v>47</v>
      </c>
      <c r="F46" s="25">
        <v>1.1200000000000001</v>
      </c>
      <c r="G46" s="25">
        <f t="shared" si="30"/>
        <v>117.6</v>
      </c>
      <c r="H46" s="26"/>
      <c r="I46" s="71">
        <f t="shared" si="31"/>
        <v>1.1200000000000001</v>
      </c>
      <c r="J46" s="72">
        <f t="shared" si="32"/>
        <v>0</v>
      </c>
      <c r="K46" s="30">
        <f t="shared" si="33"/>
        <v>117.6</v>
      </c>
      <c r="L46" s="28">
        <f t="shared" si="34"/>
        <v>0</v>
      </c>
    </row>
    <row r="47" spans="1:12">
      <c r="A47" s="21"/>
      <c r="B47" s="29"/>
      <c r="C47" s="23"/>
      <c r="D47" s="23"/>
      <c r="E47" s="24"/>
      <c r="F47" s="25"/>
      <c r="G47" s="25"/>
      <c r="H47" s="26"/>
      <c r="I47" s="71"/>
      <c r="J47" s="72"/>
      <c r="K47" s="30"/>
      <c r="L47" s="28"/>
    </row>
    <row r="48" spans="1:12">
      <c r="A48" s="21">
        <v>0</v>
      </c>
      <c r="B48" s="29" t="s">
        <v>1361</v>
      </c>
      <c r="C48" s="23" t="s">
        <v>1855</v>
      </c>
      <c r="D48" s="23" t="s">
        <v>1593</v>
      </c>
      <c r="E48" s="24" t="s">
        <v>180</v>
      </c>
      <c r="F48" s="25">
        <v>30.04</v>
      </c>
      <c r="G48" s="25">
        <f t="shared" ref="G48:G56" si="35">ROUND(F48*Курс_EUR,2)</f>
        <v>3154.2</v>
      </c>
      <c r="H48" s="26"/>
      <c r="I48" s="71">
        <f t="shared" ref="I48:I56" si="36">F48*(1-Скидка_SUNMIGHT)</f>
        <v>30.04</v>
      </c>
      <c r="J48" s="72">
        <f t="shared" ref="J48:J56" si="37">I48*H48</f>
        <v>0</v>
      </c>
      <c r="K48" s="30">
        <f t="shared" ref="K48:K56" si="38">G48*(1-Скидка_SUNMIGHT)</f>
        <v>3154.2</v>
      </c>
      <c r="L48" s="28">
        <f t="shared" ref="L48:L56" si="39">H48*K48</f>
        <v>0</v>
      </c>
    </row>
    <row r="49" spans="1:12">
      <c r="A49" s="21">
        <v>0</v>
      </c>
      <c r="B49" s="29" t="s">
        <v>1366</v>
      </c>
      <c r="C49" s="23" t="s">
        <v>1855</v>
      </c>
      <c r="D49" s="23" t="s">
        <v>1594</v>
      </c>
      <c r="E49" s="24" t="s">
        <v>180</v>
      </c>
      <c r="F49" s="25">
        <v>28.01</v>
      </c>
      <c r="G49" s="25">
        <f t="shared" si="35"/>
        <v>2941.05</v>
      </c>
      <c r="H49" s="26"/>
      <c r="I49" s="71">
        <f t="shared" si="36"/>
        <v>28.01</v>
      </c>
      <c r="J49" s="72">
        <f t="shared" si="37"/>
        <v>0</v>
      </c>
      <c r="K49" s="30">
        <f t="shared" si="38"/>
        <v>2941.05</v>
      </c>
      <c r="L49" s="28">
        <f t="shared" si="39"/>
        <v>0</v>
      </c>
    </row>
    <row r="50" spans="1:12">
      <c r="A50" s="21">
        <v>0</v>
      </c>
      <c r="B50" s="29" t="s">
        <v>1367</v>
      </c>
      <c r="C50" s="23" t="s">
        <v>1855</v>
      </c>
      <c r="D50" s="23" t="s">
        <v>1590</v>
      </c>
      <c r="E50" s="24" t="s">
        <v>180</v>
      </c>
      <c r="F50" s="25">
        <v>27.52</v>
      </c>
      <c r="G50" s="25">
        <f t="shared" si="35"/>
        <v>2889.6</v>
      </c>
      <c r="H50" s="26"/>
      <c r="I50" s="71">
        <f t="shared" si="36"/>
        <v>27.52</v>
      </c>
      <c r="J50" s="72">
        <f t="shared" si="37"/>
        <v>0</v>
      </c>
      <c r="K50" s="30">
        <f t="shared" si="38"/>
        <v>2889.6</v>
      </c>
      <c r="L50" s="28">
        <f t="shared" si="39"/>
        <v>0</v>
      </c>
    </row>
    <row r="51" spans="1:12">
      <c r="A51" s="21">
        <v>0</v>
      </c>
      <c r="B51" s="29" t="s">
        <v>1368</v>
      </c>
      <c r="C51" s="23" t="s">
        <v>1855</v>
      </c>
      <c r="D51" s="23" t="s">
        <v>1595</v>
      </c>
      <c r="E51" s="24" t="s">
        <v>180</v>
      </c>
      <c r="F51" s="25">
        <v>26.77</v>
      </c>
      <c r="G51" s="25">
        <f t="shared" si="35"/>
        <v>2810.85</v>
      </c>
      <c r="H51" s="26"/>
      <c r="I51" s="71">
        <f t="shared" si="36"/>
        <v>26.77</v>
      </c>
      <c r="J51" s="72">
        <f t="shared" si="37"/>
        <v>0</v>
      </c>
      <c r="K51" s="30">
        <f t="shared" si="38"/>
        <v>2810.85</v>
      </c>
      <c r="L51" s="28">
        <f t="shared" si="39"/>
        <v>0</v>
      </c>
    </row>
    <row r="52" spans="1:12">
      <c r="A52" s="21">
        <v>0</v>
      </c>
      <c r="B52" s="29" t="s">
        <v>1369</v>
      </c>
      <c r="C52" s="23" t="s">
        <v>1855</v>
      </c>
      <c r="D52" s="23" t="s">
        <v>1591</v>
      </c>
      <c r="E52" s="24" t="s">
        <v>180</v>
      </c>
      <c r="F52" s="25">
        <v>26.77</v>
      </c>
      <c r="G52" s="25">
        <f t="shared" si="35"/>
        <v>2810.85</v>
      </c>
      <c r="H52" s="26"/>
      <c r="I52" s="71">
        <f t="shared" si="36"/>
        <v>26.77</v>
      </c>
      <c r="J52" s="72">
        <f t="shared" si="37"/>
        <v>0</v>
      </c>
      <c r="K52" s="30">
        <f t="shared" si="38"/>
        <v>2810.85</v>
      </c>
      <c r="L52" s="28">
        <f t="shared" si="39"/>
        <v>0</v>
      </c>
    </row>
    <row r="53" spans="1:12">
      <c r="A53" s="21">
        <v>0</v>
      </c>
      <c r="B53" s="29" t="s">
        <v>1370</v>
      </c>
      <c r="C53" s="23" t="s">
        <v>1855</v>
      </c>
      <c r="D53" s="23" t="s">
        <v>1596</v>
      </c>
      <c r="E53" s="24" t="s">
        <v>180</v>
      </c>
      <c r="F53" s="25">
        <v>26.77</v>
      </c>
      <c r="G53" s="25">
        <f t="shared" si="35"/>
        <v>2810.85</v>
      </c>
      <c r="H53" s="26"/>
      <c r="I53" s="71">
        <f t="shared" si="36"/>
        <v>26.77</v>
      </c>
      <c r="J53" s="72">
        <f t="shared" si="37"/>
        <v>0</v>
      </c>
      <c r="K53" s="30">
        <f t="shared" si="38"/>
        <v>2810.85</v>
      </c>
      <c r="L53" s="28">
        <f t="shared" si="39"/>
        <v>0</v>
      </c>
    </row>
    <row r="54" spans="1:12">
      <c r="A54" s="21">
        <v>0</v>
      </c>
      <c r="B54" s="29" t="s">
        <v>1371</v>
      </c>
      <c r="C54" s="23" t="s">
        <v>1855</v>
      </c>
      <c r="D54" s="23" t="s">
        <v>1597</v>
      </c>
      <c r="E54" s="24" t="s">
        <v>180</v>
      </c>
      <c r="F54" s="25">
        <v>26.77</v>
      </c>
      <c r="G54" s="25">
        <f t="shared" si="35"/>
        <v>2810.85</v>
      </c>
      <c r="H54" s="26"/>
      <c r="I54" s="71">
        <f t="shared" si="36"/>
        <v>26.77</v>
      </c>
      <c r="J54" s="72">
        <f t="shared" si="37"/>
        <v>0</v>
      </c>
      <c r="K54" s="30">
        <f t="shared" si="38"/>
        <v>2810.85</v>
      </c>
      <c r="L54" s="28">
        <f t="shared" si="39"/>
        <v>0</v>
      </c>
    </row>
    <row r="55" spans="1:12">
      <c r="A55" s="21">
        <v>0</v>
      </c>
      <c r="B55" s="29" t="s">
        <v>1372</v>
      </c>
      <c r="C55" s="23" t="s">
        <v>1855</v>
      </c>
      <c r="D55" s="23" t="s">
        <v>1592</v>
      </c>
      <c r="E55" s="24" t="s">
        <v>180</v>
      </c>
      <c r="F55" s="25">
        <v>26.77</v>
      </c>
      <c r="G55" s="25">
        <f t="shared" si="35"/>
        <v>2810.85</v>
      </c>
      <c r="H55" s="26"/>
      <c r="I55" s="71">
        <f t="shared" si="36"/>
        <v>26.77</v>
      </c>
      <c r="J55" s="72">
        <f t="shared" si="37"/>
        <v>0</v>
      </c>
      <c r="K55" s="30">
        <f t="shared" si="38"/>
        <v>2810.85</v>
      </c>
      <c r="L55" s="28">
        <f t="shared" si="39"/>
        <v>0</v>
      </c>
    </row>
    <row r="56" spans="1:12">
      <c r="A56" s="21">
        <v>0</v>
      </c>
      <c r="B56" s="29" t="s">
        <v>1373</v>
      </c>
      <c r="C56" s="29" t="s">
        <v>1855</v>
      </c>
      <c r="D56" s="29" t="s">
        <v>1598</v>
      </c>
      <c r="E56" s="31" t="s">
        <v>180</v>
      </c>
      <c r="F56" s="32">
        <v>26.77</v>
      </c>
      <c r="G56" s="25">
        <f t="shared" si="35"/>
        <v>2810.85</v>
      </c>
      <c r="H56" s="26"/>
      <c r="I56" s="71">
        <f t="shared" si="36"/>
        <v>26.77</v>
      </c>
      <c r="J56" s="72">
        <f t="shared" si="37"/>
        <v>0</v>
      </c>
      <c r="K56" s="30">
        <f t="shared" si="38"/>
        <v>2810.85</v>
      </c>
      <c r="L56" s="28">
        <f t="shared" si="39"/>
        <v>0</v>
      </c>
    </row>
    <row r="57" spans="1:12">
      <c r="A57" s="21"/>
      <c r="B57" s="29"/>
      <c r="C57" s="29"/>
      <c r="D57" s="29"/>
      <c r="E57" s="31"/>
      <c r="F57" s="32"/>
      <c r="G57" s="25"/>
      <c r="H57" s="26"/>
      <c r="I57" s="71"/>
      <c r="J57" s="72"/>
      <c r="K57" s="30"/>
      <c r="L57" s="28"/>
    </row>
    <row r="58" spans="1:12">
      <c r="A58" s="21">
        <v>0</v>
      </c>
      <c r="B58" s="29" t="s">
        <v>1886</v>
      </c>
      <c r="C58" s="29" t="s">
        <v>1887</v>
      </c>
      <c r="D58" s="29" t="s">
        <v>1593</v>
      </c>
      <c r="E58" s="31" t="s">
        <v>180</v>
      </c>
      <c r="F58" s="32">
        <v>58.08</v>
      </c>
      <c r="G58" s="25">
        <f t="shared" ref="G58:G65" si="40">ROUND(F58*Курс_EUR,2)</f>
        <v>6098.4</v>
      </c>
      <c r="H58" s="26"/>
      <c r="I58" s="71">
        <f t="shared" ref="I58:I65" si="41">F58*(1-Скидка_SUNMIGHT)</f>
        <v>58.08</v>
      </c>
      <c r="J58" s="72">
        <f t="shared" ref="J58:J65" si="42">I58*H58</f>
        <v>0</v>
      </c>
      <c r="K58" s="30">
        <f t="shared" ref="K58:K65" si="43">G58*(1-Скидка_SUNMIGHT)</f>
        <v>6098.4</v>
      </c>
      <c r="L58" s="28">
        <f t="shared" ref="L58:L65" si="44">H58*K58</f>
        <v>0</v>
      </c>
    </row>
    <row r="59" spans="1:12">
      <c r="A59" s="21">
        <v>0</v>
      </c>
      <c r="B59" s="29" t="s">
        <v>2324</v>
      </c>
      <c r="C59" s="29" t="s">
        <v>1887</v>
      </c>
      <c r="D59" s="29" t="s">
        <v>1594</v>
      </c>
      <c r="E59" s="31" t="s">
        <v>180</v>
      </c>
      <c r="F59" s="32">
        <v>54.14</v>
      </c>
      <c r="G59" s="25">
        <f t="shared" ref="G59" si="45">ROUND(F59*Курс_EUR,2)</f>
        <v>5684.7</v>
      </c>
      <c r="H59" s="26"/>
      <c r="I59" s="71">
        <f t="shared" ref="I59" si="46">F59*(1-Скидка_SUNMIGHT)</f>
        <v>54.14</v>
      </c>
      <c r="J59" s="72">
        <f t="shared" ref="J59" si="47">I59*H59</f>
        <v>0</v>
      </c>
      <c r="K59" s="30">
        <f t="shared" ref="K59" si="48">G59*(1-Скидка_SUNMIGHT)</f>
        <v>5684.7</v>
      </c>
      <c r="L59" s="28">
        <f t="shared" ref="L59" si="49">H59*K59</f>
        <v>0</v>
      </c>
    </row>
    <row r="60" spans="1:12">
      <c r="A60" s="21">
        <v>0</v>
      </c>
      <c r="B60" s="29" t="s">
        <v>1888</v>
      </c>
      <c r="C60" s="29" t="s">
        <v>1887</v>
      </c>
      <c r="D60" s="29" t="s">
        <v>1590</v>
      </c>
      <c r="E60" s="31" t="s">
        <v>180</v>
      </c>
      <c r="F60" s="32">
        <v>53.25</v>
      </c>
      <c r="G60" s="25">
        <f t="shared" si="40"/>
        <v>5591.25</v>
      </c>
      <c r="H60" s="26"/>
      <c r="I60" s="71">
        <f t="shared" si="41"/>
        <v>53.25</v>
      </c>
      <c r="J60" s="72">
        <f t="shared" si="42"/>
        <v>0</v>
      </c>
      <c r="K60" s="30">
        <f t="shared" si="43"/>
        <v>5591.25</v>
      </c>
      <c r="L60" s="28">
        <f t="shared" si="44"/>
        <v>0</v>
      </c>
    </row>
    <row r="61" spans="1:12">
      <c r="A61" s="21">
        <v>0</v>
      </c>
      <c r="B61" s="29" t="s">
        <v>2271</v>
      </c>
      <c r="C61" s="29" t="s">
        <v>1887</v>
      </c>
      <c r="D61" s="29" t="s">
        <v>1595</v>
      </c>
      <c r="E61" s="31" t="s">
        <v>180</v>
      </c>
      <c r="F61" s="32">
        <v>51.72</v>
      </c>
      <c r="G61" s="25">
        <f t="shared" ref="G61" si="50">ROUND(F61*Курс_EUR,2)</f>
        <v>5430.6</v>
      </c>
      <c r="H61" s="26"/>
      <c r="I61" s="71">
        <f t="shared" ref="I61" si="51">F61*(1-Скидка_SUNMIGHT)</f>
        <v>51.72</v>
      </c>
      <c r="J61" s="72">
        <f t="shared" ref="J61" si="52">I61*H61</f>
        <v>0</v>
      </c>
      <c r="K61" s="30">
        <f t="shared" ref="K61" si="53">G61*(1-Скидка_SUNMIGHT)</f>
        <v>5430.6</v>
      </c>
      <c r="L61" s="28">
        <f t="shared" ref="L61" si="54">H61*K61</f>
        <v>0</v>
      </c>
    </row>
    <row r="62" spans="1:12">
      <c r="A62" s="21">
        <v>0</v>
      </c>
      <c r="B62" s="29" t="s">
        <v>1889</v>
      </c>
      <c r="C62" s="29" t="s">
        <v>1887</v>
      </c>
      <c r="D62" s="29" t="s">
        <v>1591</v>
      </c>
      <c r="E62" s="31" t="s">
        <v>180</v>
      </c>
      <c r="F62" s="32">
        <v>51.72</v>
      </c>
      <c r="G62" s="25">
        <f t="shared" si="40"/>
        <v>5430.6</v>
      </c>
      <c r="H62" s="26"/>
      <c r="I62" s="71">
        <f t="shared" si="41"/>
        <v>51.72</v>
      </c>
      <c r="J62" s="72">
        <f t="shared" si="42"/>
        <v>0</v>
      </c>
      <c r="K62" s="30">
        <f t="shared" si="43"/>
        <v>5430.6</v>
      </c>
      <c r="L62" s="28">
        <f t="shared" si="44"/>
        <v>0</v>
      </c>
    </row>
    <row r="63" spans="1:12">
      <c r="A63" s="21">
        <v>0</v>
      </c>
      <c r="B63" s="29" t="s">
        <v>1890</v>
      </c>
      <c r="C63" s="29" t="s">
        <v>1887</v>
      </c>
      <c r="D63" s="29" t="s">
        <v>1596</v>
      </c>
      <c r="E63" s="31" t="s">
        <v>180</v>
      </c>
      <c r="F63" s="32">
        <v>51.72</v>
      </c>
      <c r="G63" s="25">
        <f t="shared" si="40"/>
        <v>5430.6</v>
      </c>
      <c r="H63" s="26"/>
      <c r="I63" s="71">
        <f t="shared" si="41"/>
        <v>51.72</v>
      </c>
      <c r="J63" s="72">
        <f t="shared" si="42"/>
        <v>0</v>
      </c>
      <c r="K63" s="30">
        <f t="shared" si="43"/>
        <v>5430.6</v>
      </c>
      <c r="L63" s="28">
        <f t="shared" si="44"/>
        <v>0</v>
      </c>
    </row>
    <row r="64" spans="1:12">
      <c r="A64" s="21">
        <v>0</v>
      </c>
      <c r="B64" s="29" t="s">
        <v>1922</v>
      </c>
      <c r="C64" s="29" t="s">
        <v>1887</v>
      </c>
      <c r="D64" s="29" t="s">
        <v>1597</v>
      </c>
      <c r="E64" s="31" t="s">
        <v>180</v>
      </c>
      <c r="F64" s="32">
        <v>51.72</v>
      </c>
      <c r="G64" s="25">
        <f t="shared" ref="G64" si="55">ROUND(F64*Курс_EUR,2)</f>
        <v>5430.6</v>
      </c>
      <c r="H64" s="26"/>
      <c r="I64" s="71">
        <f t="shared" ref="I64" si="56">F64*(1-Скидка_SUNMIGHT)</f>
        <v>51.72</v>
      </c>
      <c r="J64" s="72">
        <f t="shared" ref="J64" si="57">I64*H64</f>
        <v>0</v>
      </c>
      <c r="K64" s="30">
        <f t="shared" ref="K64" si="58">G64*(1-Скидка_SUNMIGHT)</f>
        <v>5430.6</v>
      </c>
      <c r="L64" s="28">
        <f t="shared" ref="L64" si="59">H64*K64</f>
        <v>0</v>
      </c>
    </row>
    <row r="65" spans="1:12">
      <c r="A65" s="21">
        <v>0</v>
      </c>
      <c r="B65" s="29" t="s">
        <v>1891</v>
      </c>
      <c r="C65" s="29" t="s">
        <v>1887</v>
      </c>
      <c r="D65" s="29" t="s">
        <v>1592</v>
      </c>
      <c r="E65" s="31" t="s">
        <v>180</v>
      </c>
      <c r="F65" s="32">
        <v>51.72</v>
      </c>
      <c r="G65" s="25">
        <f t="shared" si="40"/>
        <v>5430.6</v>
      </c>
      <c r="H65" s="26"/>
      <c r="I65" s="71">
        <f t="shared" si="41"/>
        <v>51.72</v>
      </c>
      <c r="J65" s="72">
        <f t="shared" si="42"/>
        <v>0</v>
      </c>
      <c r="K65" s="30">
        <f t="shared" si="43"/>
        <v>5430.6</v>
      </c>
      <c r="L65" s="28">
        <f t="shared" si="44"/>
        <v>0</v>
      </c>
    </row>
    <row r="66" spans="1:12">
      <c r="A66" s="21"/>
      <c r="B66" s="29"/>
      <c r="C66" s="29"/>
      <c r="D66" s="29"/>
      <c r="E66" s="31"/>
      <c r="F66" s="32"/>
      <c r="G66" s="25"/>
      <c r="H66" s="26"/>
      <c r="I66" s="71"/>
      <c r="J66" s="72"/>
      <c r="K66" s="30"/>
      <c r="L66" s="28"/>
    </row>
    <row r="67" spans="1:12">
      <c r="A67" s="21"/>
      <c r="B67" s="317" t="s">
        <v>1708</v>
      </c>
      <c r="C67" s="317"/>
      <c r="D67" s="317"/>
      <c r="E67" s="317"/>
      <c r="F67" s="317"/>
      <c r="G67" s="25"/>
      <c r="H67" s="26"/>
      <c r="I67" s="71"/>
      <c r="J67" s="72"/>
      <c r="K67" s="30"/>
      <c r="L67" s="28"/>
    </row>
    <row r="68" spans="1:12">
      <c r="A68" s="21"/>
      <c r="B68" s="22" t="s">
        <v>1172</v>
      </c>
      <c r="C68" s="33"/>
      <c r="D68" s="33"/>
      <c r="E68" s="33"/>
      <c r="F68" s="33"/>
      <c r="G68" s="25"/>
      <c r="H68" s="26"/>
      <c r="I68" s="71"/>
      <c r="J68" s="72"/>
      <c r="K68" s="30"/>
      <c r="L68" s="28"/>
    </row>
    <row r="69" spans="1:12">
      <c r="A69" s="21">
        <v>0</v>
      </c>
      <c r="B69" s="29" t="s">
        <v>1709</v>
      </c>
      <c r="C69" s="29" t="s">
        <v>1710</v>
      </c>
      <c r="D69" s="29" t="s">
        <v>1593</v>
      </c>
      <c r="E69" s="31" t="s">
        <v>47</v>
      </c>
      <c r="F69" s="32">
        <v>0.75</v>
      </c>
      <c r="G69" s="25">
        <f t="shared" ref="G69:G102" si="60">ROUND(F69*Курс_EUR,2)</f>
        <v>78.75</v>
      </c>
      <c r="H69" s="26"/>
      <c r="I69" s="71">
        <f t="shared" ref="I69:I102" si="61">F69*(1-Скидка_SUNMIGHT)</f>
        <v>0.75</v>
      </c>
      <c r="J69" s="72">
        <f t="shared" ref="J69:J102" si="62">I69*H69</f>
        <v>0</v>
      </c>
      <c r="K69" s="30">
        <f t="shared" ref="K69:K102" si="63">G69*(1-Скидка_SUNMIGHT)</f>
        <v>78.75</v>
      </c>
      <c r="L69" s="28">
        <f t="shared" ref="L69:L102" si="64">H69*K69</f>
        <v>0</v>
      </c>
    </row>
    <row r="70" spans="1:12">
      <c r="A70" s="21">
        <v>0</v>
      </c>
      <c r="B70" s="29" t="s">
        <v>1711</v>
      </c>
      <c r="C70" s="29" t="s">
        <v>1710</v>
      </c>
      <c r="D70" s="29" t="s">
        <v>1594</v>
      </c>
      <c r="E70" s="31" t="s">
        <v>47</v>
      </c>
      <c r="F70" s="32">
        <v>0.65</v>
      </c>
      <c r="G70" s="25">
        <f t="shared" si="60"/>
        <v>68.25</v>
      </c>
      <c r="H70" s="26"/>
      <c r="I70" s="71">
        <f t="shared" si="61"/>
        <v>0.65</v>
      </c>
      <c r="J70" s="72">
        <f t="shared" si="62"/>
        <v>0</v>
      </c>
      <c r="K70" s="30">
        <f t="shared" si="63"/>
        <v>68.25</v>
      </c>
      <c r="L70" s="28">
        <f t="shared" si="64"/>
        <v>0</v>
      </c>
    </row>
    <row r="71" spans="1:12">
      <c r="A71" s="21">
        <v>0</v>
      </c>
      <c r="B71" s="29" t="s">
        <v>1712</v>
      </c>
      <c r="C71" s="29" t="s">
        <v>1710</v>
      </c>
      <c r="D71" s="29" t="s">
        <v>1590</v>
      </c>
      <c r="E71" s="31" t="s">
        <v>47</v>
      </c>
      <c r="F71" s="32">
        <v>0.65</v>
      </c>
      <c r="G71" s="25">
        <f t="shared" si="60"/>
        <v>68.25</v>
      </c>
      <c r="H71" s="26"/>
      <c r="I71" s="71">
        <f t="shared" si="61"/>
        <v>0.65</v>
      </c>
      <c r="J71" s="72">
        <f t="shared" si="62"/>
        <v>0</v>
      </c>
      <c r="K71" s="30">
        <f t="shared" si="63"/>
        <v>68.25</v>
      </c>
      <c r="L71" s="28">
        <f t="shared" si="64"/>
        <v>0</v>
      </c>
    </row>
    <row r="72" spans="1:12">
      <c r="A72" s="21">
        <v>0</v>
      </c>
      <c r="B72" s="29" t="s">
        <v>1713</v>
      </c>
      <c r="C72" s="29" t="s">
        <v>1710</v>
      </c>
      <c r="D72" s="29" t="s">
        <v>1595</v>
      </c>
      <c r="E72" s="31" t="s">
        <v>47</v>
      </c>
      <c r="F72" s="32">
        <v>0.65</v>
      </c>
      <c r="G72" s="25">
        <f t="shared" si="60"/>
        <v>68.25</v>
      </c>
      <c r="H72" s="26"/>
      <c r="I72" s="71">
        <f t="shared" si="61"/>
        <v>0.65</v>
      </c>
      <c r="J72" s="72">
        <f t="shared" si="62"/>
        <v>0</v>
      </c>
      <c r="K72" s="30">
        <f t="shared" si="63"/>
        <v>68.25</v>
      </c>
      <c r="L72" s="28">
        <f t="shared" si="64"/>
        <v>0</v>
      </c>
    </row>
    <row r="73" spans="1:12">
      <c r="A73" s="21">
        <v>0</v>
      </c>
      <c r="B73" s="29" t="s">
        <v>1714</v>
      </c>
      <c r="C73" s="29" t="s">
        <v>1710</v>
      </c>
      <c r="D73" s="29" t="s">
        <v>1591</v>
      </c>
      <c r="E73" s="31" t="s">
        <v>47</v>
      </c>
      <c r="F73" s="32">
        <v>0.65</v>
      </c>
      <c r="G73" s="25">
        <f t="shared" si="60"/>
        <v>68.25</v>
      </c>
      <c r="H73" s="26"/>
      <c r="I73" s="71">
        <f t="shared" si="61"/>
        <v>0.65</v>
      </c>
      <c r="J73" s="72">
        <f t="shared" si="62"/>
        <v>0</v>
      </c>
      <c r="K73" s="30">
        <f t="shared" si="63"/>
        <v>68.25</v>
      </c>
      <c r="L73" s="28">
        <f t="shared" si="64"/>
        <v>0</v>
      </c>
    </row>
    <row r="74" spans="1:12">
      <c r="A74" s="21">
        <v>0</v>
      </c>
      <c r="B74" s="29" t="s">
        <v>1715</v>
      </c>
      <c r="C74" s="29" t="s">
        <v>1710</v>
      </c>
      <c r="D74" s="29" t="s">
        <v>1596</v>
      </c>
      <c r="E74" s="31" t="s">
        <v>47</v>
      </c>
      <c r="F74" s="32">
        <v>0.65</v>
      </c>
      <c r="G74" s="25">
        <f t="shared" si="60"/>
        <v>68.25</v>
      </c>
      <c r="H74" s="26"/>
      <c r="I74" s="71">
        <f t="shared" si="61"/>
        <v>0.65</v>
      </c>
      <c r="J74" s="72">
        <f t="shared" si="62"/>
        <v>0</v>
      </c>
      <c r="K74" s="30">
        <f t="shared" si="63"/>
        <v>68.25</v>
      </c>
      <c r="L74" s="28">
        <f t="shared" si="64"/>
        <v>0</v>
      </c>
    </row>
    <row r="75" spans="1:12">
      <c r="A75" s="21">
        <v>0</v>
      </c>
      <c r="B75" s="29" t="s">
        <v>1716</v>
      </c>
      <c r="C75" s="29" t="s">
        <v>1710</v>
      </c>
      <c r="D75" s="29" t="s">
        <v>1597</v>
      </c>
      <c r="E75" s="31" t="s">
        <v>47</v>
      </c>
      <c r="F75" s="32">
        <v>0.65</v>
      </c>
      <c r="G75" s="25">
        <f t="shared" si="60"/>
        <v>68.25</v>
      </c>
      <c r="H75" s="26"/>
      <c r="I75" s="71">
        <f t="shared" si="61"/>
        <v>0.65</v>
      </c>
      <c r="J75" s="72">
        <f t="shared" si="62"/>
        <v>0</v>
      </c>
      <c r="K75" s="30">
        <f t="shared" si="63"/>
        <v>68.25</v>
      </c>
      <c r="L75" s="28">
        <f t="shared" si="64"/>
        <v>0</v>
      </c>
    </row>
    <row r="76" spans="1:12">
      <c r="A76" s="21">
        <v>0</v>
      </c>
      <c r="B76" s="29" t="s">
        <v>1717</v>
      </c>
      <c r="C76" s="29" t="s">
        <v>1710</v>
      </c>
      <c r="D76" s="29" t="s">
        <v>1592</v>
      </c>
      <c r="E76" s="31" t="s">
        <v>47</v>
      </c>
      <c r="F76" s="32">
        <v>0.65</v>
      </c>
      <c r="G76" s="25">
        <f t="shared" si="60"/>
        <v>68.25</v>
      </c>
      <c r="H76" s="26"/>
      <c r="I76" s="71">
        <f t="shared" si="61"/>
        <v>0.65</v>
      </c>
      <c r="J76" s="72">
        <f t="shared" si="62"/>
        <v>0</v>
      </c>
      <c r="K76" s="30">
        <f t="shared" si="63"/>
        <v>68.25</v>
      </c>
      <c r="L76" s="28">
        <f t="shared" si="64"/>
        <v>0</v>
      </c>
    </row>
    <row r="77" spans="1:12">
      <c r="A77" s="21">
        <v>0</v>
      </c>
      <c r="B77" s="29" t="s">
        <v>1718</v>
      </c>
      <c r="C77" s="29" t="s">
        <v>1710</v>
      </c>
      <c r="D77" s="29" t="s">
        <v>1598</v>
      </c>
      <c r="E77" s="31" t="s">
        <v>47</v>
      </c>
      <c r="F77" s="32">
        <v>0.65</v>
      </c>
      <c r="G77" s="25">
        <f t="shared" si="60"/>
        <v>68.25</v>
      </c>
      <c r="H77" s="26"/>
      <c r="I77" s="71">
        <f t="shared" si="61"/>
        <v>0.65</v>
      </c>
      <c r="J77" s="72">
        <f t="shared" si="62"/>
        <v>0</v>
      </c>
      <c r="K77" s="30">
        <f t="shared" si="63"/>
        <v>68.25</v>
      </c>
      <c r="L77" s="28">
        <f t="shared" si="64"/>
        <v>0</v>
      </c>
    </row>
    <row r="78" spans="1:12">
      <c r="A78" s="21">
        <v>0</v>
      </c>
      <c r="B78" s="29" t="s">
        <v>1719</v>
      </c>
      <c r="C78" s="29" t="s">
        <v>1710</v>
      </c>
      <c r="D78" s="29" t="s">
        <v>1599</v>
      </c>
      <c r="E78" s="31" t="s">
        <v>47</v>
      </c>
      <c r="F78" s="32">
        <v>0.65</v>
      </c>
      <c r="G78" s="25">
        <f t="shared" si="60"/>
        <v>68.25</v>
      </c>
      <c r="H78" s="26"/>
      <c r="I78" s="71">
        <f t="shared" si="61"/>
        <v>0.65</v>
      </c>
      <c r="J78" s="72">
        <f t="shared" si="62"/>
        <v>0</v>
      </c>
      <c r="K78" s="30">
        <f t="shared" si="63"/>
        <v>68.25</v>
      </c>
      <c r="L78" s="28">
        <f t="shared" si="64"/>
        <v>0</v>
      </c>
    </row>
    <row r="79" spans="1:12">
      <c r="A79" s="21">
        <v>0</v>
      </c>
      <c r="B79" s="29" t="s">
        <v>1720</v>
      </c>
      <c r="C79" s="29" t="s">
        <v>1710</v>
      </c>
      <c r="D79" s="29" t="s">
        <v>1600</v>
      </c>
      <c r="E79" s="31" t="s">
        <v>47</v>
      </c>
      <c r="F79" s="32">
        <v>0.65</v>
      </c>
      <c r="G79" s="25">
        <f t="shared" si="60"/>
        <v>68.25</v>
      </c>
      <c r="H79" s="26"/>
      <c r="I79" s="71">
        <f t="shared" si="61"/>
        <v>0.65</v>
      </c>
      <c r="J79" s="72">
        <f t="shared" si="62"/>
        <v>0</v>
      </c>
      <c r="K79" s="30">
        <f t="shared" si="63"/>
        <v>68.25</v>
      </c>
      <c r="L79" s="28">
        <f t="shared" si="64"/>
        <v>0</v>
      </c>
    </row>
    <row r="80" spans="1:12">
      <c r="A80" s="21">
        <v>0</v>
      </c>
      <c r="B80" s="29" t="s">
        <v>1721</v>
      </c>
      <c r="C80" s="29" t="s">
        <v>1710</v>
      </c>
      <c r="D80" s="29" t="s">
        <v>1601</v>
      </c>
      <c r="E80" s="31" t="s">
        <v>47</v>
      </c>
      <c r="F80" s="32">
        <v>0.65</v>
      </c>
      <c r="G80" s="25">
        <f t="shared" si="60"/>
        <v>68.25</v>
      </c>
      <c r="H80" s="26"/>
      <c r="I80" s="71">
        <f t="shared" si="61"/>
        <v>0.65</v>
      </c>
      <c r="J80" s="72">
        <f t="shared" si="62"/>
        <v>0</v>
      </c>
      <c r="K80" s="30">
        <f t="shared" si="63"/>
        <v>68.25</v>
      </c>
      <c r="L80" s="28">
        <f t="shared" si="64"/>
        <v>0</v>
      </c>
    </row>
    <row r="81" spans="1:12">
      <c r="A81" s="21"/>
      <c r="B81" s="29"/>
      <c r="C81" s="29"/>
      <c r="D81" s="29"/>
      <c r="E81" s="31"/>
      <c r="F81" s="32"/>
      <c r="G81" s="25"/>
      <c r="H81" s="26"/>
      <c r="I81" s="71"/>
      <c r="J81" s="72"/>
      <c r="K81" s="30"/>
      <c r="L81" s="28"/>
    </row>
    <row r="82" spans="1:12">
      <c r="A82" s="21">
        <v>0</v>
      </c>
      <c r="B82" s="29" t="s">
        <v>1722</v>
      </c>
      <c r="C82" s="29" t="s">
        <v>1723</v>
      </c>
      <c r="D82" s="29" t="s">
        <v>1593</v>
      </c>
      <c r="E82" s="31" t="s">
        <v>47</v>
      </c>
      <c r="F82" s="32">
        <v>0.98</v>
      </c>
      <c r="G82" s="25">
        <f t="shared" si="60"/>
        <v>102.9</v>
      </c>
      <c r="H82" s="26"/>
      <c r="I82" s="71">
        <f t="shared" si="61"/>
        <v>0.98</v>
      </c>
      <c r="J82" s="72">
        <f t="shared" si="62"/>
        <v>0</v>
      </c>
      <c r="K82" s="30">
        <f t="shared" si="63"/>
        <v>102.9</v>
      </c>
      <c r="L82" s="28">
        <f t="shared" si="64"/>
        <v>0</v>
      </c>
    </row>
    <row r="83" spans="1:12">
      <c r="A83" s="21">
        <v>0</v>
      </c>
      <c r="B83" s="29" t="s">
        <v>1724</v>
      </c>
      <c r="C83" s="29" t="s">
        <v>1723</v>
      </c>
      <c r="D83" s="29" t="s">
        <v>1594</v>
      </c>
      <c r="E83" s="31" t="s">
        <v>47</v>
      </c>
      <c r="F83" s="32">
        <v>0.86</v>
      </c>
      <c r="G83" s="25">
        <f t="shared" si="60"/>
        <v>90.3</v>
      </c>
      <c r="H83" s="26"/>
      <c r="I83" s="71">
        <f t="shared" si="61"/>
        <v>0.86</v>
      </c>
      <c r="J83" s="72">
        <f t="shared" si="62"/>
        <v>0</v>
      </c>
      <c r="K83" s="30">
        <f t="shared" si="63"/>
        <v>90.3</v>
      </c>
      <c r="L83" s="28">
        <f t="shared" si="64"/>
        <v>0</v>
      </c>
    </row>
    <row r="84" spans="1:12">
      <c r="A84" s="21">
        <v>0</v>
      </c>
      <c r="B84" s="29" t="s">
        <v>1725</v>
      </c>
      <c r="C84" s="29" t="s">
        <v>1723</v>
      </c>
      <c r="D84" s="29" t="s">
        <v>1590</v>
      </c>
      <c r="E84" s="31" t="s">
        <v>47</v>
      </c>
      <c r="F84" s="32">
        <v>0.86</v>
      </c>
      <c r="G84" s="25">
        <f t="shared" si="60"/>
        <v>90.3</v>
      </c>
      <c r="H84" s="26"/>
      <c r="I84" s="71">
        <f t="shared" si="61"/>
        <v>0.86</v>
      </c>
      <c r="J84" s="72">
        <f t="shared" si="62"/>
        <v>0</v>
      </c>
      <c r="K84" s="30">
        <f t="shared" si="63"/>
        <v>90.3</v>
      </c>
      <c r="L84" s="28">
        <f t="shared" si="64"/>
        <v>0</v>
      </c>
    </row>
    <row r="85" spans="1:12">
      <c r="A85" s="21">
        <v>0</v>
      </c>
      <c r="B85" s="29" t="s">
        <v>957</v>
      </c>
      <c r="C85" s="29" t="s">
        <v>1723</v>
      </c>
      <c r="D85" s="29" t="s">
        <v>1595</v>
      </c>
      <c r="E85" s="31" t="s">
        <v>47</v>
      </c>
      <c r="F85" s="32">
        <v>0.86</v>
      </c>
      <c r="G85" s="25">
        <f t="shared" si="60"/>
        <v>90.3</v>
      </c>
      <c r="H85" s="26"/>
      <c r="I85" s="71">
        <f t="shared" si="61"/>
        <v>0.86</v>
      </c>
      <c r="J85" s="72">
        <f t="shared" si="62"/>
        <v>0</v>
      </c>
      <c r="K85" s="30">
        <f t="shared" si="63"/>
        <v>90.3</v>
      </c>
      <c r="L85" s="28">
        <f t="shared" si="64"/>
        <v>0</v>
      </c>
    </row>
    <row r="86" spans="1:12">
      <c r="A86" s="21">
        <v>0</v>
      </c>
      <c r="B86" s="29" t="s">
        <v>958</v>
      </c>
      <c r="C86" s="29" t="s">
        <v>1723</v>
      </c>
      <c r="D86" s="29" t="s">
        <v>1591</v>
      </c>
      <c r="E86" s="31" t="s">
        <v>47</v>
      </c>
      <c r="F86" s="32">
        <v>0.86</v>
      </c>
      <c r="G86" s="25">
        <f t="shared" si="60"/>
        <v>90.3</v>
      </c>
      <c r="H86" s="26"/>
      <c r="I86" s="71">
        <f t="shared" si="61"/>
        <v>0.86</v>
      </c>
      <c r="J86" s="72">
        <f t="shared" si="62"/>
        <v>0</v>
      </c>
      <c r="K86" s="30">
        <f t="shared" si="63"/>
        <v>90.3</v>
      </c>
      <c r="L86" s="28">
        <f t="shared" si="64"/>
        <v>0</v>
      </c>
    </row>
    <row r="87" spans="1:12">
      <c r="A87" s="21">
        <v>0</v>
      </c>
      <c r="B87" s="29" t="s">
        <v>959</v>
      </c>
      <c r="C87" s="29" t="s">
        <v>1723</v>
      </c>
      <c r="D87" s="29" t="s">
        <v>1596</v>
      </c>
      <c r="E87" s="31" t="s">
        <v>47</v>
      </c>
      <c r="F87" s="32">
        <v>0.86</v>
      </c>
      <c r="G87" s="25">
        <f t="shared" si="60"/>
        <v>90.3</v>
      </c>
      <c r="H87" s="26"/>
      <c r="I87" s="71">
        <f t="shared" si="61"/>
        <v>0.86</v>
      </c>
      <c r="J87" s="72">
        <f t="shared" si="62"/>
        <v>0</v>
      </c>
      <c r="K87" s="30">
        <f t="shared" si="63"/>
        <v>90.3</v>
      </c>
      <c r="L87" s="28">
        <f t="shared" si="64"/>
        <v>0</v>
      </c>
    </row>
    <row r="88" spans="1:12">
      <c r="A88" s="21">
        <v>0</v>
      </c>
      <c r="B88" s="29" t="s">
        <v>960</v>
      </c>
      <c r="C88" s="29" t="s">
        <v>1723</v>
      </c>
      <c r="D88" s="29" t="s">
        <v>1597</v>
      </c>
      <c r="E88" s="31" t="s">
        <v>47</v>
      </c>
      <c r="F88" s="32">
        <v>0.86</v>
      </c>
      <c r="G88" s="25">
        <f t="shared" si="60"/>
        <v>90.3</v>
      </c>
      <c r="H88" s="26"/>
      <c r="I88" s="71">
        <f t="shared" si="61"/>
        <v>0.86</v>
      </c>
      <c r="J88" s="72">
        <f t="shared" si="62"/>
        <v>0</v>
      </c>
      <c r="K88" s="30">
        <f t="shared" si="63"/>
        <v>90.3</v>
      </c>
      <c r="L88" s="28">
        <f t="shared" si="64"/>
        <v>0</v>
      </c>
    </row>
    <row r="89" spans="1:12">
      <c r="A89" s="21">
        <v>0</v>
      </c>
      <c r="B89" s="29" t="s">
        <v>961</v>
      </c>
      <c r="C89" s="29" t="s">
        <v>1723</v>
      </c>
      <c r="D89" s="29" t="s">
        <v>1592</v>
      </c>
      <c r="E89" s="31" t="s">
        <v>47</v>
      </c>
      <c r="F89" s="32">
        <v>0.86</v>
      </c>
      <c r="G89" s="25">
        <f t="shared" si="60"/>
        <v>90.3</v>
      </c>
      <c r="H89" s="26"/>
      <c r="I89" s="71">
        <f t="shared" si="61"/>
        <v>0.86</v>
      </c>
      <c r="J89" s="72">
        <f t="shared" si="62"/>
        <v>0</v>
      </c>
      <c r="K89" s="30">
        <f t="shared" si="63"/>
        <v>90.3</v>
      </c>
      <c r="L89" s="28">
        <f t="shared" si="64"/>
        <v>0</v>
      </c>
    </row>
    <row r="90" spans="1:12">
      <c r="A90" s="21">
        <v>0</v>
      </c>
      <c r="B90" s="29" t="s">
        <v>962</v>
      </c>
      <c r="C90" s="29" t="s">
        <v>1723</v>
      </c>
      <c r="D90" s="29" t="s">
        <v>1598</v>
      </c>
      <c r="E90" s="31" t="s">
        <v>47</v>
      </c>
      <c r="F90" s="32">
        <v>0.86</v>
      </c>
      <c r="G90" s="25">
        <f t="shared" si="60"/>
        <v>90.3</v>
      </c>
      <c r="H90" s="26"/>
      <c r="I90" s="71">
        <f t="shared" si="61"/>
        <v>0.86</v>
      </c>
      <c r="J90" s="72">
        <f t="shared" si="62"/>
        <v>0</v>
      </c>
      <c r="K90" s="30">
        <f t="shared" si="63"/>
        <v>90.3</v>
      </c>
      <c r="L90" s="28">
        <f t="shared" si="64"/>
        <v>0</v>
      </c>
    </row>
    <row r="91" spans="1:12">
      <c r="A91" s="21">
        <v>0</v>
      </c>
      <c r="B91" s="29" t="s">
        <v>1726</v>
      </c>
      <c r="C91" s="29" t="s">
        <v>1723</v>
      </c>
      <c r="D91" s="29" t="s">
        <v>1599</v>
      </c>
      <c r="E91" s="31" t="s">
        <v>47</v>
      </c>
      <c r="F91" s="32">
        <v>0.86</v>
      </c>
      <c r="G91" s="25">
        <f t="shared" si="60"/>
        <v>90.3</v>
      </c>
      <c r="H91" s="26"/>
      <c r="I91" s="71">
        <f t="shared" si="61"/>
        <v>0.86</v>
      </c>
      <c r="J91" s="72">
        <f t="shared" si="62"/>
        <v>0</v>
      </c>
      <c r="K91" s="30">
        <f t="shared" si="63"/>
        <v>90.3</v>
      </c>
      <c r="L91" s="28">
        <f t="shared" si="64"/>
        <v>0</v>
      </c>
    </row>
    <row r="92" spans="1:12">
      <c r="A92" s="21">
        <v>0</v>
      </c>
      <c r="B92" s="29" t="s">
        <v>1727</v>
      </c>
      <c r="C92" s="29" t="s">
        <v>1723</v>
      </c>
      <c r="D92" s="29" t="s">
        <v>1600</v>
      </c>
      <c r="E92" s="31" t="s">
        <v>47</v>
      </c>
      <c r="F92" s="32">
        <v>0.86</v>
      </c>
      <c r="G92" s="25">
        <f t="shared" si="60"/>
        <v>90.3</v>
      </c>
      <c r="H92" s="26"/>
      <c r="I92" s="71">
        <f t="shared" si="61"/>
        <v>0.86</v>
      </c>
      <c r="J92" s="72">
        <f t="shared" si="62"/>
        <v>0</v>
      </c>
      <c r="K92" s="30">
        <f t="shared" si="63"/>
        <v>90.3</v>
      </c>
      <c r="L92" s="28">
        <f t="shared" si="64"/>
        <v>0</v>
      </c>
    </row>
    <row r="93" spans="1:12">
      <c r="A93" s="21">
        <v>0</v>
      </c>
      <c r="B93" s="29" t="s">
        <v>1728</v>
      </c>
      <c r="C93" s="29" t="s">
        <v>1723</v>
      </c>
      <c r="D93" s="29" t="s">
        <v>1601</v>
      </c>
      <c r="E93" s="31" t="s">
        <v>47</v>
      </c>
      <c r="F93" s="32">
        <v>0.86</v>
      </c>
      <c r="G93" s="25">
        <f t="shared" si="60"/>
        <v>90.3</v>
      </c>
      <c r="H93" s="26"/>
      <c r="I93" s="71">
        <f t="shared" si="61"/>
        <v>0.86</v>
      </c>
      <c r="J93" s="72">
        <f t="shared" si="62"/>
        <v>0</v>
      </c>
      <c r="K93" s="30">
        <f t="shared" si="63"/>
        <v>90.3</v>
      </c>
      <c r="L93" s="28">
        <f t="shared" si="64"/>
        <v>0</v>
      </c>
    </row>
    <row r="94" spans="1:12">
      <c r="A94" s="21"/>
      <c r="B94" s="29"/>
      <c r="C94" s="29"/>
      <c r="D94" s="29"/>
      <c r="E94" s="31"/>
      <c r="F94" s="32"/>
      <c r="G94" s="25"/>
      <c r="H94" s="26"/>
      <c r="I94" s="71"/>
      <c r="J94" s="72"/>
      <c r="K94" s="30"/>
      <c r="L94" s="28"/>
    </row>
    <row r="95" spans="1:12">
      <c r="A95" s="21">
        <v>0</v>
      </c>
      <c r="B95" s="29" t="s">
        <v>1738</v>
      </c>
      <c r="C95" s="29" t="s">
        <v>1739</v>
      </c>
      <c r="D95" s="29" t="s">
        <v>1593</v>
      </c>
      <c r="E95" s="31" t="s">
        <v>47</v>
      </c>
      <c r="F95" s="32">
        <v>1.42</v>
      </c>
      <c r="G95" s="25">
        <f t="shared" si="60"/>
        <v>149.1</v>
      </c>
      <c r="H95" s="26"/>
      <c r="I95" s="71">
        <f t="shared" si="61"/>
        <v>1.42</v>
      </c>
      <c r="J95" s="72">
        <f t="shared" si="62"/>
        <v>0</v>
      </c>
      <c r="K95" s="30">
        <f t="shared" si="63"/>
        <v>149.1</v>
      </c>
      <c r="L95" s="28">
        <f t="shared" si="64"/>
        <v>0</v>
      </c>
    </row>
    <row r="96" spans="1:12">
      <c r="A96" s="21">
        <v>0</v>
      </c>
      <c r="B96" s="29" t="s">
        <v>1740</v>
      </c>
      <c r="C96" s="29" t="s">
        <v>1739</v>
      </c>
      <c r="D96" s="29" t="s">
        <v>1594</v>
      </c>
      <c r="E96" s="31" t="s">
        <v>47</v>
      </c>
      <c r="F96" s="32">
        <v>1.28</v>
      </c>
      <c r="G96" s="25">
        <f t="shared" si="60"/>
        <v>134.4</v>
      </c>
      <c r="H96" s="26"/>
      <c r="I96" s="71">
        <f t="shared" si="61"/>
        <v>1.28</v>
      </c>
      <c r="J96" s="72">
        <f t="shared" si="62"/>
        <v>0</v>
      </c>
      <c r="K96" s="30">
        <f t="shared" si="63"/>
        <v>134.4</v>
      </c>
      <c r="L96" s="28">
        <f t="shared" si="64"/>
        <v>0</v>
      </c>
    </row>
    <row r="97" spans="1:14">
      <c r="A97" s="21">
        <v>0</v>
      </c>
      <c r="B97" s="29" t="s">
        <v>1741</v>
      </c>
      <c r="C97" s="29" t="s">
        <v>1739</v>
      </c>
      <c r="D97" s="29" t="s">
        <v>1590</v>
      </c>
      <c r="E97" s="31" t="s">
        <v>47</v>
      </c>
      <c r="F97" s="32">
        <v>1.28</v>
      </c>
      <c r="G97" s="25">
        <f t="shared" si="60"/>
        <v>134.4</v>
      </c>
      <c r="H97" s="26"/>
      <c r="I97" s="71">
        <f t="shared" si="61"/>
        <v>1.28</v>
      </c>
      <c r="J97" s="72">
        <f t="shared" si="62"/>
        <v>0</v>
      </c>
      <c r="K97" s="30">
        <f t="shared" si="63"/>
        <v>134.4</v>
      </c>
      <c r="L97" s="28">
        <f t="shared" si="64"/>
        <v>0</v>
      </c>
    </row>
    <row r="98" spans="1:14">
      <c r="A98" s="21">
        <v>0</v>
      </c>
      <c r="B98" s="29" t="s">
        <v>1742</v>
      </c>
      <c r="C98" s="29" t="s">
        <v>1739</v>
      </c>
      <c r="D98" s="29" t="s">
        <v>1595</v>
      </c>
      <c r="E98" s="31" t="s">
        <v>47</v>
      </c>
      <c r="F98" s="32">
        <v>1.28</v>
      </c>
      <c r="G98" s="25">
        <f t="shared" si="60"/>
        <v>134.4</v>
      </c>
      <c r="H98" s="26"/>
      <c r="I98" s="71">
        <f t="shared" si="61"/>
        <v>1.28</v>
      </c>
      <c r="J98" s="72">
        <f t="shared" si="62"/>
        <v>0</v>
      </c>
      <c r="K98" s="30">
        <f t="shared" si="63"/>
        <v>134.4</v>
      </c>
      <c r="L98" s="28">
        <f t="shared" si="64"/>
        <v>0</v>
      </c>
    </row>
    <row r="99" spans="1:14">
      <c r="A99" s="21">
        <v>0</v>
      </c>
      <c r="B99" s="29" t="s">
        <v>1743</v>
      </c>
      <c r="C99" s="29" t="s">
        <v>1739</v>
      </c>
      <c r="D99" s="29" t="s">
        <v>1591</v>
      </c>
      <c r="E99" s="31" t="s">
        <v>47</v>
      </c>
      <c r="F99" s="32">
        <v>1.28</v>
      </c>
      <c r="G99" s="25">
        <f t="shared" si="60"/>
        <v>134.4</v>
      </c>
      <c r="H99" s="26"/>
      <c r="I99" s="71">
        <f t="shared" si="61"/>
        <v>1.28</v>
      </c>
      <c r="J99" s="72">
        <f t="shared" si="62"/>
        <v>0</v>
      </c>
      <c r="K99" s="30">
        <f t="shared" si="63"/>
        <v>134.4</v>
      </c>
      <c r="L99" s="28">
        <f t="shared" si="64"/>
        <v>0</v>
      </c>
    </row>
    <row r="100" spans="1:14">
      <c r="A100" s="21">
        <v>0</v>
      </c>
      <c r="B100" s="29" t="s">
        <v>1744</v>
      </c>
      <c r="C100" s="29" t="s">
        <v>1739</v>
      </c>
      <c r="D100" s="29" t="s">
        <v>1597</v>
      </c>
      <c r="E100" s="31" t="s">
        <v>47</v>
      </c>
      <c r="F100" s="32">
        <v>1.28</v>
      </c>
      <c r="G100" s="25">
        <f t="shared" si="60"/>
        <v>134.4</v>
      </c>
      <c r="H100" s="26"/>
      <c r="I100" s="71">
        <f t="shared" si="61"/>
        <v>1.28</v>
      </c>
      <c r="J100" s="72">
        <f t="shared" si="62"/>
        <v>0</v>
      </c>
      <c r="K100" s="30">
        <f t="shared" si="63"/>
        <v>134.4</v>
      </c>
      <c r="L100" s="28">
        <f t="shared" si="64"/>
        <v>0</v>
      </c>
    </row>
    <row r="101" spans="1:14">
      <c r="A101" s="21">
        <v>0</v>
      </c>
      <c r="B101" s="29" t="s">
        <v>1745</v>
      </c>
      <c r="C101" s="29" t="s">
        <v>1739</v>
      </c>
      <c r="D101" s="29" t="s">
        <v>1592</v>
      </c>
      <c r="E101" s="31" t="s">
        <v>47</v>
      </c>
      <c r="F101" s="32">
        <v>1.28</v>
      </c>
      <c r="G101" s="25">
        <f t="shared" si="60"/>
        <v>134.4</v>
      </c>
      <c r="H101" s="26"/>
      <c r="I101" s="71">
        <f t="shared" si="61"/>
        <v>1.28</v>
      </c>
      <c r="J101" s="72">
        <f t="shared" si="62"/>
        <v>0</v>
      </c>
      <c r="K101" s="30">
        <f t="shared" si="63"/>
        <v>134.4</v>
      </c>
      <c r="L101" s="28">
        <f t="shared" si="64"/>
        <v>0</v>
      </c>
    </row>
    <row r="102" spans="1:14">
      <c r="A102" s="21">
        <v>0</v>
      </c>
      <c r="B102" s="29" t="s">
        <v>1746</v>
      </c>
      <c r="C102" s="29" t="s">
        <v>1739</v>
      </c>
      <c r="D102" s="29" t="s">
        <v>1598</v>
      </c>
      <c r="E102" s="31" t="s">
        <v>47</v>
      </c>
      <c r="F102" s="32">
        <v>1.28</v>
      </c>
      <c r="G102" s="25">
        <f t="shared" si="60"/>
        <v>134.4</v>
      </c>
      <c r="H102" s="26"/>
      <c r="I102" s="71">
        <f t="shared" si="61"/>
        <v>1.28</v>
      </c>
      <c r="J102" s="72">
        <f t="shared" si="62"/>
        <v>0</v>
      </c>
      <c r="K102" s="30">
        <f t="shared" si="63"/>
        <v>134.4</v>
      </c>
      <c r="L102" s="28">
        <f t="shared" si="64"/>
        <v>0</v>
      </c>
    </row>
    <row r="103" spans="1:14">
      <c r="A103" s="21"/>
      <c r="B103" s="29"/>
      <c r="C103" s="29"/>
      <c r="D103" s="29"/>
      <c r="E103" s="31"/>
      <c r="F103" s="32"/>
      <c r="G103" s="25"/>
      <c r="H103" s="26"/>
      <c r="I103" s="71"/>
      <c r="J103" s="72"/>
      <c r="K103" s="30"/>
      <c r="L103" s="28"/>
    </row>
    <row r="104" spans="1:14">
      <c r="A104" s="21">
        <v>0</v>
      </c>
      <c r="B104" s="29" t="s">
        <v>1637</v>
      </c>
      <c r="C104" s="23" t="s">
        <v>1638</v>
      </c>
      <c r="D104" s="23" t="s">
        <v>53</v>
      </c>
      <c r="E104" s="24" t="s">
        <v>47</v>
      </c>
      <c r="F104" s="25">
        <v>1.41</v>
      </c>
      <c r="G104" s="25">
        <f>ROUND(F104*Курс_EUR,2)</f>
        <v>148.05000000000001</v>
      </c>
      <c r="H104" s="26"/>
      <c r="I104" s="71">
        <f>F104*(1-Скидка_SUNMIGHT)</f>
        <v>1.41</v>
      </c>
      <c r="J104" s="72">
        <f>I104*H104</f>
        <v>0</v>
      </c>
      <c r="K104" s="30">
        <f>G104*(1-Скидка_SUNMIGHT)</f>
        <v>148.05000000000001</v>
      </c>
      <c r="L104" s="28">
        <f>H104*K104</f>
        <v>0</v>
      </c>
    </row>
    <row r="105" spans="1:14">
      <c r="A105" s="21"/>
      <c r="B105" s="29"/>
      <c r="C105" s="29"/>
      <c r="D105" s="29"/>
      <c r="E105" s="31"/>
      <c r="F105" s="32"/>
      <c r="G105" s="25"/>
      <c r="H105" s="26"/>
      <c r="I105" s="71"/>
      <c r="J105" s="72"/>
      <c r="K105" s="30"/>
      <c r="L105" s="28"/>
    </row>
    <row r="106" spans="1:14">
      <c r="A106" s="21">
        <v>0</v>
      </c>
      <c r="B106" s="29" t="s">
        <v>2448</v>
      </c>
      <c r="C106" s="29" t="s">
        <v>2328</v>
      </c>
      <c r="D106" s="29" t="s">
        <v>1590</v>
      </c>
      <c r="E106" s="31" t="s">
        <v>47</v>
      </c>
      <c r="F106" s="32">
        <v>1.25</v>
      </c>
      <c r="G106" s="25">
        <f t="shared" ref="G106" si="65">ROUND(F106*Курс_EUR,2)</f>
        <v>131.25</v>
      </c>
      <c r="H106" s="26"/>
      <c r="I106" s="71">
        <f t="shared" ref="I106" si="66">F106*(1-Скидка_SUNMIGHT)</f>
        <v>1.25</v>
      </c>
      <c r="J106" s="72">
        <f t="shared" ref="J106" si="67">I106*H106</f>
        <v>0</v>
      </c>
      <c r="K106" s="30">
        <f t="shared" ref="K106" si="68">G106*(1-Скидка_SUNMIGHT)</f>
        <v>131.25</v>
      </c>
      <c r="L106" s="28">
        <f t="shared" ref="L106" si="69">H106*K106</f>
        <v>0</v>
      </c>
    </row>
    <row r="107" spans="1:14">
      <c r="A107" s="21">
        <v>0</v>
      </c>
      <c r="B107" s="29" t="s">
        <v>2318</v>
      </c>
      <c r="C107" s="29" t="s">
        <v>2328</v>
      </c>
      <c r="D107" s="29" t="s">
        <v>1591</v>
      </c>
      <c r="E107" s="31" t="s">
        <v>47</v>
      </c>
      <c r="F107" s="32">
        <v>1.25</v>
      </c>
      <c r="G107" s="25">
        <f t="shared" ref="G107:G108" si="70">ROUND(F107*Курс_EUR,2)</f>
        <v>131.25</v>
      </c>
      <c r="H107" s="26"/>
      <c r="I107" s="71">
        <f t="shared" ref="I107:I108" si="71">F107*(1-Скидка_SUNMIGHT)</f>
        <v>1.25</v>
      </c>
      <c r="J107" s="72">
        <f t="shared" ref="J107:J108" si="72">I107*H107</f>
        <v>0</v>
      </c>
      <c r="K107" s="30">
        <f t="shared" ref="K107:K108" si="73">G107*(1-Скидка_SUNMIGHT)</f>
        <v>131.25</v>
      </c>
      <c r="L107" s="28">
        <f t="shared" ref="L107:L108" si="74">H107*K107</f>
        <v>0</v>
      </c>
    </row>
    <row r="108" spans="1:14">
      <c r="A108" s="21">
        <v>0</v>
      </c>
      <c r="B108" s="29" t="s">
        <v>2319</v>
      </c>
      <c r="C108" s="29" t="s">
        <v>2328</v>
      </c>
      <c r="D108" s="29" t="s">
        <v>1597</v>
      </c>
      <c r="E108" s="31" t="s">
        <v>47</v>
      </c>
      <c r="F108" s="32">
        <v>1.25</v>
      </c>
      <c r="G108" s="25">
        <f t="shared" si="70"/>
        <v>131.25</v>
      </c>
      <c r="H108" s="26"/>
      <c r="I108" s="71">
        <f t="shared" si="71"/>
        <v>1.25</v>
      </c>
      <c r="J108" s="72">
        <f t="shared" si="72"/>
        <v>0</v>
      </c>
      <c r="K108" s="30">
        <f t="shared" si="73"/>
        <v>131.25</v>
      </c>
      <c r="L108" s="28">
        <f t="shared" si="74"/>
        <v>0</v>
      </c>
    </row>
    <row r="109" spans="1:14">
      <c r="A109" s="21">
        <v>0</v>
      </c>
      <c r="B109" s="29" t="s">
        <v>2483</v>
      </c>
      <c r="C109" s="29" t="s">
        <v>2328</v>
      </c>
      <c r="D109" s="29" t="s">
        <v>1592</v>
      </c>
      <c r="E109" s="31" t="s">
        <v>47</v>
      </c>
      <c r="F109" s="32">
        <v>1.25</v>
      </c>
      <c r="G109" s="25">
        <f t="shared" ref="G109" si="75">ROUND(F109*Курс_EUR,2)</f>
        <v>131.25</v>
      </c>
      <c r="H109" s="26"/>
      <c r="I109" s="71">
        <f t="shared" ref="I109" si="76">F109*(1-Скидка_SUNMIGHT)</f>
        <v>1.25</v>
      </c>
      <c r="J109" s="72">
        <f t="shared" ref="J109" si="77">I109*H109</f>
        <v>0</v>
      </c>
      <c r="K109" s="30">
        <f t="shared" ref="K109" si="78">G109*(1-Скидка_SUNMIGHT)</f>
        <v>131.25</v>
      </c>
      <c r="L109" s="28">
        <f t="shared" ref="L109" si="79">H109*K109</f>
        <v>0</v>
      </c>
    </row>
    <row r="110" spans="1:14">
      <c r="A110" s="21"/>
      <c r="B110" s="29"/>
      <c r="C110" s="29"/>
      <c r="D110" s="29"/>
      <c r="E110" s="31"/>
      <c r="F110" s="32"/>
      <c r="G110" s="25"/>
      <c r="H110" s="26"/>
      <c r="I110" s="71"/>
      <c r="J110" s="72"/>
      <c r="K110" s="30"/>
      <c r="L110" s="28"/>
    </row>
    <row r="111" spans="1:14">
      <c r="A111" s="21">
        <v>0</v>
      </c>
      <c r="B111" s="29" t="s">
        <v>2488</v>
      </c>
      <c r="C111" s="29" t="s">
        <v>2489</v>
      </c>
      <c r="D111" s="29" t="s">
        <v>1593</v>
      </c>
      <c r="E111" s="31" t="s">
        <v>184</v>
      </c>
      <c r="F111" s="32">
        <v>37.94</v>
      </c>
      <c r="G111" s="25">
        <f t="shared" ref="G111:G119" si="80">ROUND(F111*Курс_EUR,2)</f>
        <v>3983.7</v>
      </c>
      <c r="H111" s="26"/>
      <c r="I111" s="71">
        <f t="shared" ref="I111:I119" si="81">F111*(1-Скидка_SUNMIGHT)</f>
        <v>37.94</v>
      </c>
      <c r="J111" s="72">
        <f t="shared" ref="J111:J119" si="82">I111*H111</f>
        <v>0</v>
      </c>
      <c r="K111" s="30">
        <f t="shared" ref="K111:K119" si="83">G111*(1-Скидка_SUNMIGHT)</f>
        <v>3983.7</v>
      </c>
      <c r="L111" s="28">
        <f t="shared" ref="L111:L119" si="84">H111*K111</f>
        <v>0</v>
      </c>
      <c r="N111" s="34"/>
    </row>
    <row r="112" spans="1:14">
      <c r="A112" s="21">
        <v>0</v>
      </c>
      <c r="B112" s="29" t="s">
        <v>2490</v>
      </c>
      <c r="C112" s="29" t="s">
        <v>2489</v>
      </c>
      <c r="D112" s="29" t="s">
        <v>1594</v>
      </c>
      <c r="E112" s="31" t="s">
        <v>184</v>
      </c>
      <c r="F112" s="32">
        <v>33.159999999999997</v>
      </c>
      <c r="G112" s="25">
        <f t="shared" si="80"/>
        <v>3481.8</v>
      </c>
      <c r="H112" s="26"/>
      <c r="I112" s="71">
        <f t="shared" si="81"/>
        <v>33.159999999999997</v>
      </c>
      <c r="J112" s="72">
        <f t="shared" si="82"/>
        <v>0</v>
      </c>
      <c r="K112" s="30">
        <f t="shared" si="83"/>
        <v>3481.8</v>
      </c>
      <c r="L112" s="28">
        <f t="shared" si="84"/>
        <v>0</v>
      </c>
      <c r="N112" s="34"/>
    </row>
    <row r="113" spans="1:14">
      <c r="A113" s="21">
        <v>0</v>
      </c>
      <c r="B113" s="29" t="s">
        <v>2491</v>
      </c>
      <c r="C113" s="29" t="s">
        <v>2489</v>
      </c>
      <c r="D113" s="29" t="s">
        <v>1590</v>
      </c>
      <c r="E113" s="31" t="s">
        <v>184</v>
      </c>
      <c r="F113" s="32">
        <v>33.159999999999997</v>
      </c>
      <c r="G113" s="25">
        <f t="shared" si="80"/>
        <v>3481.8</v>
      </c>
      <c r="H113" s="26"/>
      <c r="I113" s="71">
        <f t="shared" si="81"/>
        <v>33.159999999999997</v>
      </c>
      <c r="J113" s="72">
        <f t="shared" si="82"/>
        <v>0</v>
      </c>
      <c r="K113" s="30">
        <f t="shared" si="83"/>
        <v>3481.8</v>
      </c>
      <c r="L113" s="28">
        <f t="shared" si="84"/>
        <v>0</v>
      </c>
      <c r="N113" s="34"/>
    </row>
    <row r="114" spans="1:14">
      <c r="A114" s="21">
        <v>0</v>
      </c>
      <c r="B114" s="29" t="s">
        <v>2492</v>
      </c>
      <c r="C114" s="29" t="s">
        <v>2489</v>
      </c>
      <c r="D114" s="29" t="s">
        <v>1595</v>
      </c>
      <c r="E114" s="31" t="s">
        <v>184</v>
      </c>
      <c r="F114" s="32">
        <v>33.159999999999997</v>
      </c>
      <c r="G114" s="25">
        <f t="shared" si="80"/>
        <v>3481.8</v>
      </c>
      <c r="H114" s="26"/>
      <c r="I114" s="71">
        <f t="shared" si="81"/>
        <v>33.159999999999997</v>
      </c>
      <c r="J114" s="72">
        <f t="shared" si="82"/>
        <v>0</v>
      </c>
      <c r="K114" s="30">
        <f t="shared" si="83"/>
        <v>3481.8</v>
      </c>
      <c r="L114" s="28">
        <f t="shared" si="84"/>
        <v>0</v>
      </c>
      <c r="N114" s="34"/>
    </row>
    <row r="115" spans="1:14">
      <c r="A115" s="21">
        <v>0</v>
      </c>
      <c r="B115" s="29" t="s">
        <v>2493</v>
      </c>
      <c r="C115" s="29" t="s">
        <v>2489</v>
      </c>
      <c r="D115" s="29" t="s">
        <v>1591</v>
      </c>
      <c r="E115" s="31" t="s">
        <v>184</v>
      </c>
      <c r="F115" s="32">
        <v>33.159999999999997</v>
      </c>
      <c r="G115" s="25">
        <f t="shared" si="80"/>
        <v>3481.8</v>
      </c>
      <c r="H115" s="26"/>
      <c r="I115" s="71">
        <f t="shared" si="81"/>
        <v>33.159999999999997</v>
      </c>
      <c r="J115" s="72">
        <f t="shared" si="82"/>
        <v>0</v>
      </c>
      <c r="K115" s="30">
        <f t="shared" si="83"/>
        <v>3481.8</v>
      </c>
      <c r="L115" s="28">
        <f t="shared" si="84"/>
        <v>0</v>
      </c>
      <c r="N115" s="34"/>
    </row>
    <row r="116" spans="1:14">
      <c r="A116" s="21">
        <v>0</v>
      </c>
      <c r="B116" s="29" t="s">
        <v>2494</v>
      </c>
      <c r="C116" s="29" t="s">
        <v>2489</v>
      </c>
      <c r="D116" s="29" t="s">
        <v>1596</v>
      </c>
      <c r="E116" s="31" t="s">
        <v>184</v>
      </c>
      <c r="F116" s="32">
        <v>33.159999999999997</v>
      </c>
      <c r="G116" s="25">
        <f t="shared" si="80"/>
        <v>3481.8</v>
      </c>
      <c r="H116" s="26"/>
      <c r="I116" s="71">
        <f t="shared" si="81"/>
        <v>33.159999999999997</v>
      </c>
      <c r="J116" s="72">
        <f t="shared" si="82"/>
        <v>0</v>
      </c>
      <c r="K116" s="30">
        <f t="shared" si="83"/>
        <v>3481.8</v>
      </c>
      <c r="L116" s="28">
        <f t="shared" si="84"/>
        <v>0</v>
      </c>
      <c r="N116" s="34"/>
    </row>
    <row r="117" spans="1:14">
      <c r="A117" s="21">
        <v>0</v>
      </c>
      <c r="B117" s="29" t="s">
        <v>2495</v>
      </c>
      <c r="C117" s="29" t="s">
        <v>2489</v>
      </c>
      <c r="D117" s="29" t="s">
        <v>1597</v>
      </c>
      <c r="E117" s="31" t="s">
        <v>184</v>
      </c>
      <c r="F117" s="32">
        <v>33.159999999999997</v>
      </c>
      <c r="G117" s="25">
        <f t="shared" si="80"/>
        <v>3481.8</v>
      </c>
      <c r="H117" s="26"/>
      <c r="I117" s="71">
        <f t="shared" si="81"/>
        <v>33.159999999999997</v>
      </c>
      <c r="J117" s="72">
        <f t="shared" si="82"/>
        <v>0</v>
      </c>
      <c r="K117" s="30">
        <f t="shared" si="83"/>
        <v>3481.8</v>
      </c>
      <c r="L117" s="28">
        <f t="shared" si="84"/>
        <v>0</v>
      </c>
    </row>
    <row r="118" spans="1:14">
      <c r="A118" s="21">
        <v>0</v>
      </c>
      <c r="B118" s="29" t="s">
        <v>2496</v>
      </c>
      <c r="C118" s="29" t="s">
        <v>2489</v>
      </c>
      <c r="D118" s="29" t="s">
        <v>1592</v>
      </c>
      <c r="E118" s="31" t="s">
        <v>184</v>
      </c>
      <c r="F118" s="32">
        <v>33.159999999999997</v>
      </c>
      <c r="G118" s="25">
        <f t="shared" si="80"/>
        <v>3481.8</v>
      </c>
      <c r="H118" s="26"/>
      <c r="I118" s="71">
        <f t="shared" si="81"/>
        <v>33.159999999999997</v>
      </c>
      <c r="J118" s="72">
        <f t="shared" si="82"/>
        <v>0</v>
      </c>
      <c r="K118" s="30">
        <f t="shared" si="83"/>
        <v>3481.8</v>
      </c>
      <c r="L118" s="28">
        <f t="shared" si="84"/>
        <v>0</v>
      </c>
    </row>
    <row r="119" spans="1:14">
      <c r="A119" s="21">
        <v>0</v>
      </c>
      <c r="B119" s="29" t="s">
        <v>2497</v>
      </c>
      <c r="C119" s="29" t="s">
        <v>2489</v>
      </c>
      <c r="D119" s="29" t="s">
        <v>1598</v>
      </c>
      <c r="E119" s="31" t="s">
        <v>184</v>
      </c>
      <c r="F119" s="32">
        <v>33.159999999999997</v>
      </c>
      <c r="G119" s="25">
        <f t="shared" si="80"/>
        <v>3481.8</v>
      </c>
      <c r="H119" s="26"/>
      <c r="I119" s="71">
        <f t="shared" si="81"/>
        <v>33.159999999999997</v>
      </c>
      <c r="J119" s="72">
        <f t="shared" si="82"/>
        <v>0</v>
      </c>
      <c r="K119" s="30">
        <f t="shared" si="83"/>
        <v>3481.8</v>
      </c>
      <c r="L119" s="28">
        <f t="shared" si="84"/>
        <v>0</v>
      </c>
    </row>
    <row r="120" spans="1:14">
      <c r="A120" s="21"/>
      <c r="B120" s="29"/>
      <c r="C120" s="29"/>
      <c r="D120" s="29"/>
      <c r="E120" s="31"/>
      <c r="F120" s="32"/>
      <c r="G120" s="25"/>
      <c r="H120" s="26"/>
      <c r="I120" s="71"/>
      <c r="J120" s="72"/>
      <c r="K120" s="30"/>
      <c r="L120" s="28"/>
    </row>
    <row r="121" spans="1:14">
      <c r="A121" s="21">
        <v>0</v>
      </c>
      <c r="B121" s="29" t="s">
        <v>2498</v>
      </c>
      <c r="C121" s="29" t="s">
        <v>2499</v>
      </c>
      <c r="D121" s="29" t="s">
        <v>1593</v>
      </c>
      <c r="E121" s="31" t="s">
        <v>184</v>
      </c>
      <c r="F121" s="32">
        <v>67.150000000000006</v>
      </c>
      <c r="G121" s="25">
        <f t="shared" ref="G121:G129" si="85">ROUND(F121*Курс_EUR,2)</f>
        <v>7050.75</v>
      </c>
      <c r="H121" s="26"/>
      <c r="I121" s="71">
        <f t="shared" ref="I121:I129" si="86">F121*(1-Скидка_SUNMIGHT)</f>
        <v>67.150000000000006</v>
      </c>
      <c r="J121" s="72">
        <f t="shared" ref="J121:J129" si="87">I121*H121</f>
        <v>0</v>
      </c>
      <c r="K121" s="30">
        <f t="shared" ref="K121:K129" si="88">G121*(1-Скидка_SUNMIGHT)</f>
        <v>7050.75</v>
      </c>
      <c r="L121" s="28">
        <f t="shared" ref="L121:L129" si="89">H121*K121</f>
        <v>0</v>
      </c>
    </row>
    <row r="122" spans="1:14">
      <c r="A122" s="21">
        <v>0</v>
      </c>
      <c r="B122" s="29" t="s">
        <v>2500</v>
      </c>
      <c r="C122" s="29" t="s">
        <v>2499</v>
      </c>
      <c r="D122" s="29" t="s">
        <v>1594</v>
      </c>
      <c r="E122" s="31" t="s">
        <v>184</v>
      </c>
      <c r="F122" s="32">
        <v>58.67</v>
      </c>
      <c r="G122" s="25">
        <f t="shared" si="85"/>
        <v>6160.35</v>
      </c>
      <c r="H122" s="26"/>
      <c r="I122" s="71">
        <f t="shared" si="86"/>
        <v>58.67</v>
      </c>
      <c r="J122" s="72">
        <f t="shared" si="87"/>
        <v>0</v>
      </c>
      <c r="K122" s="30">
        <f t="shared" si="88"/>
        <v>6160.35</v>
      </c>
      <c r="L122" s="28">
        <f t="shared" si="89"/>
        <v>0</v>
      </c>
    </row>
    <row r="123" spans="1:14">
      <c r="A123" s="21">
        <v>0</v>
      </c>
      <c r="B123" s="29" t="s">
        <v>2501</v>
      </c>
      <c r="C123" s="29" t="s">
        <v>2499</v>
      </c>
      <c r="D123" s="29" t="s">
        <v>1590</v>
      </c>
      <c r="E123" s="31" t="s">
        <v>184</v>
      </c>
      <c r="F123" s="32">
        <v>58.67</v>
      </c>
      <c r="G123" s="25">
        <f t="shared" si="85"/>
        <v>6160.35</v>
      </c>
      <c r="H123" s="26"/>
      <c r="I123" s="71">
        <f t="shared" si="86"/>
        <v>58.67</v>
      </c>
      <c r="J123" s="72">
        <f t="shared" si="87"/>
        <v>0</v>
      </c>
      <c r="K123" s="30">
        <f t="shared" si="88"/>
        <v>6160.35</v>
      </c>
      <c r="L123" s="28">
        <f t="shared" si="89"/>
        <v>0</v>
      </c>
    </row>
    <row r="124" spans="1:14">
      <c r="A124" s="21">
        <v>0</v>
      </c>
      <c r="B124" s="29" t="s">
        <v>2502</v>
      </c>
      <c r="C124" s="29" t="s">
        <v>2499</v>
      </c>
      <c r="D124" s="29" t="s">
        <v>1595</v>
      </c>
      <c r="E124" s="31" t="s">
        <v>184</v>
      </c>
      <c r="F124" s="32">
        <v>58.67</v>
      </c>
      <c r="G124" s="25">
        <f t="shared" si="85"/>
        <v>6160.35</v>
      </c>
      <c r="H124" s="26"/>
      <c r="I124" s="71">
        <f t="shared" si="86"/>
        <v>58.67</v>
      </c>
      <c r="J124" s="72">
        <f t="shared" si="87"/>
        <v>0</v>
      </c>
      <c r="K124" s="30">
        <f t="shared" si="88"/>
        <v>6160.35</v>
      </c>
      <c r="L124" s="28">
        <f t="shared" si="89"/>
        <v>0</v>
      </c>
    </row>
    <row r="125" spans="1:14">
      <c r="A125" s="21">
        <v>0</v>
      </c>
      <c r="B125" s="29" t="s">
        <v>2503</v>
      </c>
      <c r="C125" s="29" t="s">
        <v>2499</v>
      </c>
      <c r="D125" s="29" t="s">
        <v>1591</v>
      </c>
      <c r="E125" s="31" t="s">
        <v>184</v>
      </c>
      <c r="F125" s="32">
        <v>58.67</v>
      </c>
      <c r="G125" s="25">
        <f t="shared" si="85"/>
        <v>6160.35</v>
      </c>
      <c r="H125" s="26"/>
      <c r="I125" s="71">
        <f t="shared" si="86"/>
        <v>58.67</v>
      </c>
      <c r="J125" s="72">
        <f t="shared" si="87"/>
        <v>0</v>
      </c>
      <c r="K125" s="30">
        <f t="shared" si="88"/>
        <v>6160.35</v>
      </c>
      <c r="L125" s="28">
        <f t="shared" si="89"/>
        <v>0</v>
      </c>
    </row>
    <row r="126" spans="1:14">
      <c r="A126" s="21">
        <v>0</v>
      </c>
      <c r="B126" s="29" t="s">
        <v>2504</v>
      </c>
      <c r="C126" s="29" t="s">
        <v>2499</v>
      </c>
      <c r="D126" s="29" t="s">
        <v>1596</v>
      </c>
      <c r="E126" s="31" t="s">
        <v>184</v>
      </c>
      <c r="F126" s="32">
        <v>58.67</v>
      </c>
      <c r="G126" s="25">
        <f t="shared" si="85"/>
        <v>6160.35</v>
      </c>
      <c r="H126" s="26"/>
      <c r="I126" s="71">
        <f t="shared" si="86"/>
        <v>58.67</v>
      </c>
      <c r="J126" s="72">
        <f t="shared" si="87"/>
        <v>0</v>
      </c>
      <c r="K126" s="30">
        <f t="shared" si="88"/>
        <v>6160.35</v>
      </c>
      <c r="L126" s="28">
        <f t="shared" si="89"/>
        <v>0</v>
      </c>
    </row>
    <row r="127" spans="1:14">
      <c r="A127" s="21">
        <v>0</v>
      </c>
      <c r="B127" s="29" t="s">
        <v>2505</v>
      </c>
      <c r="C127" s="29" t="s">
        <v>2499</v>
      </c>
      <c r="D127" s="29" t="s">
        <v>1597</v>
      </c>
      <c r="E127" s="31" t="s">
        <v>184</v>
      </c>
      <c r="F127" s="32">
        <v>58.67</v>
      </c>
      <c r="G127" s="25">
        <f t="shared" si="85"/>
        <v>6160.35</v>
      </c>
      <c r="H127" s="26"/>
      <c r="I127" s="71">
        <f t="shared" si="86"/>
        <v>58.67</v>
      </c>
      <c r="J127" s="72">
        <f t="shared" si="87"/>
        <v>0</v>
      </c>
      <c r="K127" s="30">
        <f t="shared" si="88"/>
        <v>6160.35</v>
      </c>
      <c r="L127" s="28">
        <f t="shared" si="89"/>
        <v>0</v>
      </c>
    </row>
    <row r="128" spans="1:14">
      <c r="A128" s="21">
        <v>0</v>
      </c>
      <c r="B128" s="29" t="s">
        <v>2506</v>
      </c>
      <c r="C128" s="29" t="s">
        <v>2499</v>
      </c>
      <c r="D128" s="29" t="s">
        <v>1592</v>
      </c>
      <c r="E128" s="31" t="s">
        <v>184</v>
      </c>
      <c r="F128" s="32">
        <v>58.67</v>
      </c>
      <c r="G128" s="25">
        <f t="shared" si="85"/>
        <v>6160.35</v>
      </c>
      <c r="H128" s="26"/>
      <c r="I128" s="71">
        <f t="shared" si="86"/>
        <v>58.67</v>
      </c>
      <c r="J128" s="72">
        <f t="shared" si="87"/>
        <v>0</v>
      </c>
      <c r="K128" s="30">
        <f t="shared" si="88"/>
        <v>6160.35</v>
      </c>
      <c r="L128" s="28">
        <f t="shared" si="89"/>
        <v>0</v>
      </c>
    </row>
    <row r="129" spans="1:12">
      <c r="A129" s="21">
        <v>0</v>
      </c>
      <c r="B129" s="29" t="s">
        <v>2507</v>
      </c>
      <c r="C129" s="29" t="s">
        <v>2499</v>
      </c>
      <c r="D129" s="29" t="s">
        <v>1598</v>
      </c>
      <c r="E129" s="31" t="s">
        <v>184</v>
      </c>
      <c r="F129" s="32">
        <v>58.67</v>
      </c>
      <c r="G129" s="25">
        <f t="shared" si="85"/>
        <v>6160.35</v>
      </c>
      <c r="H129" s="26"/>
      <c r="I129" s="71">
        <f t="shared" si="86"/>
        <v>58.67</v>
      </c>
      <c r="J129" s="72">
        <f t="shared" si="87"/>
        <v>0</v>
      </c>
      <c r="K129" s="30">
        <f t="shared" si="88"/>
        <v>6160.35</v>
      </c>
      <c r="L129" s="28">
        <f t="shared" si="89"/>
        <v>0</v>
      </c>
    </row>
    <row r="130" spans="1:12">
      <c r="A130" s="21"/>
      <c r="B130" s="29"/>
      <c r="C130" s="29"/>
      <c r="D130" s="29"/>
      <c r="E130" s="31"/>
      <c r="F130" s="32"/>
      <c r="G130" s="25"/>
      <c r="H130" s="26"/>
      <c r="I130" s="71"/>
      <c r="J130" s="72"/>
      <c r="K130" s="30"/>
      <c r="L130" s="28"/>
    </row>
    <row r="131" spans="1:12">
      <c r="A131" s="21">
        <v>0</v>
      </c>
      <c r="B131" s="29" t="s">
        <v>2277</v>
      </c>
      <c r="C131" s="29" t="s">
        <v>1931</v>
      </c>
      <c r="D131" s="29" t="s">
        <v>1593</v>
      </c>
      <c r="E131" s="31" t="s">
        <v>184</v>
      </c>
      <c r="F131" s="32">
        <v>57.54</v>
      </c>
      <c r="G131" s="25">
        <f t="shared" ref="G131:G138" si="90">ROUND(F131*Курс_EUR,2)</f>
        <v>6041.7</v>
      </c>
      <c r="H131" s="26"/>
      <c r="I131" s="71">
        <f t="shared" ref="I131:I138" si="91">F131*(1-Скидка_SUNMIGHT)</f>
        <v>57.54</v>
      </c>
      <c r="J131" s="72">
        <f t="shared" ref="J131:J134" si="92">I131*H131</f>
        <v>0</v>
      </c>
      <c r="K131" s="30">
        <f t="shared" ref="K131:K134" si="93">G131*(1-Скидка_SUNMIGHT)</f>
        <v>6041.7</v>
      </c>
      <c r="L131" s="28">
        <f t="shared" ref="L131:L134" si="94">H131*K131</f>
        <v>0</v>
      </c>
    </row>
    <row r="132" spans="1:12">
      <c r="A132" s="21">
        <v>0</v>
      </c>
      <c r="B132" s="29" t="s">
        <v>2278</v>
      </c>
      <c r="C132" s="29" t="s">
        <v>1931</v>
      </c>
      <c r="D132" s="29" t="s">
        <v>1590</v>
      </c>
      <c r="E132" s="31" t="s">
        <v>184</v>
      </c>
      <c r="F132" s="32">
        <v>51.02</v>
      </c>
      <c r="G132" s="25">
        <f t="shared" si="90"/>
        <v>5357.1</v>
      </c>
      <c r="H132" s="26"/>
      <c r="I132" s="71">
        <f t="shared" si="91"/>
        <v>51.02</v>
      </c>
      <c r="J132" s="72">
        <f t="shared" si="92"/>
        <v>0</v>
      </c>
      <c r="K132" s="30">
        <f t="shared" si="93"/>
        <v>5357.1</v>
      </c>
      <c r="L132" s="28">
        <f t="shared" si="94"/>
        <v>0</v>
      </c>
    </row>
    <row r="133" spans="1:12">
      <c r="A133" s="21">
        <v>0</v>
      </c>
      <c r="B133" s="29" t="s">
        <v>2279</v>
      </c>
      <c r="C133" s="29" t="s">
        <v>1931</v>
      </c>
      <c r="D133" s="29" t="s">
        <v>1595</v>
      </c>
      <c r="E133" s="31" t="s">
        <v>184</v>
      </c>
      <c r="F133" s="32">
        <v>51.02</v>
      </c>
      <c r="G133" s="25">
        <f t="shared" si="90"/>
        <v>5357.1</v>
      </c>
      <c r="H133" s="26"/>
      <c r="I133" s="71">
        <f t="shared" si="91"/>
        <v>51.02</v>
      </c>
      <c r="J133" s="72">
        <f t="shared" si="92"/>
        <v>0</v>
      </c>
      <c r="K133" s="30">
        <f t="shared" si="93"/>
        <v>5357.1</v>
      </c>
      <c r="L133" s="28">
        <f t="shared" si="94"/>
        <v>0</v>
      </c>
    </row>
    <row r="134" spans="1:12">
      <c r="A134" s="21">
        <v>0</v>
      </c>
      <c r="B134" s="29" t="s">
        <v>2280</v>
      </c>
      <c r="C134" s="29" t="s">
        <v>1931</v>
      </c>
      <c r="D134" s="29" t="s">
        <v>1591</v>
      </c>
      <c r="E134" s="31" t="s">
        <v>184</v>
      </c>
      <c r="F134" s="32">
        <v>51.02</v>
      </c>
      <c r="G134" s="25">
        <f t="shared" si="90"/>
        <v>5357.1</v>
      </c>
      <c r="H134" s="26"/>
      <c r="I134" s="71">
        <f t="shared" si="91"/>
        <v>51.02</v>
      </c>
      <c r="J134" s="72">
        <f t="shared" si="92"/>
        <v>0</v>
      </c>
      <c r="K134" s="30">
        <f t="shared" si="93"/>
        <v>5357.1</v>
      </c>
      <c r="L134" s="28">
        <f t="shared" si="94"/>
        <v>0</v>
      </c>
    </row>
    <row r="135" spans="1:12">
      <c r="A135" s="21">
        <v>0</v>
      </c>
      <c r="B135" s="29" t="s">
        <v>2385</v>
      </c>
      <c r="C135" s="29" t="s">
        <v>1931</v>
      </c>
      <c r="D135" s="29" t="s">
        <v>1596</v>
      </c>
      <c r="E135" s="31" t="s">
        <v>184</v>
      </c>
      <c r="F135" s="32">
        <v>51.02</v>
      </c>
      <c r="G135" s="25">
        <f t="shared" ref="G135" si="95">ROUND(F135*Курс_EUR,2)</f>
        <v>5357.1</v>
      </c>
      <c r="H135" s="26"/>
      <c r="I135" s="71">
        <f t="shared" ref="I135" si="96">F135*(1-Скидка_SUNMIGHT)</f>
        <v>51.02</v>
      </c>
      <c r="J135" s="72">
        <f t="shared" ref="J135" si="97">I135*H135</f>
        <v>0</v>
      </c>
      <c r="K135" s="30">
        <f t="shared" ref="K135" si="98">G135*(1-Скидка_SUNMIGHT)</f>
        <v>5357.1</v>
      </c>
      <c r="L135" s="28">
        <f t="shared" ref="L135" si="99">H135*K135</f>
        <v>0</v>
      </c>
    </row>
    <row r="136" spans="1:12">
      <c r="A136" s="21">
        <v>0</v>
      </c>
      <c r="B136" s="29" t="s">
        <v>1930</v>
      </c>
      <c r="C136" s="29" t="s">
        <v>1931</v>
      </c>
      <c r="D136" s="29" t="s">
        <v>1597</v>
      </c>
      <c r="E136" s="31" t="s">
        <v>184</v>
      </c>
      <c r="F136" s="32">
        <v>51.02</v>
      </c>
      <c r="G136" s="25">
        <f t="shared" si="90"/>
        <v>5357.1</v>
      </c>
      <c r="H136" s="26"/>
      <c r="I136" s="71">
        <f t="shared" si="91"/>
        <v>51.02</v>
      </c>
      <c r="J136" s="72">
        <f t="shared" ref="J136:J138" si="100">I136*H136</f>
        <v>0</v>
      </c>
      <c r="K136" s="30">
        <f t="shared" ref="K136:K138" si="101">G136*(1-Скидка_SUNMIGHT)</f>
        <v>5357.1</v>
      </c>
      <c r="L136" s="28">
        <f t="shared" ref="L136:L138" si="102">H136*K136</f>
        <v>0</v>
      </c>
    </row>
    <row r="137" spans="1:12">
      <c r="A137" s="21">
        <v>0</v>
      </c>
      <c r="B137" s="29" t="s">
        <v>1932</v>
      </c>
      <c r="C137" s="29" t="s">
        <v>1931</v>
      </c>
      <c r="D137" s="29" t="s">
        <v>1592</v>
      </c>
      <c r="E137" s="31" t="s">
        <v>184</v>
      </c>
      <c r="F137" s="32">
        <v>51.02</v>
      </c>
      <c r="G137" s="25">
        <f t="shared" si="90"/>
        <v>5357.1</v>
      </c>
      <c r="H137" s="26"/>
      <c r="I137" s="71">
        <f t="shared" si="91"/>
        <v>51.02</v>
      </c>
      <c r="J137" s="72">
        <f t="shared" si="100"/>
        <v>0</v>
      </c>
      <c r="K137" s="30">
        <f t="shared" si="101"/>
        <v>5357.1</v>
      </c>
      <c r="L137" s="28">
        <f t="shared" si="102"/>
        <v>0</v>
      </c>
    </row>
    <row r="138" spans="1:12">
      <c r="A138" s="21">
        <v>0</v>
      </c>
      <c r="B138" s="29" t="s">
        <v>1933</v>
      </c>
      <c r="C138" s="29" t="s">
        <v>1931</v>
      </c>
      <c r="D138" s="29" t="s">
        <v>1598</v>
      </c>
      <c r="E138" s="31" t="s">
        <v>184</v>
      </c>
      <c r="F138" s="32">
        <v>51.02</v>
      </c>
      <c r="G138" s="25">
        <f t="shared" si="90"/>
        <v>5357.1</v>
      </c>
      <c r="H138" s="26"/>
      <c r="I138" s="71">
        <f t="shared" si="91"/>
        <v>51.02</v>
      </c>
      <c r="J138" s="72">
        <f t="shared" si="100"/>
        <v>0</v>
      </c>
      <c r="K138" s="30">
        <f t="shared" si="101"/>
        <v>5357.1</v>
      </c>
      <c r="L138" s="28">
        <f t="shared" si="102"/>
        <v>0</v>
      </c>
    </row>
    <row r="139" spans="1:12">
      <c r="A139" s="21"/>
      <c r="B139" s="29"/>
      <c r="C139" s="29"/>
      <c r="D139" s="29"/>
      <c r="E139" s="31"/>
      <c r="F139" s="32"/>
      <c r="G139" s="32"/>
      <c r="H139" s="26"/>
      <c r="I139" s="71"/>
      <c r="J139" s="72"/>
      <c r="K139" s="30"/>
      <c r="L139" s="28"/>
    </row>
    <row r="140" spans="1:12">
      <c r="A140" s="21"/>
      <c r="B140" s="317" t="s">
        <v>1171</v>
      </c>
      <c r="C140" s="317"/>
      <c r="D140" s="317"/>
      <c r="E140" s="317"/>
      <c r="F140" s="317"/>
      <c r="G140" s="35"/>
      <c r="H140" s="36"/>
      <c r="I140" s="73"/>
      <c r="J140" s="73"/>
      <c r="K140" s="30"/>
      <c r="L140" s="28"/>
    </row>
    <row r="141" spans="1:12">
      <c r="A141" s="21"/>
      <c r="B141" s="22" t="s">
        <v>1172</v>
      </c>
      <c r="C141" s="33"/>
      <c r="D141" s="33"/>
      <c r="E141" s="33"/>
      <c r="F141" s="33"/>
      <c r="G141" s="33"/>
      <c r="H141" s="36"/>
      <c r="I141" s="73"/>
      <c r="J141" s="73"/>
      <c r="K141" s="30"/>
      <c r="L141" s="28"/>
    </row>
    <row r="142" spans="1:12">
      <c r="A142" s="21">
        <v>0</v>
      </c>
      <c r="B142" s="29" t="s">
        <v>862</v>
      </c>
      <c r="C142" s="23" t="s">
        <v>911</v>
      </c>
      <c r="D142" s="23" t="s">
        <v>53</v>
      </c>
      <c r="E142" s="24" t="s">
        <v>47</v>
      </c>
      <c r="F142" s="25">
        <v>0.62</v>
      </c>
      <c r="G142" s="25">
        <f t="shared" ref="G142:G151" si="103">ROUND(F142*Курс_EUR,2)</f>
        <v>65.099999999999994</v>
      </c>
      <c r="H142" s="26"/>
      <c r="I142" s="71">
        <f t="shared" ref="I142:I151" si="104">F142*(1-Скидка_SUNMIGHT)</f>
        <v>0.62</v>
      </c>
      <c r="J142" s="72">
        <f t="shared" ref="J142:J151" si="105">I142*H142</f>
        <v>0</v>
      </c>
      <c r="K142" s="30">
        <f t="shared" ref="K142:K151" si="106">G142*(1-Скидка_SUNMIGHT)</f>
        <v>65.099999999999994</v>
      </c>
      <c r="L142" s="28">
        <f t="shared" ref="L142:L151" si="107">H142*K142</f>
        <v>0</v>
      </c>
    </row>
    <row r="143" spans="1:12">
      <c r="A143" s="21">
        <v>0</v>
      </c>
      <c r="B143" s="29" t="s">
        <v>863</v>
      </c>
      <c r="C143" s="23" t="s">
        <v>911</v>
      </c>
      <c r="D143" s="23" t="s">
        <v>56</v>
      </c>
      <c r="E143" s="24" t="s">
        <v>47</v>
      </c>
      <c r="F143" s="25">
        <v>0.54</v>
      </c>
      <c r="G143" s="25">
        <f t="shared" si="103"/>
        <v>56.7</v>
      </c>
      <c r="H143" s="26"/>
      <c r="I143" s="71">
        <f t="shared" si="104"/>
        <v>0.54</v>
      </c>
      <c r="J143" s="72">
        <f t="shared" si="105"/>
        <v>0</v>
      </c>
      <c r="K143" s="30">
        <f t="shared" si="106"/>
        <v>56.7</v>
      </c>
      <c r="L143" s="28">
        <f t="shared" si="107"/>
        <v>0</v>
      </c>
    </row>
    <row r="144" spans="1:12">
      <c r="A144" s="21">
        <v>0</v>
      </c>
      <c r="B144" s="29" t="s">
        <v>864</v>
      </c>
      <c r="C144" s="23" t="s">
        <v>911</v>
      </c>
      <c r="D144" s="23" t="s">
        <v>58</v>
      </c>
      <c r="E144" s="24" t="s">
        <v>47</v>
      </c>
      <c r="F144" s="25">
        <v>0.54</v>
      </c>
      <c r="G144" s="25">
        <f t="shared" si="103"/>
        <v>56.7</v>
      </c>
      <c r="H144" s="26"/>
      <c r="I144" s="71">
        <f t="shared" si="104"/>
        <v>0.54</v>
      </c>
      <c r="J144" s="72">
        <f t="shared" si="105"/>
        <v>0</v>
      </c>
      <c r="K144" s="30">
        <f t="shared" si="106"/>
        <v>56.7</v>
      </c>
      <c r="L144" s="28">
        <f t="shared" si="107"/>
        <v>0</v>
      </c>
    </row>
    <row r="145" spans="1:12">
      <c r="A145" s="21">
        <v>0</v>
      </c>
      <c r="B145" s="29" t="s">
        <v>865</v>
      </c>
      <c r="C145" s="23" t="s">
        <v>911</v>
      </c>
      <c r="D145" s="23" t="s">
        <v>60</v>
      </c>
      <c r="E145" s="24" t="s">
        <v>47</v>
      </c>
      <c r="F145" s="25">
        <v>0.54</v>
      </c>
      <c r="G145" s="25">
        <f t="shared" si="103"/>
        <v>56.7</v>
      </c>
      <c r="H145" s="26"/>
      <c r="I145" s="71">
        <f t="shared" si="104"/>
        <v>0.54</v>
      </c>
      <c r="J145" s="72">
        <f t="shared" si="105"/>
        <v>0</v>
      </c>
      <c r="K145" s="30">
        <f t="shared" si="106"/>
        <v>56.7</v>
      </c>
      <c r="L145" s="28">
        <f t="shared" si="107"/>
        <v>0</v>
      </c>
    </row>
    <row r="146" spans="1:12">
      <c r="A146" s="21">
        <v>0</v>
      </c>
      <c r="B146" s="29" t="s">
        <v>866</v>
      </c>
      <c r="C146" s="23" t="s">
        <v>911</v>
      </c>
      <c r="D146" s="23" t="s">
        <v>62</v>
      </c>
      <c r="E146" s="24" t="s">
        <v>47</v>
      </c>
      <c r="F146" s="25">
        <v>0.54</v>
      </c>
      <c r="G146" s="25">
        <f t="shared" si="103"/>
        <v>56.7</v>
      </c>
      <c r="H146" s="26"/>
      <c r="I146" s="71">
        <f t="shared" si="104"/>
        <v>0.54</v>
      </c>
      <c r="J146" s="72">
        <f t="shared" si="105"/>
        <v>0</v>
      </c>
      <c r="K146" s="30">
        <f t="shared" si="106"/>
        <v>56.7</v>
      </c>
      <c r="L146" s="28">
        <f t="shared" si="107"/>
        <v>0</v>
      </c>
    </row>
    <row r="147" spans="1:12">
      <c r="A147" s="21">
        <v>0</v>
      </c>
      <c r="B147" s="29" t="s">
        <v>867</v>
      </c>
      <c r="C147" s="23" t="s">
        <v>911</v>
      </c>
      <c r="D147" s="23" t="s">
        <v>66</v>
      </c>
      <c r="E147" s="24" t="s">
        <v>47</v>
      </c>
      <c r="F147" s="25">
        <v>0.54</v>
      </c>
      <c r="G147" s="25">
        <f t="shared" si="103"/>
        <v>56.7</v>
      </c>
      <c r="H147" s="26"/>
      <c r="I147" s="71">
        <f t="shared" si="104"/>
        <v>0.54</v>
      </c>
      <c r="J147" s="72">
        <f t="shared" si="105"/>
        <v>0</v>
      </c>
      <c r="K147" s="30">
        <f t="shared" si="106"/>
        <v>56.7</v>
      </c>
      <c r="L147" s="28">
        <f t="shared" si="107"/>
        <v>0</v>
      </c>
    </row>
    <row r="148" spans="1:12">
      <c r="A148" s="21">
        <v>0</v>
      </c>
      <c r="B148" s="29" t="s">
        <v>868</v>
      </c>
      <c r="C148" s="23" t="s">
        <v>911</v>
      </c>
      <c r="D148" s="23" t="s">
        <v>70</v>
      </c>
      <c r="E148" s="24" t="s">
        <v>47</v>
      </c>
      <c r="F148" s="25">
        <v>0.54</v>
      </c>
      <c r="G148" s="25">
        <f t="shared" si="103"/>
        <v>56.7</v>
      </c>
      <c r="H148" s="26"/>
      <c r="I148" s="71">
        <f t="shared" si="104"/>
        <v>0.54</v>
      </c>
      <c r="J148" s="72">
        <f t="shared" si="105"/>
        <v>0</v>
      </c>
      <c r="K148" s="30">
        <f t="shared" si="106"/>
        <v>56.7</v>
      </c>
      <c r="L148" s="28">
        <f t="shared" si="107"/>
        <v>0</v>
      </c>
    </row>
    <row r="149" spans="1:12">
      <c r="A149" s="21">
        <v>0</v>
      </c>
      <c r="B149" s="29" t="s">
        <v>869</v>
      </c>
      <c r="C149" s="23" t="s">
        <v>911</v>
      </c>
      <c r="D149" s="23" t="s">
        <v>74</v>
      </c>
      <c r="E149" s="24" t="s">
        <v>47</v>
      </c>
      <c r="F149" s="25">
        <v>0.54</v>
      </c>
      <c r="G149" s="25">
        <f t="shared" si="103"/>
        <v>56.7</v>
      </c>
      <c r="H149" s="26"/>
      <c r="I149" s="71">
        <f t="shared" si="104"/>
        <v>0.54</v>
      </c>
      <c r="J149" s="72">
        <f t="shared" si="105"/>
        <v>0</v>
      </c>
      <c r="K149" s="30">
        <f t="shared" si="106"/>
        <v>56.7</v>
      </c>
      <c r="L149" s="28">
        <f t="shared" si="107"/>
        <v>0</v>
      </c>
    </row>
    <row r="150" spans="1:12">
      <c r="A150" s="21">
        <v>0</v>
      </c>
      <c r="B150" s="29" t="s">
        <v>870</v>
      </c>
      <c r="C150" s="23" t="s">
        <v>911</v>
      </c>
      <c r="D150" s="23" t="s">
        <v>76</v>
      </c>
      <c r="E150" s="24" t="s">
        <v>47</v>
      </c>
      <c r="F150" s="25">
        <v>0.54</v>
      </c>
      <c r="G150" s="25">
        <f t="shared" si="103"/>
        <v>56.7</v>
      </c>
      <c r="H150" s="26"/>
      <c r="I150" s="71">
        <f t="shared" si="104"/>
        <v>0.54</v>
      </c>
      <c r="J150" s="72">
        <f t="shared" si="105"/>
        <v>0</v>
      </c>
      <c r="K150" s="30">
        <f t="shared" si="106"/>
        <v>56.7</v>
      </c>
      <c r="L150" s="28">
        <f t="shared" si="107"/>
        <v>0</v>
      </c>
    </row>
    <row r="151" spans="1:12">
      <c r="A151" s="21">
        <v>0</v>
      </c>
      <c r="B151" s="29" t="s">
        <v>871</v>
      </c>
      <c r="C151" s="23" t="s">
        <v>911</v>
      </c>
      <c r="D151" s="23" t="s">
        <v>78</v>
      </c>
      <c r="E151" s="24" t="s">
        <v>47</v>
      </c>
      <c r="F151" s="25">
        <v>0.54</v>
      </c>
      <c r="G151" s="25">
        <f t="shared" si="103"/>
        <v>56.7</v>
      </c>
      <c r="H151" s="26"/>
      <c r="I151" s="71">
        <f t="shared" si="104"/>
        <v>0.54</v>
      </c>
      <c r="J151" s="72">
        <f t="shared" si="105"/>
        <v>0</v>
      </c>
      <c r="K151" s="30">
        <f t="shared" si="106"/>
        <v>56.7</v>
      </c>
      <c r="L151" s="28">
        <f t="shared" si="107"/>
        <v>0</v>
      </c>
    </row>
    <row r="152" spans="1:12">
      <c r="A152" s="21"/>
      <c r="B152" s="29"/>
      <c r="C152" s="23"/>
      <c r="D152" s="23"/>
      <c r="E152" s="24"/>
      <c r="F152" s="25"/>
      <c r="G152" s="25"/>
      <c r="H152" s="26"/>
      <c r="I152" s="71"/>
      <c r="J152" s="72"/>
      <c r="K152" s="30"/>
      <c r="L152" s="28"/>
    </row>
    <row r="153" spans="1:12">
      <c r="A153" s="21">
        <v>0</v>
      </c>
      <c r="B153" s="29" t="s">
        <v>872</v>
      </c>
      <c r="C153" s="23" t="s">
        <v>912</v>
      </c>
      <c r="D153" s="23" t="s">
        <v>53</v>
      </c>
      <c r="E153" s="24" t="s">
        <v>47</v>
      </c>
      <c r="F153" s="25">
        <v>0.82</v>
      </c>
      <c r="G153" s="25">
        <f t="shared" ref="G153:G163" si="108">ROUND(F153*Курс_EUR,2)</f>
        <v>86.1</v>
      </c>
      <c r="H153" s="26"/>
      <c r="I153" s="71">
        <f t="shared" ref="I153:I163" si="109">F153*(1-Скидка_SUNMIGHT)</f>
        <v>0.82</v>
      </c>
      <c r="J153" s="72">
        <f t="shared" ref="J153:J162" si="110">I153*H153</f>
        <v>0</v>
      </c>
      <c r="K153" s="30">
        <f t="shared" ref="K153:K162" si="111">G153*(1-Скидка_SUNMIGHT)</f>
        <v>86.1</v>
      </c>
      <c r="L153" s="28">
        <f t="shared" ref="L153:L162" si="112">H153*K153</f>
        <v>0</v>
      </c>
    </row>
    <row r="154" spans="1:12">
      <c r="A154" s="21">
        <v>0</v>
      </c>
      <c r="B154" s="29" t="s">
        <v>873</v>
      </c>
      <c r="C154" s="23" t="s">
        <v>912</v>
      </c>
      <c r="D154" s="23" t="s">
        <v>56</v>
      </c>
      <c r="E154" s="24" t="s">
        <v>47</v>
      </c>
      <c r="F154" s="25">
        <v>0.71</v>
      </c>
      <c r="G154" s="25">
        <f t="shared" si="108"/>
        <v>74.55</v>
      </c>
      <c r="H154" s="26"/>
      <c r="I154" s="71">
        <f t="shared" si="109"/>
        <v>0.71</v>
      </c>
      <c r="J154" s="72">
        <f t="shared" si="110"/>
        <v>0</v>
      </c>
      <c r="K154" s="30">
        <f t="shared" si="111"/>
        <v>74.55</v>
      </c>
      <c r="L154" s="28">
        <f t="shared" si="112"/>
        <v>0</v>
      </c>
    </row>
    <row r="155" spans="1:12">
      <c r="A155" s="21">
        <v>0</v>
      </c>
      <c r="B155" s="29" t="s">
        <v>874</v>
      </c>
      <c r="C155" s="23" t="s">
        <v>912</v>
      </c>
      <c r="D155" s="23" t="s">
        <v>58</v>
      </c>
      <c r="E155" s="24" t="s">
        <v>47</v>
      </c>
      <c r="F155" s="25">
        <v>0.71</v>
      </c>
      <c r="G155" s="25">
        <f t="shared" si="108"/>
        <v>74.55</v>
      </c>
      <c r="H155" s="26"/>
      <c r="I155" s="71">
        <f t="shared" si="109"/>
        <v>0.71</v>
      </c>
      <c r="J155" s="72">
        <f t="shared" si="110"/>
        <v>0</v>
      </c>
      <c r="K155" s="30">
        <f t="shared" si="111"/>
        <v>74.55</v>
      </c>
      <c r="L155" s="28">
        <f t="shared" si="112"/>
        <v>0</v>
      </c>
    </row>
    <row r="156" spans="1:12">
      <c r="A156" s="21">
        <v>0</v>
      </c>
      <c r="B156" s="29" t="s">
        <v>875</v>
      </c>
      <c r="C156" s="23" t="s">
        <v>912</v>
      </c>
      <c r="D156" s="23" t="s">
        <v>60</v>
      </c>
      <c r="E156" s="24" t="s">
        <v>47</v>
      </c>
      <c r="F156" s="25">
        <v>0.71</v>
      </c>
      <c r="G156" s="25">
        <f t="shared" si="108"/>
        <v>74.55</v>
      </c>
      <c r="H156" s="26"/>
      <c r="I156" s="71">
        <f t="shared" si="109"/>
        <v>0.71</v>
      </c>
      <c r="J156" s="72">
        <f t="shared" si="110"/>
        <v>0</v>
      </c>
      <c r="K156" s="30">
        <f t="shared" si="111"/>
        <v>74.55</v>
      </c>
      <c r="L156" s="28">
        <f t="shared" si="112"/>
        <v>0</v>
      </c>
    </row>
    <row r="157" spans="1:12">
      <c r="A157" s="21">
        <v>0</v>
      </c>
      <c r="B157" s="29" t="s">
        <v>876</v>
      </c>
      <c r="C157" s="23" t="s">
        <v>912</v>
      </c>
      <c r="D157" s="23" t="s">
        <v>62</v>
      </c>
      <c r="E157" s="24" t="s">
        <v>47</v>
      </c>
      <c r="F157" s="25">
        <v>0.71</v>
      </c>
      <c r="G157" s="25">
        <f t="shared" si="108"/>
        <v>74.55</v>
      </c>
      <c r="H157" s="26"/>
      <c r="I157" s="71">
        <f t="shared" si="109"/>
        <v>0.71</v>
      </c>
      <c r="J157" s="72">
        <f t="shared" si="110"/>
        <v>0</v>
      </c>
      <c r="K157" s="30">
        <f t="shared" si="111"/>
        <v>74.55</v>
      </c>
      <c r="L157" s="28">
        <f t="shared" si="112"/>
        <v>0</v>
      </c>
    </row>
    <row r="158" spans="1:12">
      <c r="A158" s="21">
        <v>0</v>
      </c>
      <c r="B158" s="29" t="s">
        <v>877</v>
      </c>
      <c r="C158" s="23" t="s">
        <v>912</v>
      </c>
      <c r="D158" s="23" t="s">
        <v>66</v>
      </c>
      <c r="E158" s="24" t="s">
        <v>47</v>
      </c>
      <c r="F158" s="25">
        <v>0.71</v>
      </c>
      <c r="G158" s="25">
        <f t="shared" si="108"/>
        <v>74.55</v>
      </c>
      <c r="H158" s="26"/>
      <c r="I158" s="71">
        <f t="shared" si="109"/>
        <v>0.71</v>
      </c>
      <c r="J158" s="72">
        <f t="shared" si="110"/>
        <v>0</v>
      </c>
      <c r="K158" s="30">
        <f t="shared" si="111"/>
        <v>74.55</v>
      </c>
      <c r="L158" s="28">
        <f t="shared" si="112"/>
        <v>0</v>
      </c>
    </row>
    <row r="159" spans="1:12">
      <c r="A159" s="21">
        <v>0</v>
      </c>
      <c r="B159" s="29" t="s">
        <v>878</v>
      </c>
      <c r="C159" s="23" t="s">
        <v>912</v>
      </c>
      <c r="D159" s="23" t="s">
        <v>70</v>
      </c>
      <c r="E159" s="24" t="s">
        <v>47</v>
      </c>
      <c r="F159" s="25">
        <v>0.71</v>
      </c>
      <c r="G159" s="25">
        <f t="shared" si="108"/>
        <v>74.55</v>
      </c>
      <c r="H159" s="26"/>
      <c r="I159" s="71">
        <f t="shared" si="109"/>
        <v>0.71</v>
      </c>
      <c r="J159" s="72">
        <f t="shared" si="110"/>
        <v>0</v>
      </c>
      <c r="K159" s="30">
        <f t="shared" si="111"/>
        <v>74.55</v>
      </c>
      <c r="L159" s="28">
        <f t="shared" si="112"/>
        <v>0</v>
      </c>
    </row>
    <row r="160" spans="1:12">
      <c r="A160" s="21">
        <v>0</v>
      </c>
      <c r="B160" s="29" t="s">
        <v>879</v>
      </c>
      <c r="C160" s="23" t="s">
        <v>912</v>
      </c>
      <c r="D160" s="23" t="s">
        <v>74</v>
      </c>
      <c r="E160" s="24" t="s">
        <v>47</v>
      </c>
      <c r="F160" s="25">
        <v>0.71</v>
      </c>
      <c r="G160" s="25">
        <f t="shared" si="108"/>
        <v>74.55</v>
      </c>
      <c r="H160" s="26"/>
      <c r="I160" s="71">
        <f t="shared" si="109"/>
        <v>0.71</v>
      </c>
      <c r="J160" s="72">
        <f t="shared" si="110"/>
        <v>0</v>
      </c>
      <c r="K160" s="30">
        <f t="shared" si="111"/>
        <v>74.55</v>
      </c>
      <c r="L160" s="28">
        <f t="shared" si="112"/>
        <v>0</v>
      </c>
    </row>
    <row r="161" spans="1:12">
      <c r="A161" s="21">
        <v>0</v>
      </c>
      <c r="B161" s="29" t="s">
        <v>880</v>
      </c>
      <c r="C161" s="23" t="s">
        <v>912</v>
      </c>
      <c r="D161" s="23" t="s">
        <v>76</v>
      </c>
      <c r="E161" s="24" t="s">
        <v>47</v>
      </c>
      <c r="F161" s="25">
        <v>0.71</v>
      </c>
      <c r="G161" s="25">
        <f t="shared" si="108"/>
        <v>74.55</v>
      </c>
      <c r="H161" s="26"/>
      <c r="I161" s="71">
        <f t="shared" si="109"/>
        <v>0.71</v>
      </c>
      <c r="J161" s="72">
        <f t="shared" si="110"/>
        <v>0</v>
      </c>
      <c r="K161" s="30">
        <f t="shared" si="111"/>
        <v>74.55</v>
      </c>
      <c r="L161" s="28">
        <f t="shared" si="112"/>
        <v>0</v>
      </c>
    </row>
    <row r="162" spans="1:12">
      <c r="A162" s="21">
        <v>0</v>
      </c>
      <c r="B162" s="29" t="s">
        <v>881</v>
      </c>
      <c r="C162" s="23" t="s">
        <v>912</v>
      </c>
      <c r="D162" s="23" t="s">
        <v>78</v>
      </c>
      <c r="E162" s="24" t="s">
        <v>47</v>
      </c>
      <c r="F162" s="25">
        <v>0.71</v>
      </c>
      <c r="G162" s="25">
        <f t="shared" si="108"/>
        <v>74.55</v>
      </c>
      <c r="H162" s="26"/>
      <c r="I162" s="71">
        <f t="shared" si="109"/>
        <v>0.71</v>
      </c>
      <c r="J162" s="72">
        <f t="shared" si="110"/>
        <v>0</v>
      </c>
      <c r="K162" s="30">
        <f t="shared" si="111"/>
        <v>74.55</v>
      </c>
      <c r="L162" s="28">
        <f t="shared" si="112"/>
        <v>0</v>
      </c>
    </row>
    <row r="163" spans="1:12">
      <c r="A163" s="21">
        <v>0</v>
      </c>
      <c r="B163" s="29" t="s">
        <v>1816</v>
      </c>
      <c r="C163" s="23" t="s">
        <v>912</v>
      </c>
      <c r="D163" s="23" t="s">
        <v>79</v>
      </c>
      <c r="E163" s="24" t="s">
        <v>47</v>
      </c>
      <c r="F163" s="25">
        <v>0.71</v>
      </c>
      <c r="G163" s="25">
        <f t="shared" si="108"/>
        <v>74.55</v>
      </c>
      <c r="H163" s="26"/>
      <c r="I163" s="71">
        <f t="shared" si="109"/>
        <v>0.71</v>
      </c>
      <c r="J163" s="72">
        <f t="shared" ref="J163" si="113">I163*H163</f>
        <v>0</v>
      </c>
      <c r="K163" s="30">
        <f t="shared" ref="K163" si="114">G163*(1-Скидка_SUNMIGHT)</f>
        <v>74.55</v>
      </c>
      <c r="L163" s="28">
        <f t="shared" ref="L163" si="115">H163*K163</f>
        <v>0</v>
      </c>
    </row>
    <row r="164" spans="1:12">
      <c r="A164" s="21"/>
      <c r="B164" s="29"/>
      <c r="C164" s="23"/>
      <c r="D164" s="23"/>
      <c r="E164" s="24"/>
      <c r="F164" s="25"/>
      <c r="G164" s="25"/>
      <c r="H164" s="26"/>
      <c r="I164" s="71"/>
      <c r="J164" s="72"/>
      <c r="K164" s="30"/>
      <c r="L164" s="28"/>
    </row>
    <row r="165" spans="1:12">
      <c r="A165" s="21">
        <v>0</v>
      </c>
      <c r="B165" s="29" t="s">
        <v>882</v>
      </c>
      <c r="C165" s="23" t="s">
        <v>913</v>
      </c>
      <c r="D165" s="23" t="s">
        <v>53</v>
      </c>
      <c r="E165" s="24" t="s">
        <v>47</v>
      </c>
      <c r="F165" s="25">
        <v>1.1599999999999999</v>
      </c>
      <c r="G165" s="25">
        <f t="shared" ref="G165:G172" si="116">ROUND(F165*Курс_EUR,2)</f>
        <v>121.8</v>
      </c>
      <c r="H165" s="26"/>
      <c r="I165" s="71">
        <f t="shared" ref="I165:I172" si="117">F165*(1-Скидка_SUNMIGHT)</f>
        <v>1.1599999999999999</v>
      </c>
      <c r="J165" s="72">
        <f t="shared" ref="J165:J172" si="118">I165*H165</f>
        <v>0</v>
      </c>
      <c r="K165" s="30">
        <f t="shared" ref="K165:K172" si="119">G165*(1-Скидка_SUNMIGHT)</f>
        <v>121.8</v>
      </c>
      <c r="L165" s="28">
        <f t="shared" ref="L165:L172" si="120">H165*K165</f>
        <v>0</v>
      </c>
    </row>
    <row r="166" spans="1:12">
      <c r="A166" s="21">
        <v>0</v>
      </c>
      <c r="B166" s="29" t="s">
        <v>883</v>
      </c>
      <c r="C166" s="23" t="s">
        <v>913</v>
      </c>
      <c r="D166" s="23" t="s">
        <v>56</v>
      </c>
      <c r="E166" s="24" t="s">
        <v>47</v>
      </c>
      <c r="F166" s="25">
        <v>1.05</v>
      </c>
      <c r="G166" s="25">
        <f t="shared" si="116"/>
        <v>110.25</v>
      </c>
      <c r="H166" s="26"/>
      <c r="I166" s="71">
        <f t="shared" si="117"/>
        <v>1.05</v>
      </c>
      <c r="J166" s="72">
        <f t="shared" si="118"/>
        <v>0</v>
      </c>
      <c r="K166" s="30">
        <f t="shared" si="119"/>
        <v>110.25</v>
      </c>
      <c r="L166" s="28">
        <f t="shared" si="120"/>
        <v>0</v>
      </c>
    </row>
    <row r="167" spans="1:12">
      <c r="A167" s="21">
        <v>0</v>
      </c>
      <c r="B167" s="29" t="s">
        <v>884</v>
      </c>
      <c r="C167" s="23" t="s">
        <v>913</v>
      </c>
      <c r="D167" s="23" t="s">
        <v>58</v>
      </c>
      <c r="E167" s="24" t="s">
        <v>47</v>
      </c>
      <c r="F167" s="25">
        <v>1.05</v>
      </c>
      <c r="G167" s="25">
        <f t="shared" si="116"/>
        <v>110.25</v>
      </c>
      <c r="H167" s="26"/>
      <c r="I167" s="71">
        <f t="shared" si="117"/>
        <v>1.05</v>
      </c>
      <c r="J167" s="72">
        <f t="shared" si="118"/>
        <v>0</v>
      </c>
      <c r="K167" s="30">
        <f t="shared" si="119"/>
        <v>110.25</v>
      </c>
      <c r="L167" s="28">
        <f t="shared" si="120"/>
        <v>0</v>
      </c>
    </row>
    <row r="168" spans="1:12">
      <c r="A168" s="21">
        <v>0</v>
      </c>
      <c r="B168" s="29" t="s">
        <v>885</v>
      </c>
      <c r="C168" s="23" t="s">
        <v>913</v>
      </c>
      <c r="D168" s="23" t="s">
        <v>60</v>
      </c>
      <c r="E168" s="24" t="s">
        <v>47</v>
      </c>
      <c r="F168" s="25">
        <v>1.05</v>
      </c>
      <c r="G168" s="25">
        <f t="shared" si="116"/>
        <v>110.25</v>
      </c>
      <c r="H168" s="26"/>
      <c r="I168" s="71">
        <f t="shared" si="117"/>
        <v>1.05</v>
      </c>
      <c r="J168" s="72">
        <f t="shared" si="118"/>
        <v>0</v>
      </c>
      <c r="K168" s="30">
        <f t="shared" si="119"/>
        <v>110.25</v>
      </c>
      <c r="L168" s="28">
        <f t="shared" si="120"/>
        <v>0</v>
      </c>
    </row>
    <row r="169" spans="1:12">
      <c r="A169" s="21">
        <v>0</v>
      </c>
      <c r="B169" s="29" t="s">
        <v>886</v>
      </c>
      <c r="C169" s="23" t="s">
        <v>913</v>
      </c>
      <c r="D169" s="23" t="s">
        <v>62</v>
      </c>
      <c r="E169" s="24" t="s">
        <v>47</v>
      </c>
      <c r="F169" s="25">
        <v>1.05</v>
      </c>
      <c r="G169" s="25">
        <f t="shared" si="116"/>
        <v>110.25</v>
      </c>
      <c r="H169" s="26"/>
      <c r="I169" s="71">
        <f t="shared" si="117"/>
        <v>1.05</v>
      </c>
      <c r="J169" s="72">
        <f t="shared" si="118"/>
        <v>0</v>
      </c>
      <c r="K169" s="30">
        <f t="shared" si="119"/>
        <v>110.25</v>
      </c>
      <c r="L169" s="28">
        <f t="shared" si="120"/>
        <v>0</v>
      </c>
    </row>
    <row r="170" spans="1:12">
      <c r="A170" s="21">
        <v>0</v>
      </c>
      <c r="B170" s="29" t="s">
        <v>887</v>
      </c>
      <c r="C170" s="23" t="s">
        <v>913</v>
      </c>
      <c r="D170" s="23" t="s">
        <v>66</v>
      </c>
      <c r="E170" s="24" t="s">
        <v>47</v>
      </c>
      <c r="F170" s="25">
        <v>1.05</v>
      </c>
      <c r="G170" s="25">
        <f t="shared" si="116"/>
        <v>110.25</v>
      </c>
      <c r="H170" s="26"/>
      <c r="I170" s="71">
        <f t="shared" si="117"/>
        <v>1.05</v>
      </c>
      <c r="J170" s="72">
        <f t="shared" si="118"/>
        <v>0</v>
      </c>
      <c r="K170" s="30">
        <f t="shared" si="119"/>
        <v>110.25</v>
      </c>
      <c r="L170" s="28">
        <f t="shared" si="120"/>
        <v>0</v>
      </c>
    </row>
    <row r="171" spans="1:12">
      <c r="A171" s="21">
        <v>0</v>
      </c>
      <c r="B171" s="29" t="s">
        <v>888</v>
      </c>
      <c r="C171" s="23" t="s">
        <v>913</v>
      </c>
      <c r="D171" s="23" t="s">
        <v>70</v>
      </c>
      <c r="E171" s="24" t="s">
        <v>47</v>
      </c>
      <c r="F171" s="25">
        <v>1.05</v>
      </c>
      <c r="G171" s="25">
        <f t="shared" si="116"/>
        <v>110.25</v>
      </c>
      <c r="H171" s="26"/>
      <c r="I171" s="71">
        <f t="shared" si="117"/>
        <v>1.05</v>
      </c>
      <c r="J171" s="72">
        <f t="shared" si="118"/>
        <v>0</v>
      </c>
      <c r="K171" s="30">
        <f t="shared" si="119"/>
        <v>110.25</v>
      </c>
      <c r="L171" s="28">
        <f t="shared" si="120"/>
        <v>0</v>
      </c>
    </row>
    <row r="172" spans="1:12">
      <c r="A172" s="21">
        <v>0</v>
      </c>
      <c r="B172" s="29" t="s">
        <v>889</v>
      </c>
      <c r="C172" s="23" t="s">
        <v>913</v>
      </c>
      <c r="D172" s="23" t="s">
        <v>74</v>
      </c>
      <c r="E172" s="24" t="s">
        <v>47</v>
      </c>
      <c r="F172" s="25">
        <v>1.05</v>
      </c>
      <c r="G172" s="25">
        <f t="shared" si="116"/>
        <v>110.25</v>
      </c>
      <c r="H172" s="26"/>
      <c r="I172" s="71">
        <f t="shared" si="117"/>
        <v>1.05</v>
      </c>
      <c r="J172" s="72">
        <f t="shared" si="118"/>
        <v>0</v>
      </c>
      <c r="K172" s="30">
        <f t="shared" si="119"/>
        <v>110.25</v>
      </c>
      <c r="L172" s="28">
        <f t="shared" si="120"/>
        <v>0</v>
      </c>
    </row>
    <row r="173" spans="1:12">
      <c r="A173" s="21"/>
      <c r="B173" s="29"/>
      <c r="C173" s="23"/>
      <c r="D173" s="23"/>
      <c r="E173" s="24"/>
      <c r="F173" s="25"/>
      <c r="G173" s="25"/>
      <c r="H173" s="26"/>
      <c r="I173" s="71"/>
      <c r="J173" s="72"/>
      <c r="K173" s="30"/>
      <c r="L173" s="28"/>
    </row>
    <row r="174" spans="1:12">
      <c r="A174" s="21">
        <v>0</v>
      </c>
      <c r="B174" s="29" t="s">
        <v>1811</v>
      </c>
      <c r="C174" s="23" t="s">
        <v>1812</v>
      </c>
      <c r="D174" s="23" t="s">
        <v>58</v>
      </c>
      <c r="E174" s="24" t="s">
        <v>47</v>
      </c>
      <c r="F174" s="25">
        <v>0.56000000000000005</v>
      </c>
      <c r="G174" s="25">
        <f>ROUND(F174*Курс_EUR,2)</f>
        <v>58.8</v>
      </c>
      <c r="H174" s="26"/>
      <c r="I174" s="71">
        <f>F174*(1-Скидка_SUNMIGHT)</f>
        <v>0.56000000000000005</v>
      </c>
      <c r="J174" s="72">
        <f t="shared" ref="J174:J178" si="121">I174*H174</f>
        <v>0</v>
      </c>
      <c r="K174" s="30">
        <f t="shared" ref="K174:K178" si="122">G174*(1-Скидка_SUNMIGHT)</f>
        <v>58.8</v>
      </c>
      <c r="L174" s="28">
        <f t="shared" ref="L174:L178" si="123">H174*K174</f>
        <v>0</v>
      </c>
    </row>
    <row r="175" spans="1:12">
      <c r="A175" s="21">
        <v>0</v>
      </c>
      <c r="B175" s="29" t="s">
        <v>2270</v>
      </c>
      <c r="C175" s="23" t="s">
        <v>1812</v>
      </c>
      <c r="D175" s="23" t="s">
        <v>60</v>
      </c>
      <c r="E175" s="24" t="s">
        <v>47</v>
      </c>
      <c r="F175" s="25">
        <v>0.56000000000000005</v>
      </c>
      <c r="G175" s="25">
        <f>ROUND(F175*Курс_EUR,2)</f>
        <v>58.8</v>
      </c>
      <c r="H175" s="26"/>
      <c r="I175" s="71">
        <f>F175*(1-Скидка_SUNMIGHT)</f>
        <v>0.56000000000000005</v>
      </c>
      <c r="J175" s="72">
        <f t="shared" ref="J175" si="124">I175*H175</f>
        <v>0</v>
      </c>
      <c r="K175" s="30">
        <f t="shared" ref="K175" si="125">G175*(1-Скидка_SUNMIGHT)</f>
        <v>58.8</v>
      </c>
      <c r="L175" s="28">
        <f t="shared" ref="L175" si="126">H175*K175</f>
        <v>0</v>
      </c>
    </row>
    <row r="176" spans="1:12">
      <c r="A176" s="21">
        <v>0</v>
      </c>
      <c r="B176" s="29" t="s">
        <v>1813</v>
      </c>
      <c r="C176" s="23" t="s">
        <v>1812</v>
      </c>
      <c r="D176" s="23" t="s">
        <v>62</v>
      </c>
      <c r="E176" s="24" t="s">
        <v>47</v>
      </c>
      <c r="F176" s="25">
        <v>0.56000000000000005</v>
      </c>
      <c r="G176" s="25">
        <f>ROUND(F176*Курс_EUR,2)</f>
        <v>58.8</v>
      </c>
      <c r="H176" s="26"/>
      <c r="I176" s="71">
        <f>F176*(1-Скидка_SUNMIGHT)</f>
        <v>0.56000000000000005</v>
      </c>
      <c r="J176" s="72">
        <f t="shared" si="121"/>
        <v>0</v>
      </c>
      <c r="K176" s="30">
        <f t="shared" si="122"/>
        <v>58.8</v>
      </c>
      <c r="L176" s="28">
        <f t="shared" si="123"/>
        <v>0</v>
      </c>
    </row>
    <row r="177" spans="1:12">
      <c r="A177" s="21">
        <v>0</v>
      </c>
      <c r="B177" s="29" t="s">
        <v>1814</v>
      </c>
      <c r="C177" s="23" t="s">
        <v>1812</v>
      </c>
      <c r="D177" s="23" t="s">
        <v>66</v>
      </c>
      <c r="E177" s="24" t="s">
        <v>47</v>
      </c>
      <c r="F177" s="25">
        <v>0.56000000000000005</v>
      </c>
      <c r="G177" s="25">
        <f>ROUND(F177*Курс_EUR,2)</f>
        <v>58.8</v>
      </c>
      <c r="H177" s="26"/>
      <c r="I177" s="71">
        <f>F177*(1-Скидка_SUNMIGHT)</f>
        <v>0.56000000000000005</v>
      </c>
      <c r="J177" s="72">
        <f t="shared" si="121"/>
        <v>0</v>
      </c>
      <c r="K177" s="30">
        <f t="shared" si="122"/>
        <v>58.8</v>
      </c>
      <c r="L177" s="28">
        <f t="shared" si="123"/>
        <v>0</v>
      </c>
    </row>
    <row r="178" spans="1:12">
      <c r="A178" s="21">
        <v>0</v>
      </c>
      <c r="B178" s="29" t="s">
        <v>1815</v>
      </c>
      <c r="C178" s="23" t="s">
        <v>1812</v>
      </c>
      <c r="D178" s="23" t="s">
        <v>70</v>
      </c>
      <c r="E178" s="24" t="s">
        <v>47</v>
      </c>
      <c r="F178" s="25">
        <v>0.56000000000000005</v>
      </c>
      <c r="G178" s="25">
        <f>ROUND(F178*Курс_EUR,2)</f>
        <v>58.8</v>
      </c>
      <c r="H178" s="26"/>
      <c r="I178" s="71">
        <f>F178*(1-Скидка_SUNMIGHT)</f>
        <v>0.56000000000000005</v>
      </c>
      <c r="J178" s="72">
        <f t="shared" si="121"/>
        <v>0</v>
      </c>
      <c r="K178" s="30">
        <f t="shared" si="122"/>
        <v>58.8</v>
      </c>
      <c r="L178" s="28">
        <f t="shared" si="123"/>
        <v>0</v>
      </c>
    </row>
    <row r="179" spans="1:12">
      <c r="A179" s="21"/>
      <c r="B179" s="29"/>
      <c r="C179" s="23"/>
      <c r="D179" s="23"/>
      <c r="E179" s="24"/>
      <c r="F179" s="25"/>
      <c r="G179" s="25"/>
      <c r="H179" s="26"/>
      <c r="I179" s="71"/>
      <c r="J179" s="72"/>
      <c r="K179" s="30"/>
      <c r="L179" s="28"/>
    </row>
    <row r="180" spans="1:12">
      <c r="A180" s="21">
        <v>0</v>
      </c>
      <c r="B180" s="29" t="s">
        <v>1632</v>
      </c>
      <c r="C180" s="23" t="s">
        <v>1633</v>
      </c>
      <c r="D180" s="23" t="s">
        <v>53</v>
      </c>
      <c r="E180" s="24" t="s">
        <v>47</v>
      </c>
      <c r="F180" s="25">
        <v>1.07</v>
      </c>
      <c r="G180" s="25">
        <f>ROUND(F180*Курс_EUR,2)</f>
        <v>112.35</v>
      </c>
      <c r="H180" s="26"/>
      <c r="I180" s="71">
        <f>F180*(1-Скидка_SUNMIGHT)</f>
        <v>1.07</v>
      </c>
      <c r="J180" s="72">
        <f>I180*H180</f>
        <v>0</v>
      </c>
      <c r="K180" s="30">
        <f>G180*(1-Скидка_SUNMIGHT)</f>
        <v>112.35</v>
      </c>
      <c r="L180" s="28">
        <f>H180*K180</f>
        <v>0</v>
      </c>
    </row>
    <row r="181" spans="1:12">
      <c r="A181" s="21">
        <v>0</v>
      </c>
      <c r="B181" s="29" t="s">
        <v>1634</v>
      </c>
      <c r="C181" s="23" t="s">
        <v>1633</v>
      </c>
      <c r="D181" s="23" t="s">
        <v>58</v>
      </c>
      <c r="E181" s="24" t="s">
        <v>47</v>
      </c>
      <c r="F181" s="25">
        <v>0.96</v>
      </c>
      <c r="G181" s="25">
        <f>ROUND(F181*Курс_EUR,2)</f>
        <v>100.8</v>
      </c>
      <c r="H181" s="26"/>
      <c r="I181" s="71">
        <f>F181*(1-Скидка_SUNMIGHT)</f>
        <v>0.96</v>
      </c>
      <c r="J181" s="72">
        <f>I181*H181</f>
        <v>0</v>
      </c>
      <c r="K181" s="30">
        <f>G181*(1-Скидка_SUNMIGHT)</f>
        <v>100.8</v>
      </c>
      <c r="L181" s="28">
        <f>H181*K181</f>
        <v>0</v>
      </c>
    </row>
    <row r="182" spans="1:12">
      <c r="A182" s="21">
        <v>0</v>
      </c>
      <c r="B182" s="29" t="s">
        <v>1635</v>
      </c>
      <c r="C182" s="23" t="s">
        <v>1633</v>
      </c>
      <c r="D182" s="23" t="s">
        <v>62</v>
      </c>
      <c r="E182" s="24" t="s">
        <v>47</v>
      </c>
      <c r="F182" s="25">
        <v>0.96</v>
      </c>
      <c r="G182" s="25">
        <f>ROUND(F182*Курс_EUR,2)</f>
        <v>100.8</v>
      </c>
      <c r="H182" s="26"/>
      <c r="I182" s="71">
        <f>F182*(1-Скидка_SUNMIGHT)</f>
        <v>0.96</v>
      </c>
      <c r="J182" s="72">
        <f>I182*H182</f>
        <v>0</v>
      </c>
      <c r="K182" s="30">
        <f>G182*(1-Скидка_SUNMIGHT)</f>
        <v>100.8</v>
      </c>
      <c r="L182" s="28">
        <f>H182*K182</f>
        <v>0</v>
      </c>
    </row>
    <row r="183" spans="1:12">
      <c r="A183" s="21">
        <v>0</v>
      </c>
      <c r="B183" s="29" t="s">
        <v>1636</v>
      </c>
      <c r="C183" s="23" t="s">
        <v>1633</v>
      </c>
      <c r="D183" s="23" t="s">
        <v>66</v>
      </c>
      <c r="E183" s="24" t="s">
        <v>47</v>
      </c>
      <c r="F183" s="25">
        <v>0.96</v>
      </c>
      <c r="G183" s="25">
        <f>ROUND(F183*Курс_EUR,2)</f>
        <v>100.8</v>
      </c>
      <c r="H183" s="26"/>
      <c r="I183" s="71">
        <f>F183*(1-Скидка_SUNMIGHT)</f>
        <v>0.96</v>
      </c>
      <c r="J183" s="72">
        <f>I183*H183</f>
        <v>0</v>
      </c>
      <c r="K183" s="30">
        <f>G183*(1-Скидка_SUNMIGHT)</f>
        <v>100.8</v>
      </c>
      <c r="L183" s="28">
        <f>H183*K183</f>
        <v>0</v>
      </c>
    </row>
    <row r="184" spans="1:12">
      <c r="A184" s="21">
        <v>0</v>
      </c>
      <c r="B184" s="29" t="s">
        <v>1833</v>
      </c>
      <c r="C184" s="23" t="s">
        <v>1633</v>
      </c>
      <c r="D184" s="23" t="s">
        <v>70</v>
      </c>
      <c r="E184" s="24" t="s">
        <v>47</v>
      </c>
      <c r="F184" s="25">
        <v>0.96</v>
      </c>
      <c r="G184" s="25">
        <f>ROUND(F184*Курс_EUR,2)</f>
        <v>100.8</v>
      </c>
      <c r="H184" s="26"/>
      <c r="I184" s="71">
        <f>F184*(1-Скидка_SUNMIGHT)</f>
        <v>0.96</v>
      </c>
      <c r="J184" s="72">
        <f>I184*H184</f>
        <v>0</v>
      </c>
      <c r="K184" s="30">
        <f>G184*(1-Скидка_SUNMIGHT)</f>
        <v>100.8</v>
      </c>
      <c r="L184" s="28">
        <f>H184*K184</f>
        <v>0</v>
      </c>
    </row>
    <row r="185" spans="1:12" ht="12.5" thickBot="1">
      <c r="A185" s="21"/>
      <c r="B185" s="29"/>
      <c r="C185" s="23"/>
      <c r="D185" s="23"/>
      <c r="E185" s="24"/>
      <c r="F185" s="25"/>
      <c r="G185" s="25"/>
      <c r="H185" s="26"/>
      <c r="I185" s="71"/>
      <c r="J185" s="72"/>
      <c r="K185" s="30"/>
      <c r="L185" s="28"/>
    </row>
    <row r="186" spans="1:12">
      <c r="A186" s="21"/>
      <c r="B186" s="312" t="s">
        <v>1573</v>
      </c>
      <c r="C186" s="313"/>
      <c r="D186" s="313"/>
      <c r="E186" s="313"/>
      <c r="F186" s="313"/>
      <c r="G186" s="17"/>
      <c r="H186" s="26"/>
      <c r="I186" s="71"/>
      <c r="J186" s="72"/>
      <c r="K186" s="30"/>
      <c r="L186" s="28"/>
    </row>
    <row r="187" spans="1:12">
      <c r="A187" s="21"/>
      <c r="B187" s="37" t="s">
        <v>1173</v>
      </c>
      <c r="C187" s="38"/>
      <c r="D187" s="39"/>
      <c r="E187" s="24"/>
      <c r="F187" s="40"/>
      <c r="G187" s="40"/>
      <c r="H187" s="26"/>
      <c r="I187" s="71"/>
      <c r="J187" s="72"/>
      <c r="K187" s="30"/>
      <c r="L187" s="28"/>
    </row>
    <row r="188" spans="1:12">
      <c r="A188" s="21">
        <v>0</v>
      </c>
      <c r="B188" s="29" t="s">
        <v>1540</v>
      </c>
      <c r="C188" s="29" t="s">
        <v>2351</v>
      </c>
      <c r="D188" s="29" t="s">
        <v>51</v>
      </c>
      <c r="E188" s="24" t="s">
        <v>47</v>
      </c>
      <c r="F188" s="25">
        <v>0.44</v>
      </c>
      <c r="G188" s="25">
        <f t="shared" ref="G188:G195" si="127">ROUND(F188*Курс_EUR,2)</f>
        <v>46.2</v>
      </c>
      <c r="H188" s="26"/>
      <c r="I188" s="71">
        <f t="shared" ref="I188:I195" si="128">F188*(1-Скидка_SUNMIGHT)</f>
        <v>0.44</v>
      </c>
      <c r="J188" s="72">
        <f t="shared" ref="J188:J195" si="129">I188*H188</f>
        <v>0</v>
      </c>
      <c r="K188" s="30">
        <f t="shared" ref="K188:K195" si="130">G188*(1-Скидка_SUNMIGHT)</f>
        <v>46.2</v>
      </c>
      <c r="L188" s="28">
        <f t="shared" ref="L188:L195" si="131">H188*K188</f>
        <v>0</v>
      </c>
    </row>
    <row r="189" spans="1:12">
      <c r="A189" s="21">
        <v>0</v>
      </c>
      <c r="B189" s="29" t="s">
        <v>1542</v>
      </c>
      <c r="C189" s="29" t="s">
        <v>2351</v>
      </c>
      <c r="D189" s="29" t="s">
        <v>53</v>
      </c>
      <c r="E189" s="24" t="s">
        <v>54</v>
      </c>
      <c r="F189" s="25">
        <v>0.4</v>
      </c>
      <c r="G189" s="25">
        <f t="shared" si="127"/>
        <v>42</v>
      </c>
      <c r="H189" s="26"/>
      <c r="I189" s="71">
        <f t="shared" si="128"/>
        <v>0.4</v>
      </c>
      <c r="J189" s="72">
        <f t="shared" si="129"/>
        <v>0</v>
      </c>
      <c r="K189" s="30">
        <f t="shared" si="130"/>
        <v>42</v>
      </c>
      <c r="L189" s="28">
        <f t="shared" si="131"/>
        <v>0</v>
      </c>
    </row>
    <row r="190" spans="1:12">
      <c r="A190" s="21">
        <v>0</v>
      </c>
      <c r="B190" s="29" t="s">
        <v>1543</v>
      </c>
      <c r="C190" s="29" t="s">
        <v>2351</v>
      </c>
      <c r="D190" s="29" t="s">
        <v>56</v>
      </c>
      <c r="E190" s="24" t="s">
        <v>54</v>
      </c>
      <c r="F190" s="25">
        <v>0.36</v>
      </c>
      <c r="G190" s="25">
        <f t="shared" si="127"/>
        <v>37.799999999999997</v>
      </c>
      <c r="H190" s="26"/>
      <c r="I190" s="71">
        <f t="shared" si="128"/>
        <v>0.36</v>
      </c>
      <c r="J190" s="72">
        <f t="shared" si="129"/>
        <v>0</v>
      </c>
      <c r="K190" s="30">
        <f t="shared" si="130"/>
        <v>37.799999999999997</v>
      </c>
      <c r="L190" s="28">
        <f t="shared" si="131"/>
        <v>0</v>
      </c>
    </row>
    <row r="191" spans="1:12">
      <c r="A191" s="21">
        <v>0</v>
      </c>
      <c r="B191" s="29" t="s">
        <v>1544</v>
      </c>
      <c r="C191" s="29" t="s">
        <v>2351</v>
      </c>
      <c r="D191" s="29" t="s">
        <v>58</v>
      </c>
      <c r="E191" s="24" t="s">
        <v>54</v>
      </c>
      <c r="F191" s="25">
        <v>0.36</v>
      </c>
      <c r="G191" s="25">
        <f t="shared" si="127"/>
        <v>37.799999999999997</v>
      </c>
      <c r="H191" s="26"/>
      <c r="I191" s="71">
        <f t="shared" si="128"/>
        <v>0.36</v>
      </c>
      <c r="J191" s="72">
        <f t="shared" si="129"/>
        <v>0</v>
      </c>
      <c r="K191" s="30">
        <f t="shared" si="130"/>
        <v>37.799999999999997</v>
      </c>
      <c r="L191" s="28">
        <f t="shared" si="131"/>
        <v>0</v>
      </c>
    </row>
    <row r="192" spans="1:12">
      <c r="A192" s="21">
        <v>0</v>
      </c>
      <c r="B192" s="29" t="s">
        <v>1545</v>
      </c>
      <c r="C192" s="29" t="s">
        <v>1541</v>
      </c>
      <c r="D192" s="29" t="s">
        <v>60</v>
      </c>
      <c r="E192" s="24" t="s">
        <v>54</v>
      </c>
      <c r="F192" s="25">
        <v>0.36</v>
      </c>
      <c r="G192" s="25">
        <f t="shared" si="127"/>
        <v>37.799999999999997</v>
      </c>
      <c r="H192" s="26"/>
      <c r="I192" s="71">
        <f t="shared" si="128"/>
        <v>0.36</v>
      </c>
      <c r="J192" s="72">
        <f t="shared" si="129"/>
        <v>0</v>
      </c>
      <c r="K192" s="30">
        <f t="shared" si="130"/>
        <v>37.799999999999997</v>
      </c>
      <c r="L192" s="28">
        <f t="shared" si="131"/>
        <v>0</v>
      </c>
    </row>
    <row r="193" spans="1:12">
      <c r="A193" s="21">
        <v>0</v>
      </c>
      <c r="B193" s="29" t="s">
        <v>1546</v>
      </c>
      <c r="C193" s="29" t="s">
        <v>1541</v>
      </c>
      <c r="D193" s="29" t="s">
        <v>62</v>
      </c>
      <c r="E193" s="24" t="s">
        <v>54</v>
      </c>
      <c r="F193" s="25">
        <v>0.36</v>
      </c>
      <c r="G193" s="25">
        <f t="shared" si="127"/>
        <v>37.799999999999997</v>
      </c>
      <c r="H193" s="26"/>
      <c r="I193" s="71">
        <f t="shared" si="128"/>
        <v>0.36</v>
      </c>
      <c r="J193" s="72">
        <f t="shared" si="129"/>
        <v>0</v>
      </c>
      <c r="K193" s="30">
        <f t="shared" si="130"/>
        <v>37.799999999999997</v>
      </c>
      <c r="L193" s="28">
        <f t="shared" si="131"/>
        <v>0</v>
      </c>
    </row>
    <row r="194" spans="1:12">
      <c r="A194" s="21">
        <v>0</v>
      </c>
      <c r="B194" s="29" t="s">
        <v>1547</v>
      </c>
      <c r="C194" s="29" t="s">
        <v>1541</v>
      </c>
      <c r="D194" s="29" t="s">
        <v>64</v>
      </c>
      <c r="E194" s="24" t="s">
        <v>54</v>
      </c>
      <c r="F194" s="25">
        <v>0.36</v>
      </c>
      <c r="G194" s="25">
        <f t="shared" si="127"/>
        <v>37.799999999999997</v>
      </c>
      <c r="H194" s="26"/>
      <c r="I194" s="71">
        <f t="shared" si="128"/>
        <v>0.36</v>
      </c>
      <c r="J194" s="72">
        <f t="shared" si="129"/>
        <v>0</v>
      </c>
      <c r="K194" s="30">
        <f t="shared" si="130"/>
        <v>37.799999999999997</v>
      </c>
      <c r="L194" s="28">
        <f t="shared" si="131"/>
        <v>0</v>
      </c>
    </row>
    <row r="195" spans="1:12">
      <c r="A195" s="21">
        <v>0</v>
      </c>
      <c r="B195" s="29" t="s">
        <v>1548</v>
      </c>
      <c r="C195" s="29" t="s">
        <v>1541</v>
      </c>
      <c r="D195" s="29" t="s">
        <v>66</v>
      </c>
      <c r="E195" s="24" t="s">
        <v>54</v>
      </c>
      <c r="F195" s="25">
        <v>0.36</v>
      </c>
      <c r="G195" s="25">
        <f t="shared" si="127"/>
        <v>37.799999999999997</v>
      </c>
      <c r="H195" s="26"/>
      <c r="I195" s="71">
        <f t="shared" si="128"/>
        <v>0.36</v>
      </c>
      <c r="J195" s="72">
        <f t="shared" si="129"/>
        <v>0</v>
      </c>
      <c r="K195" s="30">
        <f t="shared" si="130"/>
        <v>37.799999999999997</v>
      </c>
      <c r="L195" s="28">
        <f t="shared" si="131"/>
        <v>0</v>
      </c>
    </row>
    <row r="196" spans="1:12">
      <c r="A196" s="21"/>
      <c r="B196" s="29"/>
      <c r="C196" s="29"/>
      <c r="D196" s="29"/>
      <c r="E196" s="24"/>
      <c r="F196" s="25"/>
      <c r="G196" s="25"/>
      <c r="H196" s="26"/>
      <c r="I196" s="71"/>
      <c r="J196" s="72"/>
      <c r="K196" s="30"/>
      <c r="L196" s="28"/>
    </row>
    <row r="197" spans="1:12">
      <c r="A197" s="21">
        <v>0</v>
      </c>
      <c r="B197" s="29" t="s">
        <v>45</v>
      </c>
      <c r="C197" s="23" t="s">
        <v>2352</v>
      </c>
      <c r="D197" s="23" t="s">
        <v>46</v>
      </c>
      <c r="E197" s="24" t="s">
        <v>47</v>
      </c>
      <c r="F197" s="25">
        <v>0.66</v>
      </c>
      <c r="G197" s="25">
        <f t="shared" ref="G197:G217" si="132">ROUND(F197*Курс_EUR,2)</f>
        <v>69.3</v>
      </c>
      <c r="H197" s="26"/>
      <c r="I197" s="71">
        <f t="shared" ref="I197:I217" si="133">F197*(1-Скидка_SUNMIGHT)</f>
        <v>0.66</v>
      </c>
      <c r="J197" s="72">
        <f t="shared" ref="J197:J217" si="134">I197*H197</f>
        <v>0</v>
      </c>
      <c r="K197" s="30">
        <f t="shared" ref="K197:K217" si="135">G197*(1-Скидка_SUNMIGHT)</f>
        <v>69.3</v>
      </c>
      <c r="L197" s="28">
        <f t="shared" ref="L197:L217" si="136">H197*K197</f>
        <v>0</v>
      </c>
    </row>
    <row r="198" spans="1:12">
      <c r="A198" s="21">
        <v>0</v>
      </c>
      <c r="B198" s="29" t="s">
        <v>48</v>
      </c>
      <c r="C198" s="29" t="s">
        <v>2352</v>
      </c>
      <c r="D198" s="29" t="s">
        <v>49</v>
      </c>
      <c r="E198" s="24" t="s">
        <v>47</v>
      </c>
      <c r="F198" s="25">
        <v>0.6</v>
      </c>
      <c r="G198" s="25">
        <f t="shared" si="132"/>
        <v>63</v>
      </c>
      <c r="H198" s="26"/>
      <c r="I198" s="71">
        <f t="shared" si="133"/>
        <v>0.6</v>
      </c>
      <c r="J198" s="72">
        <f t="shared" si="134"/>
        <v>0</v>
      </c>
      <c r="K198" s="30">
        <f t="shared" si="135"/>
        <v>63</v>
      </c>
      <c r="L198" s="28">
        <f t="shared" si="136"/>
        <v>0</v>
      </c>
    </row>
    <row r="199" spans="1:12">
      <c r="A199" s="21">
        <v>0</v>
      </c>
      <c r="B199" s="29" t="s">
        <v>50</v>
      </c>
      <c r="C199" s="29" t="s">
        <v>2352</v>
      </c>
      <c r="D199" s="29" t="s">
        <v>51</v>
      </c>
      <c r="E199" s="24" t="s">
        <v>47</v>
      </c>
      <c r="F199" s="25">
        <v>0.44</v>
      </c>
      <c r="G199" s="25">
        <f t="shared" si="132"/>
        <v>46.2</v>
      </c>
      <c r="H199" s="26"/>
      <c r="I199" s="71">
        <f t="shared" si="133"/>
        <v>0.44</v>
      </c>
      <c r="J199" s="72">
        <f t="shared" si="134"/>
        <v>0</v>
      </c>
      <c r="K199" s="30">
        <f t="shared" si="135"/>
        <v>46.2</v>
      </c>
      <c r="L199" s="28">
        <f t="shared" si="136"/>
        <v>0</v>
      </c>
    </row>
    <row r="200" spans="1:12">
      <c r="A200" s="21">
        <v>0</v>
      </c>
      <c r="B200" s="29" t="s">
        <v>52</v>
      </c>
      <c r="C200" s="29" t="s">
        <v>2352</v>
      </c>
      <c r="D200" s="29" t="s">
        <v>53</v>
      </c>
      <c r="E200" s="24" t="s">
        <v>54</v>
      </c>
      <c r="F200" s="25">
        <v>0.4</v>
      </c>
      <c r="G200" s="25">
        <f t="shared" si="132"/>
        <v>42</v>
      </c>
      <c r="H200" s="26"/>
      <c r="I200" s="71">
        <f t="shared" si="133"/>
        <v>0.4</v>
      </c>
      <c r="J200" s="72">
        <f t="shared" si="134"/>
        <v>0</v>
      </c>
      <c r="K200" s="30">
        <f t="shared" si="135"/>
        <v>42</v>
      </c>
      <c r="L200" s="28">
        <f t="shared" si="136"/>
        <v>0</v>
      </c>
    </row>
    <row r="201" spans="1:12">
      <c r="A201" s="21">
        <v>0</v>
      </c>
      <c r="B201" s="29" t="s">
        <v>55</v>
      </c>
      <c r="C201" s="29" t="s">
        <v>2352</v>
      </c>
      <c r="D201" s="29" t="s">
        <v>56</v>
      </c>
      <c r="E201" s="24" t="s">
        <v>54</v>
      </c>
      <c r="F201" s="25">
        <v>0.36</v>
      </c>
      <c r="G201" s="25">
        <f t="shared" si="132"/>
        <v>37.799999999999997</v>
      </c>
      <c r="H201" s="26"/>
      <c r="I201" s="71">
        <f t="shared" si="133"/>
        <v>0.36</v>
      </c>
      <c r="J201" s="72">
        <f t="shared" si="134"/>
        <v>0</v>
      </c>
      <c r="K201" s="30">
        <f t="shared" si="135"/>
        <v>37.799999999999997</v>
      </c>
      <c r="L201" s="28">
        <f t="shared" si="136"/>
        <v>0</v>
      </c>
    </row>
    <row r="202" spans="1:12">
      <c r="A202" s="21">
        <v>0</v>
      </c>
      <c r="B202" s="29" t="s">
        <v>57</v>
      </c>
      <c r="C202" s="29" t="s">
        <v>2352</v>
      </c>
      <c r="D202" s="29" t="s">
        <v>58</v>
      </c>
      <c r="E202" s="24" t="s">
        <v>54</v>
      </c>
      <c r="F202" s="25">
        <v>0.36</v>
      </c>
      <c r="G202" s="25">
        <f t="shared" si="132"/>
        <v>37.799999999999997</v>
      </c>
      <c r="H202" s="26"/>
      <c r="I202" s="71">
        <f t="shared" si="133"/>
        <v>0.36</v>
      </c>
      <c r="J202" s="72">
        <f t="shared" si="134"/>
        <v>0</v>
      </c>
      <c r="K202" s="30">
        <f t="shared" si="135"/>
        <v>37.799999999999997</v>
      </c>
      <c r="L202" s="28">
        <f t="shared" si="136"/>
        <v>0</v>
      </c>
    </row>
    <row r="203" spans="1:12">
      <c r="A203" s="21">
        <v>0</v>
      </c>
      <c r="B203" s="29" t="s">
        <v>59</v>
      </c>
      <c r="C203" s="29" t="s">
        <v>914</v>
      </c>
      <c r="D203" s="29" t="s">
        <v>60</v>
      </c>
      <c r="E203" s="24" t="s">
        <v>54</v>
      </c>
      <c r="F203" s="25">
        <v>0.36</v>
      </c>
      <c r="G203" s="25">
        <f t="shared" si="132"/>
        <v>37.799999999999997</v>
      </c>
      <c r="H203" s="26"/>
      <c r="I203" s="71">
        <f t="shared" si="133"/>
        <v>0.36</v>
      </c>
      <c r="J203" s="72">
        <f t="shared" si="134"/>
        <v>0</v>
      </c>
      <c r="K203" s="30">
        <f t="shared" si="135"/>
        <v>37.799999999999997</v>
      </c>
      <c r="L203" s="28">
        <f t="shared" si="136"/>
        <v>0</v>
      </c>
    </row>
    <row r="204" spans="1:12">
      <c r="A204" s="21">
        <v>0</v>
      </c>
      <c r="B204" s="29" t="s">
        <v>61</v>
      </c>
      <c r="C204" s="29" t="s">
        <v>914</v>
      </c>
      <c r="D204" s="29" t="s">
        <v>62</v>
      </c>
      <c r="E204" s="24" t="s">
        <v>54</v>
      </c>
      <c r="F204" s="25">
        <v>0.36</v>
      </c>
      <c r="G204" s="25">
        <f t="shared" si="132"/>
        <v>37.799999999999997</v>
      </c>
      <c r="H204" s="26"/>
      <c r="I204" s="71">
        <f t="shared" si="133"/>
        <v>0.36</v>
      </c>
      <c r="J204" s="72">
        <f t="shared" si="134"/>
        <v>0</v>
      </c>
      <c r="K204" s="30">
        <f t="shared" si="135"/>
        <v>37.799999999999997</v>
      </c>
      <c r="L204" s="28">
        <f t="shared" si="136"/>
        <v>0</v>
      </c>
    </row>
    <row r="205" spans="1:12">
      <c r="A205" s="21">
        <v>0</v>
      </c>
      <c r="B205" s="29" t="s">
        <v>63</v>
      </c>
      <c r="C205" s="29" t="s">
        <v>914</v>
      </c>
      <c r="D205" s="29" t="s">
        <v>64</v>
      </c>
      <c r="E205" s="24" t="s">
        <v>54</v>
      </c>
      <c r="F205" s="25">
        <v>0.36</v>
      </c>
      <c r="G205" s="25">
        <f t="shared" si="132"/>
        <v>37.799999999999997</v>
      </c>
      <c r="H205" s="26"/>
      <c r="I205" s="71">
        <f t="shared" si="133"/>
        <v>0.36</v>
      </c>
      <c r="J205" s="72">
        <f t="shared" si="134"/>
        <v>0</v>
      </c>
      <c r="K205" s="30">
        <f t="shared" si="135"/>
        <v>37.799999999999997</v>
      </c>
      <c r="L205" s="28">
        <f t="shared" si="136"/>
        <v>0</v>
      </c>
    </row>
    <row r="206" spans="1:12">
      <c r="A206" s="21">
        <v>0</v>
      </c>
      <c r="B206" s="29" t="s">
        <v>65</v>
      </c>
      <c r="C206" s="29" t="s">
        <v>914</v>
      </c>
      <c r="D206" s="29" t="s">
        <v>66</v>
      </c>
      <c r="E206" s="24" t="s">
        <v>54</v>
      </c>
      <c r="F206" s="25">
        <v>0.36</v>
      </c>
      <c r="G206" s="25">
        <f t="shared" si="132"/>
        <v>37.799999999999997</v>
      </c>
      <c r="H206" s="26"/>
      <c r="I206" s="71">
        <f t="shared" si="133"/>
        <v>0.36</v>
      </c>
      <c r="J206" s="72">
        <f t="shared" si="134"/>
        <v>0</v>
      </c>
      <c r="K206" s="30">
        <f t="shared" si="135"/>
        <v>37.799999999999997</v>
      </c>
      <c r="L206" s="28">
        <f t="shared" si="136"/>
        <v>0</v>
      </c>
    </row>
    <row r="207" spans="1:12">
      <c r="A207" s="21">
        <v>0</v>
      </c>
      <c r="B207" s="29" t="s">
        <v>67</v>
      </c>
      <c r="C207" s="29" t="s">
        <v>914</v>
      </c>
      <c r="D207" s="29" t="s">
        <v>68</v>
      </c>
      <c r="E207" s="24" t="s">
        <v>54</v>
      </c>
      <c r="F207" s="25">
        <v>0.36</v>
      </c>
      <c r="G207" s="25">
        <f t="shared" si="132"/>
        <v>37.799999999999997</v>
      </c>
      <c r="H207" s="26"/>
      <c r="I207" s="71">
        <f t="shared" si="133"/>
        <v>0.36</v>
      </c>
      <c r="J207" s="72">
        <f t="shared" si="134"/>
        <v>0</v>
      </c>
      <c r="K207" s="30">
        <f t="shared" si="135"/>
        <v>37.799999999999997</v>
      </c>
      <c r="L207" s="28">
        <f t="shared" si="136"/>
        <v>0</v>
      </c>
    </row>
    <row r="208" spans="1:12">
      <c r="A208" s="21">
        <v>0</v>
      </c>
      <c r="B208" s="29" t="s">
        <v>69</v>
      </c>
      <c r="C208" s="29" t="s">
        <v>914</v>
      </c>
      <c r="D208" s="29" t="s">
        <v>70</v>
      </c>
      <c r="E208" s="24" t="s">
        <v>54</v>
      </c>
      <c r="F208" s="25">
        <v>0.36</v>
      </c>
      <c r="G208" s="25">
        <f t="shared" si="132"/>
        <v>37.799999999999997</v>
      </c>
      <c r="H208" s="26"/>
      <c r="I208" s="71">
        <f t="shared" si="133"/>
        <v>0.36</v>
      </c>
      <c r="J208" s="72">
        <f t="shared" si="134"/>
        <v>0</v>
      </c>
      <c r="K208" s="30">
        <f t="shared" si="135"/>
        <v>37.799999999999997</v>
      </c>
      <c r="L208" s="28">
        <f t="shared" si="136"/>
        <v>0</v>
      </c>
    </row>
    <row r="209" spans="1:12">
      <c r="A209" s="21">
        <v>0</v>
      </c>
      <c r="B209" s="29" t="s">
        <v>71</v>
      </c>
      <c r="C209" s="29" t="s">
        <v>914</v>
      </c>
      <c r="D209" s="29" t="s">
        <v>72</v>
      </c>
      <c r="E209" s="24" t="s">
        <v>54</v>
      </c>
      <c r="F209" s="25">
        <v>0.36</v>
      </c>
      <c r="G209" s="25">
        <f t="shared" si="132"/>
        <v>37.799999999999997</v>
      </c>
      <c r="H209" s="26"/>
      <c r="I209" s="71">
        <f t="shared" si="133"/>
        <v>0.36</v>
      </c>
      <c r="J209" s="72">
        <f t="shared" si="134"/>
        <v>0</v>
      </c>
      <c r="K209" s="30">
        <f t="shared" si="135"/>
        <v>37.799999999999997</v>
      </c>
      <c r="L209" s="28">
        <f t="shared" si="136"/>
        <v>0</v>
      </c>
    </row>
    <row r="210" spans="1:12">
      <c r="A210" s="21">
        <v>0</v>
      </c>
      <c r="B210" s="29" t="s">
        <v>73</v>
      </c>
      <c r="C210" s="29" t="s">
        <v>914</v>
      </c>
      <c r="D210" s="29" t="s">
        <v>74</v>
      </c>
      <c r="E210" s="24" t="s">
        <v>54</v>
      </c>
      <c r="F210" s="25">
        <v>0.36</v>
      </c>
      <c r="G210" s="25">
        <f t="shared" si="132"/>
        <v>37.799999999999997</v>
      </c>
      <c r="H210" s="26"/>
      <c r="I210" s="71">
        <f t="shared" si="133"/>
        <v>0.36</v>
      </c>
      <c r="J210" s="72">
        <f t="shared" si="134"/>
        <v>0</v>
      </c>
      <c r="K210" s="30">
        <f t="shared" si="135"/>
        <v>37.799999999999997</v>
      </c>
      <c r="L210" s="28">
        <f t="shared" si="136"/>
        <v>0</v>
      </c>
    </row>
    <row r="211" spans="1:12">
      <c r="A211" s="21">
        <v>0</v>
      </c>
      <c r="B211" s="29" t="s">
        <v>75</v>
      </c>
      <c r="C211" s="29" t="s">
        <v>914</v>
      </c>
      <c r="D211" s="29" t="s">
        <v>76</v>
      </c>
      <c r="E211" s="24" t="s">
        <v>54</v>
      </c>
      <c r="F211" s="25">
        <v>0.36</v>
      </c>
      <c r="G211" s="25">
        <f t="shared" si="132"/>
        <v>37.799999999999997</v>
      </c>
      <c r="H211" s="26"/>
      <c r="I211" s="71">
        <f t="shared" si="133"/>
        <v>0.36</v>
      </c>
      <c r="J211" s="72">
        <f t="shared" si="134"/>
        <v>0</v>
      </c>
      <c r="K211" s="30">
        <f t="shared" si="135"/>
        <v>37.799999999999997</v>
      </c>
      <c r="L211" s="28">
        <f t="shared" si="136"/>
        <v>0</v>
      </c>
    </row>
    <row r="212" spans="1:12">
      <c r="A212" s="21">
        <v>0</v>
      </c>
      <c r="B212" s="29" t="s">
        <v>77</v>
      </c>
      <c r="C212" s="29" t="s">
        <v>914</v>
      </c>
      <c r="D212" s="29" t="s">
        <v>78</v>
      </c>
      <c r="E212" s="24" t="s">
        <v>54</v>
      </c>
      <c r="F212" s="25">
        <v>0.36</v>
      </c>
      <c r="G212" s="25">
        <f t="shared" si="132"/>
        <v>37.799999999999997</v>
      </c>
      <c r="H212" s="26"/>
      <c r="I212" s="71">
        <f t="shared" si="133"/>
        <v>0.36</v>
      </c>
      <c r="J212" s="72">
        <f t="shared" si="134"/>
        <v>0</v>
      </c>
      <c r="K212" s="30">
        <f t="shared" si="135"/>
        <v>37.799999999999997</v>
      </c>
      <c r="L212" s="28">
        <f t="shared" si="136"/>
        <v>0</v>
      </c>
    </row>
    <row r="213" spans="1:12">
      <c r="A213" s="21">
        <v>0</v>
      </c>
      <c r="B213" s="29" t="s">
        <v>1310</v>
      </c>
      <c r="C213" s="29" t="s">
        <v>915</v>
      </c>
      <c r="D213" s="29" t="s">
        <v>79</v>
      </c>
      <c r="E213" s="24" t="s">
        <v>54</v>
      </c>
      <c r="F213" s="25">
        <v>0.5</v>
      </c>
      <c r="G213" s="25">
        <f t="shared" si="132"/>
        <v>52.5</v>
      </c>
      <c r="H213" s="26"/>
      <c r="I213" s="71">
        <f t="shared" si="133"/>
        <v>0.5</v>
      </c>
      <c r="J213" s="72">
        <f t="shared" si="134"/>
        <v>0</v>
      </c>
      <c r="K213" s="30">
        <f t="shared" si="135"/>
        <v>52.5</v>
      </c>
      <c r="L213" s="28">
        <f t="shared" si="136"/>
        <v>0</v>
      </c>
    </row>
    <row r="214" spans="1:12">
      <c r="A214" s="21">
        <v>0</v>
      </c>
      <c r="B214" s="29" t="s">
        <v>1311</v>
      </c>
      <c r="C214" s="29" t="s">
        <v>915</v>
      </c>
      <c r="D214" s="29" t="s">
        <v>80</v>
      </c>
      <c r="E214" s="24" t="s">
        <v>54</v>
      </c>
      <c r="F214" s="25">
        <v>0.5</v>
      </c>
      <c r="G214" s="25">
        <f t="shared" si="132"/>
        <v>52.5</v>
      </c>
      <c r="H214" s="26"/>
      <c r="I214" s="71">
        <f t="shared" si="133"/>
        <v>0.5</v>
      </c>
      <c r="J214" s="72">
        <f t="shared" si="134"/>
        <v>0</v>
      </c>
      <c r="K214" s="30">
        <f t="shared" si="135"/>
        <v>52.5</v>
      </c>
      <c r="L214" s="28">
        <f t="shared" si="136"/>
        <v>0</v>
      </c>
    </row>
    <row r="215" spans="1:12">
      <c r="A215" s="21">
        <v>0</v>
      </c>
      <c r="B215" s="29" t="s">
        <v>1312</v>
      </c>
      <c r="C215" s="29" t="s">
        <v>915</v>
      </c>
      <c r="D215" s="29" t="s">
        <v>81</v>
      </c>
      <c r="E215" s="24" t="s">
        <v>54</v>
      </c>
      <c r="F215" s="25">
        <v>0.5</v>
      </c>
      <c r="G215" s="25">
        <f t="shared" si="132"/>
        <v>52.5</v>
      </c>
      <c r="H215" s="26"/>
      <c r="I215" s="71">
        <f t="shared" si="133"/>
        <v>0.5</v>
      </c>
      <c r="J215" s="72">
        <f t="shared" si="134"/>
        <v>0</v>
      </c>
      <c r="K215" s="30">
        <f t="shared" si="135"/>
        <v>52.5</v>
      </c>
      <c r="L215" s="28">
        <f t="shared" si="136"/>
        <v>0</v>
      </c>
    </row>
    <row r="216" spans="1:12">
      <c r="A216" s="21">
        <v>0</v>
      </c>
      <c r="B216" s="29" t="s">
        <v>1313</v>
      </c>
      <c r="C216" s="29" t="s">
        <v>915</v>
      </c>
      <c r="D216" s="29" t="s">
        <v>82</v>
      </c>
      <c r="E216" s="24" t="s">
        <v>54</v>
      </c>
      <c r="F216" s="25">
        <v>0.5</v>
      </c>
      <c r="G216" s="25">
        <f t="shared" si="132"/>
        <v>52.5</v>
      </c>
      <c r="H216" s="26"/>
      <c r="I216" s="71">
        <f t="shared" si="133"/>
        <v>0.5</v>
      </c>
      <c r="J216" s="72">
        <f t="shared" si="134"/>
        <v>0</v>
      </c>
      <c r="K216" s="30">
        <f t="shared" si="135"/>
        <v>52.5</v>
      </c>
      <c r="L216" s="28">
        <f t="shared" si="136"/>
        <v>0</v>
      </c>
    </row>
    <row r="217" spans="1:12">
      <c r="A217" s="21">
        <v>0</v>
      </c>
      <c r="B217" s="29" t="s">
        <v>1314</v>
      </c>
      <c r="C217" s="29" t="s">
        <v>915</v>
      </c>
      <c r="D217" s="29" t="s">
        <v>83</v>
      </c>
      <c r="E217" s="24" t="s">
        <v>54</v>
      </c>
      <c r="F217" s="25">
        <v>0.5</v>
      </c>
      <c r="G217" s="25">
        <f t="shared" si="132"/>
        <v>52.5</v>
      </c>
      <c r="H217" s="26"/>
      <c r="I217" s="71">
        <f t="shared" si="133"/>
        <v>0.5</v>
      </c>
      <c r="J217" s="72">
        <f t="shared" si="134"/>
        <v>0</v>
      </c>
      <c r="K217" s="30">
        <f t="shared" si="135"/>
        <v>52.5</v>
      </c>
      <c r="L217" s="28">
        <f t="shared" si="136"/>
        <v>0</v>
      </c>
    </row>
    <row r="218" spans="1:12">
      <c r="A218" s="21"/>
      <c r="B218" s="29"/>
      <c r="C218" s="29"/>
      <c r="D218" s="29"/>
      <c r="E218" s="24"/>
      <c r="F218" s="41"/>
      <c r="G218" s="41"/>
      <c r="H218" s="26"/>
      <c r="I218" s="71"/>
      <c r="J218" s="72"/>
      <c r="K218" s="30"/>
      <c r="L218" s="28"/>
    </row>
    <row r="219" spans="1:12">
      <c r="A219" s="21">
        <v>0</v>
      </c>
      <c r="B219" s="29" t="s">
        <v>1549</v>
      </c>
      <c r="C219" s="29" t="s">
        <v>2353</v>
      </c>
      <c r="D219" s="29" t="s">
        <v>51</v>
      </c>
      <c r="E219" s="24" t="s">
        <v>47</v>
      </c>
      <c r="F219" s="32">
        <v>0.56999999999999995</v>
      </c>
      <c r="G219" s="25">
        <f t="shared" ref="G219:G226" si="137">ROUND(F219*Курс_EUR,2)</f>
        <v>59.85</v>
      </c>
      <c r="H219" s="26"/>
      <c r="I219" s="71">
        <f t="shared" ref="I219:I226" si="138">F219*(1-Скидка_SUNMIGHT)</f>
        <v>0.56999999999999995</v>
      </c>
      <c r="J219" s="72">
        <f t="shared" ref="J219:J226" si="139">I219*H219</f>
        <v>0</v>
      </c>
      <c r="K219" s="30">
        <f t="shared" ref="K219:K226" si="140">G219*(1-Скидка_SUNMIGHT)</f>
        <v>59.85</v>
      </c>
      <c r="L219" s="28">
        <f t="shared" ref="L219:L226" si="141">H219*K219</f>
        <v>0</v>
      </c>
    </row>
    <row r="220" spans="1:12">
      <c r="A220" s="21">
        <v>0</v>
      </c>
      <c r="B220" s="29" t="s">
        <v>1551</v>
      </c>
      <c r="C220" s="29" t="s">
        <v>2353</v>
      </c>
      <c r="D220" s="29" t="s">
        <v>53</v>
      </c>
      <c r="E220" s="24" t="s">
        <v>54</v>
      </c>
      <c r="F220" s="32">
        <v>0.53</v>
      </c>
      <c r="G220" s="25">
        <f t="shared" si="137"/>
        <v>55.65</v>
      </c>
      <c r="H220" s="26"/>
      <c r="I220" s="71">
        <f t="shared" si="138"/>
        <v>0.53</v>
      </c>
      <c r="J220" s="72">
        <f t="shared" si="139"/>
        <v>0</v>
      </c>
      <c r="K220" s="30">
        <f t="shared" si="140"/>
        <v>55.65</v>
      </c>
      <c r="L220" s="28">
        <f t="shared" si="141"/>
        <v>0</v>
      </c>
    </row>
    <row r="221" spans="1:12">
      <c r="A221" s="21">
        <v>0</v>
      </c>
      <c r="B221" s="29" t="s">
        <v>1552</v>
      </c>
      <c r="C221" s="29" t="s">
        <v>2353</v>
      </c>
      <c r="D221" s="29" t="s">
        <v>56</v>
      </c>
      <c r="E221" s="24" t="s">
        <v>54</v>
      </c>
      <c r="F221" s="32">
        <v>0.48</v>
      </c>
      <c r="G221" s="25">
        <f t="shared" si="137"/>
        <v>50.4</v>
      </c>
      <c r="H221" s="26"/>
      <c r="I221" s="71">
        <f t="shared" si="138"/>
        <v>0.48</v>
      </c>
      <c r="J221" s="72">
        <f t="shared" si="139"/>
        <v>0</v>
      </c>
      <c r="K221" s="30">
        <f t="shared" si="140"/>
        <v>50.4</v>
      </c>
      <c r="L221" s="28">
        <f t="shared" si="141"/>
        <v>0</v>
      </c>
    </row>
    <row r="222" spans="1:12">
      <c r="A222" s="21">
        <v>0</v>
      </c>
      <c r="B222" s="29" t="s">
        <v>1553</v>
      </c>
      <c r="C222" s="29" t="s">
        <v>2353</v>
      </c>
      <c r="D222" s="29" t="s">
        <v>58</v>
      </c>
      <c r="E222" s="24" t="s">
        <v>54</v>
      </c>
      <c r="F222" s="32">
        <v>0.48</v>
      </c>
      <c r="G222" s="25">
        <f t="shared" si="137"/>
        <v>50.4</v>
      </c>
      <c r="H222" s="26"/>
      <c r="I222" s="71">
        <f t="shared" si="138"/>
        <v>0.48</v>
      </c>
      <c r="J222" s="72">
        <f t="shared" si="139"/>
        <v>0</v>
      </c>
      <c r="K222" s="30">
        <f t="shared" si="140"/>
        <v>50.4</v>
      </c>
      <c r="L222" s="28">
        <f t="shared" si="141"/>
        <v>0</v>
      </c>
    </row>
    <row r="223" spans="1:12">
      <c r="A223" s="21">
        <v>0</v>
      </c>
      <c r="B223" s="29" t="s">
        <v>1554</v>
      </c>
      <c r="C223" s="29" t="s">
        <v>1550</v>
      </c>
      <c r="D223" s="29" t="s">
        <v>60</v>
      </c>
      <c r="E223" s="24" t="s">
        <v>54</v>
      </c>
      <c r="F223" s="32">
        <v>0.48</v>
      </c>
      <c r="G223" s="25">
        <f t="shared" si="137"/>
        <v>50.4</v>
      </c>
      <c r="H223" s="26"/>
      <c r="I223" s="71">
        <f t="shared" si="138"/>
        <v>0.48</v>
      </c>
      <c r="J223" s="72">
        <f t="shared" si="139"/>
        <v>0</v>
      </c>
      <c r="K223" s="30">
        <f t="shared" si="140"/>
        <v>50.4</v>
      </c>
      <c r="L223" s="28">
        <f t="shared" si="141"/>
        <v>0</v>
      </c>
    </row>
    <row r="224" spans="1:12">
      <c r="A224" s="21">
        <v>0</v>
      </c>
      <c r="B224" s="29" t="s">
        <v>1555</v>
      </c>
      <c r="C224" s="29" t="s">
        <v>1550</v>
      </c>
      <c r="D224" s="29" t="s">
        <v>62</v>
      </c>
      <c r="E224" s="24" t="s">
        <v>54</v>
      </c>
      <c r="F224" s="32">
        <v>0.48</v>
      </c>
      <c r="G224" s="25">
        <f t="shared" si="137"/>
        <v>50.4</v>
      </c>
      <c r="H224" s="26"/>
      <c r="I224" s="71">
        <f t="shared" si="138"/>
        <v>0.48</v>
      </c>
      <c r="J224" s="72">
        <f t="shared" si="139"/>
        <v>0</v>
      </c>
      <c r="K224" s="30">
        <f t="shared" si="140"/>
        <v>50.4</v>
      </c>
      <c r="L224" s="28">
        <f t="shared" si="141"/>
        <v>0</v>
      </c>
    </row>
    <row r="225" spans="1:12">
      <c r="A225" s="21">
        <v>0</v>
      </c>
      <c r="B225" s="29" t="s">
        <v>1556</v>
      </c>
      <c r="C225" s="29" t="s">
        <v>1550</v>
      </c>
      <c r="D225" s="29" t="s">
        <v>64</v>
      </c>
      <c r="E225" s="24" t="s">
        <v>54</v>
      </c>
      <c r="F225" s="32">
        <v>0.48</v>
      </c>
      <c r="G225" s="25">
        <f t="shared" si="137"/>
        <v>50.4</v>
      </c>
      <c r="H225" s="26"/>
      <c r="I225" s="71">
        <f t="shared" si="138"/>
        <v>0.48</v>
      </c>
      <c r="J225" s="72">
        <f t="shared" si="139"/>
        <v>0</v>
      </c>
      <c r="K225" s="30">
        <f t="shared" si="140"/>
        <v>50.4</v>
      </c>
      <c r="L225" s="28">
        <f t="shared" si="141"/>
        <v>0</v>
      </c>
    </row>
    <row r="226" spans="1:12">
      <c r="A226" s="21">
        <v>0</v>
      </c>
      <c r="B226" s="29" t="s">
        <v>1557</v>
      </c>
      <c r="C226" s="29" t="s">
        <v>1550</v>
      </c>
      <c r="D226" s="29" t="s">
        <v>66</v>
      </c>
      <c r="E226" s="24" t="s">
        <v>54</v>
      </c>
      <c r="F226" s="32">
        <v>0.48</v>
      </c>
      <c r="G226" s="25">
        <f t="shared" si="137"/>
        <v>50.4</v>
      </c>
      <c r="H226" s="26"/>
      <c r="I226" s="71">
        <f t="shared" si="138"/>
        <v>0.48</v>
      </c>
      <c r="J226" s="72">
        <f t="shared" si="139"/>
        <v>0</v>
      </c>
      <c r="K226" s="30">
        <f t="shared" si="140"/>
        <v>50.4</v>
      </c>
      <c r="L226" s="28">
        <f t="shared" si="141"/>
        <v>0</v>
      </c>
    </row>
    <row r="227" spans="1:12">
      <c r="A227" s="21"/>
      <c r="B227" s="29"/>
      <c r="C227" s="29"/>
      <c r="D227" s="29"/>
      <c r="E227" s="24"/>
      <c r="F227" s="32"/>
      <c r="G227" s="32"/>
      <c r="H227" s="26"/>
      <c r="I227" s="71"/>
      <c r="J227" s="72"/>
      <c r="K227" s="30"/>
      <c r="L227" s="28"/>
    </row>
    <row r="228" spans="1:12">
      <c r="A228" s="21">
        <v>0</v>
      </c>
      <c r="B228" s="29" t="s">
        <v>84</v>
      </c>
      <c r="C228" s="29" t="s">
        <v>2354</v>
      </c>
      <c r="D228" s="29" t="s">
        <v>46</v>
      </c>
      <c r="E228" s="24" t="s">
        <v>47</v>
      </c>
      <c r="F228" s="32">
        <v>0.9</v>
      </c>
      <c r="G228" s="25">
        <f t="shared" ref="G228:G248" si="142">ROUND(F228*Курс_EUR,2)</f>
        <v>94.5</v>
      </c>
      <c r="H228" s="26"/>
      <c r="I228" s="71">
        <f t="shared" ref="I228:I248" si="143">F228*(1-Скидка_SUNMIGHT)</f>
        <v>0.9</v>
      </c>
      <c r="J228" s="72">
        <f t="shared" ref="J228:J248" si="144">I228*H228</f>
        <v>0</v>
      </c>
      <c r="K228" s="30">
        <f t="shared" ref="K228:K248" si="145">G228*(1-Скидка_SUNMIGHT)</f>
        <v>94.5</v>
      </c>
      <c r="L228" s="28">
        <f t="shared" ref="L228:L248" si="146">H228*K228</f>
        <v>0</v>
      </c>
    </row>
    <row r="229" spans="1:12">
      <c r="A229" s="21">
        <v>0</v>
      </c>
      <c r="B229" s="29" t="s">
        <v>85</v>
      </c>
      <c r="C229" s="29" t="s">
        <v>2354</v>
      </c>
      <c r="D229" s="29" t="s">
        <v>49</v>
      </c>
      <c r="E229" s="24" t="s">
        <v>47</v>
      </c>
      <c r="F229" s="32">
        <v>0.82</v>
      </c>
      <c r="G229" s="25">
        <f t="shared" si="142"/>
        <v>86.1</v>
      </c>
      <c r="H229" s="26"/>
      <c r="I229" s="71">
        <f t="shared" si="143"/>
        <v>0.82</v>
      </c>
      <c r="J229" s="72">
        <f t="shared" si="144"/>
        <v>0</v>
      </c>
      <c r="K229" s="30">
        <f t="shared" si="145"/>
        <v>86.1</v>
      </c>
      <c r="L229" s="28">
        <f t="shared" si="146"/>
        <v>0</v>
      </c>
    </row>
    <row r="230" spans="1:12">
      <c r="A230" s="21">
        <v>0</v>
      </c>
      <c r="B230" s="29" t="s">
        <v>86</v>
      </c>
      <c r="C230" s="29" t="s">
        <v>2354</v>
      </c>
      <c r="D230" s="29" t="s">
        <v>51</v>
      </c>
      <c r="E230" s="24" t="s">
        <v>47</v>
      </c>
      <c r="F230" s="32">
        <v>0.56999999999999995</v>
      </c>
      <c r="G230" s="25">
        <f t="shared" si="142"/>
        <v>59.85</v>
      </c>
      <c r="H230" s="26"/>
      <c r="I230" s="71">
        <f t="shared" si="143"/>
        <v>0.56999999999999995</v>
      </c>
      <c r="J230" s="72">
        <f t="shared" si="144"/>
        <v>0</v>
      </c>
      <c r="K230" s="30">
        <f t="shared" si="145"/>
        <v>59.85</v>
      </c>
      <c r="L230" s="28">
        <f t="shared" si="146"/>
        <v>0</v>
      </c>
    </row>
    <row r="231" spans="1:12">
      <c r="A231" s="21">
        <v>0</v>
      </c>
      <c r="B231" s="29" t="s">
        <v>87</v>
      </c>
      <c r="C231" s="29" t="s">
        <v>2354</v>
      </c>
      <c r="D231" s="29" t="s">
        <v>53</v>
      </c>
      <c r="E231" s="24" t="s">
        <v>54</v>
      </c>
      <c r="F231" s="32">
        <v>0.53</v>
      </c>
      <c r="G231" s="25">
        <f t="shared" si="142"/>
        <v>55.65</v>
      </c>
      <c r="H231" s="26"/>
      <c r="I231" s="71">
        <f t="shared" si="143"/>
        <v>0.53</v>
      </c>
      <c r="J231" s="72">
        <f t="shared" si="144"/>
        <v>0</v>
      </c>
      <c r="K231" s="30">
        <f t="shared" si="145"/>
        <v>55.65</v>
      </c>
      <c r="L231" s="28">
        <f t="shared" si="146"/>
        <v>0</v>
      </c>
    </row>
    <row r="232" spans="1:12">
      <c r="A232" s="21">
        <v>0</v>
      </c>
      <c r="B232" s="29" t="s">
        <v>88</v>
      </c>
      <c r="C232" s="29" t="s">
        <v>2354</v>
      </c>
      <c r="D232" s="29" t="s">
        <v>56</v>
      </c>
      <c r="E232" s="24" t="s">
        <v>54</v>
      </c>
      <c r="F232" s="32">
        <v>0.48</v>
      </c>
      <c r="G232" s="25">
        <f t="shared" si="142"/>
        <v>50.4</v>
      </c>
      <c r="H232" s="26"/>
      <c r="I232" s="71">
        <f t="shared" si="143"/>
        <v>0.48</v>
      </c>
      <c r="J232" s="72">
        <f t="shared" si="144"/>
        <v>0</v>
      </c>
      <c r="K232" s="30">
        <f t="shared" si="145"/>
        <v>50.4</v>
      </c>
      <c r="L232" s="28">
        <f t="shared" si="146"/>
        <v>0</v>
      </c>
    </row>
    <row r="233" spans="1:12">
      <c r="A233" s="21">
        <v>0</v>
      </c>
      <c r="B233" s="29" t="s">
        <v>89</v>
      </c>
      <c r="C233" s="29" t="s">
        <v>2354</v>
      </c>
      <c r="D233" s="29" t="s">
        <v>58</v>
      </c>
      <c r="E233" s="24" t="s">
        <v>54</v>
      </c>
      <c r="F233" s="32">
        <v>0.48</v>
      </c>
      <c r="G233" s="25">
        <f t="shared" si="142"/>
        <v>50.4</v>
      </c>
      <c r="H233" s="26"/>
      <c r="I233" s="71">
        <f t="shared" si="143"/>
        <v>0.48</v>
      </c>
      <c r="J233" s="72">
        <f t="shared" si="144"/>
        <v>0</v>
      </c>
      <c r="K233" s="30">
        <f t="shared" si="145"/>
        <v>50.4</v>
      </c>
      <c r="L233" s="28">
        <f t="shared" si="146"/>
        <v>0</v>
      </c>
    </row>
    <row r="234" spans="1:12">
      <c r="A234" s="21">
        <v>0</v>
      </c>
      <c r="B234" s="29" t="s">
        <v>90</v>
      </c>
      <c r="C234" s="29" t="s">
        <v>916</v>
      </c>
      <c r="D234" s="29" t="s">
        <v>60</v>
      </c>
      <c r="E234" s="24" t="s">
        <v>54</v>
      </c>
      <c r="F234" s="32">
        <v>0.48</v>
      </c>
      <c r="G234" s="25">
        <f t="shared" si="142"/>
        <v>50.4</v>
      </c>
      <c r="H234" s="26"/>
      <c r="I234" s="71">
        <f t="shared" si="143"/>
        <v>0.48</v>
      </c>
      <c r="J234" s="72">
        <f t="shared" si="144"/>
        <v>0</v>
      </c>
      <c r="K234" s="30">
        <f t="shared" si="145"/>
        <v>50.4</v>
      </c>
      <c r="L234" s="28">
        <f t="shared" si="146"/>
        <v>0</v>
      </c>
    </row>
    <row r="235" spans="1:12">
      <c r="A235" s="21">
        <v>0</v>
      </c>
      <c r="B235" s="29" t="s">
        <v>91</v>
      </c>
      <c r="C235" s="29" t="s">
        <v>916</v>
      </c>
      <c r="D235" s="29" t="s">
        <v>62</v>
      </c>
      <c r="E235" s="24" t="s">
        <v>54</v>
      </c>
      <c r="F235" s="32">
        <v>0.48</v>
      </c>
      <c r="G235" s="25">
        <f t="shared" si="142"/>
        <v>50.4</v>
      </c>
      <c r="H235" s="26"/>
      <c r="I235" s="71">
        <f t="shared" si="143"/>
        <v>0.48</v>
      </c>
      <c r="J235" s="72">
        <f t="shared" si="144"/>
        <v>0</v>
      </c>
      <c r="K235" s="30">
        <f t="shared" si="145"/>
        <v>50.4</v>
      </c>
      <c r="L235" s="28">
        <f t="shared" si="146"/>
        <v>0</v>
      </c>
    </row>
    <row r="236" spans="1:12">
      <c r="A236" s="21">
        <v>0</v>
      </c>
      <c r="B236" s="29" t="s">
        <v>92</v>
      </c>
      <c r="C236" s="29" t="s">
        <v>916</v>
      </c>
      <c r="D236" s="29" t="s">
        <v>64</v>
      </c>
      <c r="E236" s="24" t="s">
        <v>54</v>
      </c>
      <c r="F236" s="32">
        <v>0.48</v>
      </c>
      <c r="G236" s="25">
        <f t="shared" si="142"/>
        <v>50.4</v>
      </c>
      <c r="H236" s="26"/>
      <c r="I236" s="71">
        <f t="shared" si="143"/>
        <v>0.48</v>
      </c>
      <c r="J236" s="72">
        <f t="shared" si="144"/>
        <v>0</v>
      </c>
      <c r="K236" s="30">
        <f t="shared" si="145"/>
        <v>50.4</v>
      </c>
      <c r="L236" s="28">
        <f t="shared" si="146"/>
        <v>0</v>
      </c>
    </row>
    <row r="237" spans="1:12">
      <c r="A237" s="21">
        <v>0</v>
      </c>
      <c r="B237" s="29" t="s">
        <v>93</v>
      </c>
      <c r="C237" s="29" t="s">
        <v>916</v>
      </c>
      <c r="D237" s="29" t="s">
        <v>66</v>
      </c>
      <c r="E237" s="24" t="s">
        <v>54</v>
      </c>
      <c r="F237" s="32">
        <v>0.48</v>
      </c>
      <c r="G237" s="25">
        <f t="shared" si="142"/>
        <v>50.4</v>
      </c>
      <c r="H237" s="26"/>
      <c r="I237" s="71">
        <f t="shared" si="143"/>
        <v>0.48</v>
      </c>
      <c r="J237" s="72">
        <f t="shared" si="144"/>
        <v>0</v>
      </c>
      <c r="K237" s="30">
        <f t="shared" si="145"/>
        <v>50.4</v>
      </c>
      <c r="L237" s="28">
        <f t="shared" si="146"/>
        <v>0</v>
      </c>
    </row>
    <row r="238" spans="1:12">
      <c r="A238" s="21">
        <v>0</v>
      </c>
      <c r="B238" s="29" t="s">
        <v>94</v>
      </c>
      <c r="C238" s="29" t="s">
        <v>916</v>
      </c>
      <c r="D238" s="29" t="s">
        <v>68</v>
      </c>
      <c r="E238" s="24" t="s">
        <v>54</v>
      </c>
      <c r="F238" s="32">
        <v>0.48</v>
      </c>
      <c r="G238" s="25">
        <f t="shared" si="142"/>
        <v>50.4</v>
      </c>
      <c r="H238" s="26"/>
      <c r="I238" s="71">
        <f t="shared" si="143"/>
        <v>0.48</v>
      </c>
      <c r="J238" s="72">
        <f t="shared" si="144"/>
        <v>0</v>
      </c>
      <c r="K238" s="30">
        <f t="shared" si="145"/>
        <v>50.4</v>
      </c>
      <c r="L238" s="28">
        <f t="shared" si="146"/>
        <v>0</v>
      </c>
    </row>
    <row r="239" spans="1:12">
      <c r="A239" s="21">
        <v>0</v>
      </c>
      <c r="B239" s="29" t="s">
        <v>95</v>
      </c>
      <c r="C239" s="29" t="s">
        <v>916</v>
      </c>
      <c r="D239" s="29" t="s">
        <v>70</v>
      </c>
      <c r="E239" s="24" t="s">
        <v>54</v>
      </c>
      <c r="F239" s="32">
        <v>0.48</v>
      </c>
      <c r="G239" s="25">
        <f t="shared" si="142"/>
        <v>50.4</v>
      </c>
      <c r="H239" s="26"/>
      <c r="I239" s="71">
        <f t="shared" si="143"/>
        <v>0.48</v>
      </c>
      <c r="J239" s="72">
        <f t="shared" si="144"/>
        <v>0</v>
      </c>
      <c r="K239" s="30">
        <f t="shared" si="145"/>
        <v>50.4</v>
      </c>
      <c r="L239" s="28">
        <f t="shared" si="146"/>
        <v>0</v>
      </c>
    </row>
    <row r="240" spans="1:12">
      <c r="A240" s="21">
        <v>0</v>
      </c>
      <c r="B240" s="29" t="s">
        <v>96</v>
      </c>
      <c r="C240" s="29" t="s">
        <v>916</v>
      </c>
      <c r="D240" s="29" t="s">
        <v>72</v>
      </c>
      <c r="E240" s="24" t="s">
        <v>54</v>
      </c>
      <c r="F240" s="32">
        <v>0.48</v>
      </c>
      <c r="G240" s="25">
        <f t="shared" si="142"/>
        <v>50.4</v>
      </c>
      <c r="H240" s="26"/>
      <c r="I240" s="71">
        <f t="shared" si="143"/>
        <v>0.48</v>
      </c>
      <c r="J240" s="72">
        <f t="shared" si="144"/>
        <v>0</v>
      </c>
      <c r="K240" s="30">
        <f t="shared" si="145"/>
        <v>50.4</v>
      </c>
      <c r="L240" s="28">
        <f t="shared" si="146"/>
        <v>0</v>
      </c>
    </row>
    <row r="241" spans="1:12">
      <c r="A241" s="21">
        <v>0</v>
      </c>
      <c r="B241" s="29" t="s">
        <v>97</v>
      </c>
      <c r="C241" s="29" t="s">
        <v>916</v>
      </c>
      <c r="D241" s="29" t="s">
        <v>74</v>
      </c>
      <c r="E241" s="24" t="s">
        <v>54</v>
      </c>
      <c r="F241" s="32">
        <v>0.48</v>
      </c>
      <c r="G241" s="25">
        <f t="shared" si="142"/>
        <v>50.4</v>
      </c>
      <c r="H241" s="26"/>
      <c r="I241" s="71">
        <f t="shared" si="143"/>
        <v>0.48</v>
      </c>
      <c r="J241" s="72">
        <f t="shared" si="144"/>
        <v>0</v>
      </c>
      <c r="K241" s="30">
        <f t="shared" si="145"/>
        <v>50.4</v>
      </c>
      <c r="L241" s="28">
        <f t="shared" si="146"/>
        <v>0</v>
      </c>
    </row>
    <row r="242" spans="1:12">
      <c r="A242" s="21">
        <v>0</v>
      </c>
      <c r="B242" s="29" t="s">
        <v>98</v>
      </c>
      <c r="C242" s="29" t="s">
        <v>916</v>
      </c>
      <c r="D242" s="29" t="s">
        <v>76</v>
      </c>
      <c r="E242" s="24" t="s">
        <v>54</v>
      </c>
      <c r="F242" s="32">
        <v>0.48</v>
      </c>
      <c r="G242" s="25">
        <f t="shared" si="142"/>
        <v>50.4</v>
      </c>
      <c r="H242" s="26"/>
      <c r="I242" s="71">
        <f t="shared" si="143"/>
        <v>0.48</v>
      </c>
      <c r="J242" s="72">
        <f t="shared" si="144"/>
        <v>0</v>
      </c>
      <c r="K242" s="30">
        <f t="shared" si="145"/>
        <v>50.4</v>
      </c>
      <c r="L242" s="28">
        <f t="shared" si="146"/>
        <v>0</v>
      </c>
    </row>
    <row r="243" spans="1:12">
      <c r="A243" s="21">
        <v>0</v>
      </c>
      <c r="B243" s="29" t="s">
        <v>99</v>
      </c>
      <c r="C243" s="29" t="s">
        <v>916</v>
      </c>
      <c r="D243" s="29" t="s">
        <v>78</v>
      </c>
      <c r="E243" s="24" t="s">
        <v>54</v>
      </c>
      <c r="F243" s="32">
        <v>0.48</v>
      </c>
      <c r="G243" s="25">
        <f t="shared" si="142"/>
        <v>50.4</v>
      </c>
      <c r="H243" s="26"/>
      <c r="I243" s="71">
        <f t="shared" si="143"/>
        <v>0.48</v>
      </c>
      <c r="J243" s="72">
        <f t="shared" si="144"/>
        <v>0</v>
      </c>
      <c r="K243" s="30">
        <f t="shared" si="145"/>
        <v>50.4</v>
      </c>
      <c r="L243" s="28">
        <f t="shared" si="146"/>
        <v>0</v>
      </c>
    </row>
    <row r="244" spans="1:12">
      <c r="A244" s="21">
        <v>0</v>
      </c>
      <c r="B244" s="29" t="s">
        <v>1315</v>
      </c>
      <c r="C244" s="29" t="s">
        <v>917</v>
      </c>
      <c r="D244" s="29" t="s">
        <v>79</v>
      </c>
      <c r="E244" s="24" t="s">
        <v>54</v>
      </c>
      <c r="F244" s="32">
        <v>0.63</v>
      </c>
      <c r="G244" s="25">
        <f t="shared" si="142"/>
        <v>66.150000000000006</v>
      </c>
      <c r="H244" s="26"/>
      <c r="I244" s="71">
        <f t="shared" si="143"/>
        <v>0.63</v>
      </c>
      <c r="J244" s="72">
        <f t="shared" si="144"/>
        <v>0</v>
      </c>
      <c r="K244" s="30">
        <f t="shared" si="145"/>
        <v>66.150000000000006</v>
      </c>
      <c r="L244" s="28">
        <f t="shared" si="146"/>
        <v>0</v>
      </c>
    </row>
    <row r="245" spans="1:12">
      <c r="A245" s="21">
        <v>0</v>
      </c>
      <c r="B245" s="29" t="s">
        <v>1316</v>
      </c>
      <c r="C245" s="29" t="s">
        <v>917</v>
      </c>
      <c r="D245" s="29" t="s">
        <v>80</v>
      </c>
      <c r="E245" s="24" t="s">
        <v>54</v>
      </c>
      <c r="F245" s="32">
        <v>0.63</v>
      </c>
      <c r="G245" s="25">
        <f t="shared" si="142"/>
        <v>66.150000000000006</v>
      </c>
      <c r="H245" s="26"/>
      <c r="I245" s="71">
        <f t="shared" si="143"/>
        <v>0.63</v>
      </c>
      <c r="J245" s="72">
        <f t="shared" si="144"/>
        <v>0</v>
      </c>
      <c r="K245" s="30">
        <f t="shared" si="145"/>
        <v>66.150000000000006</v>
      </c>
      <c r="L245" s="28">
        <f t="shared" si="146"/>
        <v>0</v>
      </c>
    </row>
    <row r="246" spans="1:12">
      <c r="A246" s="21">
        <v>0</v>
      </c>
      <c r="B246" s="29" t="s">
        <v>1317</v>
      </c>
      <c r="C246" s="29" t="s">
        <v>917</v>
      </c>
      <c r="D246" s="29" t="s">
        <v>81</v>
      </c>
      <c r="E246" s="24" t="s">
        <v>54</v>
      </c>
      <c r="F246" s="32">
        <v>0.63</v>
      </c>
      <c r="G246" s="25">
        <f t="shared" si="142"/>
        <v>66.150000000000006</v>
      </c>
      <c r="H246" s="26"/>
      <c r="I246" s="71">
        <f t="shared" si="143"/>
        <v>0.63</v>
      </c>
      <c r="J246" s="72">
        <f t="shared" si="144"/>
        <v>0</v>
      </c>
      <c r="K246" s="30">
        <f t="shared" si="145"/>
        <v>66.150000000000006</v>
      </c>
      <c r="L246" s="28">
        <f t="shared" si="146"/>
        <v>0</v>
      </c>
    </row>
    <row r="247" spans="1:12">
      <c r="A247" s="21">
        <v>0</v>
      </c>
      <c r="B247" s="29" t="s">
        <v>1318</v>
      </c>
      <c r="C247" s="29" t="s">
        <v>917</v>
      </c>
      <c r="D247" s="29" t="s">
        <v>82</v>
      </c>
      <c r="E247" s="24" t="s">
        <v>54</v>
      </c>
      <c r="F247" s="32">
        <v>0.63</v>
      </c>
      <c r="G247" s="25">
        <f t="shared" si="142"/>
        <v>66.150000000000006</v>
      </c>
      <c r="H247" s="26"/>
      <c r="I247" s="71">
        <f t="shared" si="143"/>
        <v>0.63</v>
      </c>
      <c r="J247" s="72">
        <f t="shared" si="144"/>
        <v>0</v>
      </c>
      <c r="K247" s="30">
        <f t="shared" si="145"/>
        <v>66.150000000000006</v>
      </c>
      <c r="L247" s="28">
        <f t="shared" si="146"/>
        <v>0</v>
      </c>
    </row>
    <row r="248" spans="1:12">
      <c r="A248" s="21">
        <v>0</v>
      </c>
      <c r="B248" s="29" t="s">
        <v>1319</v>
      </c>
      <c r="C248" s="29" t="s">
        <v>917</v>
      </c>
      <c r="D248" s="29" t="s">
        <v>83</v>
      </c>
      <c r="E248" s="24" t="s">
        <v>54</v>
      </c>
      <c r="F248" s="32">
        <v>0.63</v>
      </c>
      <c r="G248" s="25">
        <f t="shared" si="142"/>
        <v>66.150000000000006</v>
      </c>
      <c r="H248" s="26"/>
      <c r="I248" s="71">
        <f t="shared" si="143"/>
        <v>0.63</v>
      </c>
      <c r="J248" s="72">
        <f t="shared" si="144"/>
        <v>0</v>
      </c>
      <c r="K248" s="30">
        <f t="shared" si="145"/>
        <v>66.150000000000006</v>
      </c>
      <c r="L248" s="28">
        <f t="shared" si="146"/>
        <v>0</v>
      </c>
    </row>
    <row r="249" spans="1:12">
      <c r="A249" s="21"/>
      <c r="B249" s="29"/>
      <c r="C249" s="29"/>
      <c r="D249" s="29"/>
      <c r="E249" s="24"/>
      <c r="F249" s="32"/>
      <c r="G249" s="32"/>
      <c r="H249" s="26"/>
      <c r="I249" s="71"/>
      <c r="J249" s="72"/>
      <c r="K249" s="30"/>
      <c r="L249" s="28"/>
    </row>
    <row r="250" spans="1:12">
      <c r="A250" s="21">
        <v>0</v>
      </c>
      <c r="B250" s="29" t="s">
        <v>100</v>
      </c>
      <c r="C250" s="29" t="s">
        <v>2355</v>
      </c>
      <c r="D250" s="29" t="s">
        <v>46</v>
      </c>
      <c r="E250" s="24" t="s">
        <v>47</v>
      </c>
      <c r="F250" s="32">
        <v>0.9</v>
      </c>
      <c r="G250" s="25">
        <f t="shared" ref="G250:G270" si="147">ROUND(F250*Курс_EUR,2)</f>
        <v>94.5</v>
      </c>
      <c r="H250" s="26"/>
      <c r="I250" s="71">
        <f t="shared" ref="I250:I270" si="148">F250*(1-Скидка_SUNMIGHT)</f>
        <v>0.9</v>
      </c>
      <c r="J250" s="72">
        <f t="shared" ref="J250:J270" si="149">I250*H250</f>
        <v>0</v>
      </c>
      <c r="K250" s="30">
        <f t="shared" ref="K250:K270" si="150">G250*(1-Скидка_SUNMIGHT)</f>
        <v>94.5</v>
      </c>
      <c r="L250" s="28">
        <f t="shared" ref="L250:L270" si="151">H250*K250</f>
        <v>0</v>
      </c>
    </row>
    <row r="251" spans="1:12">
      <c r="A251" s="21">
        <v>0</v>
      </c>
      <c r="B251" s="29" t="s">
        <v>101</v>
      </c>
      <c r="C251" s="29" t="s">
        <v>2355</v>
      </c>
      <c r="D251" s="29" t="s">
        <v>49</v>
      </c>
      <c r="E251" s="24" t="s">
        <v>47</v>
      </c>
      <c r="F251" s="32">
        <v>0.82</v>
      </c>
      <c r="G251" s="25">
        <f t="shared" si="147"/>
        <v>86.1</v>
      </c>
      <c r="H251" s="26"/>
      <c r="I251" s="71">
        <f t="shared" si="148"/>
        <v>0.82</v>
      </c>
      <c r="J251" s="72">
        <f t="shared" si="149"/>
        <v>0</v>
      </c>
      <c r="K251" s="30">
        <f t="shared" si="150"/>
        <v>86.1</v>
      </c>
      <c r="L251" s="28">
        <f t="shared" si="151"/>
        <v>0</v>
      </c>
    </row>
    <row r="252" spans="1:12">
      <c r="A252" s="21">
        <v>0</v>
      </c>
      <c r="B252" s="29" t="s">
        <v>102</v>
      </c>
      <c r="C252" s="29" t="s">
        <v>2355</v>
      </c>
      <c r="D252" s="29" t="s">
        <v>51</v>
      </c>
      <c r="E252" s="24" t="s">
        <v>47</v>
      </c>
      <c r="F252" s="32">
        <v>0.56999999999999995</v>
      </c>
      <c r="G252" s="25">
        <f t="shared" si="147"/>
        <v>59.85</v>
      </c>
      <c r="H252" s="26"/>
      <c r="I252" s="71">
        <f t="shared" si="148"/>
        <v>0.56999999999999995</v>
      </c>
      <c r="J252" s="72">
        <f t="shared" si="149"/>
        <v>0</v>
      </c>
      <c r="K252" s="30">
        <f t="shared" si="150"/>
        <v>59.85</v>
      </c>
      <c r="L252" s="28">
        <f t="shared" si="151"/>
        <v>0</v>
      </c>
    </row>
    <row r="253" spans="1:12">
      <c r="A253" s="21">
        <v>0</v>
      </c>
      <c r="B253" s="29" t="s">
        <v>103</v>
      </c>
      <c r="C253" s="29" t="s">
        <v>2355</v>
      </c>
      <c r="D253" s="29" t="s">
        <v>53</v>
      </c>
      <c r="E253" s="24" t="s">
        <v>54</v>
      </c>
      <c r="F253" s="32">
        <v>0.53</v>
      </c>
      <c r="G253" s="25">
        <f t="shared" si="147"/>
        <v>55.65</v>
      </c>
      <c r="H253" s="26"/>
      <c r="I253" s="71">
        <f t="shared" si="148"/>
        <v>0.53</v>
      </c>
      <c r="J253" s="72">
        <f t="shared" si="149"/>
        <v>0</v>
      </c>
      <c r="K253" s="30">
        <f t="shared" si="150"/>
        <v>55.65</v>
      </c>
      <c r="L253" s="28">
        <f t="shared" si="151"/>
        <v>0</v>
      </c>
    </row>
    <row r="254" spans="1:12">
      <c r="A254" s="21">
        <v>0</v>
      </c>
      <c r="B254" s="29" t="s">
        <v>104</v>
      </c>
      <c r="C254" s="29" t="s">
        <v>2355</v>
      </c>
      <c r="D254" s="29" t="s">
        <v>56</v>
      </c>
      <c r="E254" s="24" t="s">
        <v>54</v>
      </c>
      <c r="F254" s="32">
        <v>0.48</v>
      </c>
      <c r="G254" s="25">
        <f t="shared" si="147"/>
        <v>50.4</v>
      </c>
      <c r="H254" s="26"/>
      <c r="I254" s="71">
        <f t="shared" si="148"/>
        <v>0.48</v>
      </c>
      <c r="J254" s="72">
        <f t="shared" si="149"/>
        <v>0</v>
      </c>
      <c r="K254" s="30">
        <f t="shared" si="150"/>
        <v>50.4</v>
      </c>
      <c r="L254" s="28">
        <f t="shared" si="151"/>
        <v>0</v>
      </c>
    </row>
    <row r="255" spans="1:12">
      <c r="A255" s="21">
        <v>0</v>
      </c>
      <c r="B255" s="29" t="s">
        <v>105</v>
      </c>
      <c r="C255" s="29" t="s">
        <v>2355</v>
      </c>
      <c r="D255" s="29" t="s">
        <v>58</v>
      </c>
      <c r="E255" s="24" t="s">
        <v>54</v>
      </c>
      <c r="F255" s="32">
        <v>0.48</v>
      </c>
      <c r="G255" s="25">
        <f t="shared" si="147"/>
        <v>50.4</v>
      </c>
      <c r="H255" s="26"/>
      <c r="I255" s="71">
        <f t="shared" si="148"/>
        <v>0.48</v>
      </c>
      <c r="J255" s="72">
        <f t="shared" si="149"/>
        <v>0</v>
      </c>
      <c r="K255" s="30">
        <f t="shared" si="150"/>
        <v>50.4</v>
      </c>
      <c r="L255" s="28">
        <f t="shared" si="151"/>
        <v>0</v>
      </c>
    </row>
    <row r="256" spans="1:12">
      <c r="A256" s="21">
        <v>0</v>
      </c>
      <c r="B256" s="29" t="s">
        <v>106</v>
      </c>
      <c r="C256" s="29" t="s">
        <v>918</v>
      </c>
      <c r="D256" s="29" t="s">
        <v>60</v>
      </c>
      <c r="E256" s="24" t="s">
        <v>54</v>
      </c>
      <c r="F256" s="32">
        <v>0.48</v>
      </c>
      <c r="G256" s="25">
        <f t="shared" si="147"/>
        <v>50.4</v>
      </c>
      <c r="H256" s="26"/>
      <c r="I256" s="71">
        <f t="shared" si="148"/>
        <v>0.48</v>
      </c>
      <c r="J256" s="72">
        <f t="shared" si="149"/>
        <v>0</v>
      </c>
      <c r="K256" s="30">
        <f t="shared" si="150"/>
        <v>50.4</v>
      </c>
      <c r="L256" s="28">
        <f t="shared" si="151"/>
        <v>0</v>
      </c>
    </row>
    <row r="257" spans="1:12">
      <c r="A257" s="21">
        <v>0</v>
      </c>
      <c r="B257" s="29" t="s">
        <v>107</v>
      </c>
      <c r="C257" s="29" t="s">
        <v>918</v>
      </c>
      <c r="D257" s="29" t="s">
        <v>62</v>
      </c>
      <c r="E257" s="24" t="s">
        <v>54</v>
      </c>
      <c r="F257" s="32">
        <v>0.48</v>
      </c>
      <c r="G257" s="25">
        <f t="shared" si="147"/>
        <v>50.4</v>
      </c>
      <c r="H257" s="26"/>
      <c r="I257" s="71">
        <f t="shared" si="148"/>
        <v>0.48</v>
      </c>
      <c r="J257" s="72">
        <f t="shared" si="149"/>
        <v>0</v>
      </c>
      <c r="K257" s="30">
        <f t="shared" si="150"/>
        <v>50.4</v>
      </c>
      <c r="L257" s="28">
        <f t="shared" si="151"/>
        <v>0</v>
      </c>
    </row>
    <row r="258" spans="1:12">
      <c r="A258" s="21">
        <v>0</v>
      </c>
      <c r="B258" s="29" t="s">
        <v>108</v>
      </c>
      <c r="C258" s="29" t="s">
        <v>918</v>
      </c>
      <c r="D258" s="29" t="s">
        <v>64</v>
      </c>
      <c r="E258" s="24" t="s">
        <v>54</v>
      </c>
      <c r="F258" s="32">
        <v>0.48</v>
      </c>
      <c r="G258" s="25">
        <f t="shared" si="147"/>
        <v>50.4</v>
      </c>
      <c r="H258" s="26"/>
      <c r="I258" s="71">
        <f t="shared" si="148"/>
        <v>0.48</v>
      </c>
      <c r="J258" s="72">
        <f t="shared" si="149"/>
        <v>0</v>
      </c>
      <c r="K258" s="30">
        <f t="shared" si="150"/>
        <v>50.4</v>
      </c>
      <c r="L258" s="28">
        <f t="shared" si="151"/>
        <v>0</v>
      </c>
    </row>
    <row r="259" spans="1:12">
      <c r="A259" s="21">
        <v>0</v>
      </c>
      <c r="B259" s="29" t="s">
        <v>109</v>
      </c>
      <c r="C259" s="29" t="s">
        <v>918</v>
      </c>
      <c r="D259" s="29" t="s">
        <v>66</v>
      </c>
      <c r="E259" s="24" t="s">
        <v>54</v>
      </c>
      <c r="F259" s="32">
        <v>0.48</v>
      </c>
      <c r="G259" s="25">
        <f t="shared" si="147"/>
        <v>50.4</v>
      </c>
      <c r="H259" s="26"/>
      <c r="I259" s="71">
        <f t="shared" si="148"/>
        <v>0.48</v>
      </c>
      <c r="J259" s="72">
        <f t="shared" si="149"/>
        <v>0</v>
      </c>
      <c r="K259" s="30">
        <f t="shared" si="150"/>
        <v>50.4</v>
      </c>
      <c r="L259" s="28">
        <f t="shared" si="151"/>
        <v>0</v>
      </c>
    </row>
    <row r="260" spans="1:12">
      <c r="A260" s="21">
        <v>0</v>
      </c>
      <c r="B260" s="29" t="s">
        <v>110</v>
      </c>
      <c r="C260" s="29" t="s">
        <v>918</v>
      </c>
      <c r="D260" s="29" t="s">
        <v>68</v>
      </c>
      <c r="E260" s="24" t="s">
        <v>54</v>
      </c>
      <c r="F260" s="32">
        <v>0.48</v>
      </c>
      <c r="G260" s="25">
        <f t="shared" si="147"/>
        <v>50.4</v>
      </c>
      <c r="H260" s="26"/>
      <c r="I260" s="71">
        <f t="shared" si="148"/>
        <v>0.48</v>
      </c>
      <c r="J260" s="72">
        <f t="shared" si="149"/>
        <v>0</v>
      </c>
      <c r="K260" s="30">
        <f t="shared" si="150"/>
        <v>50.4</v>
      </c>
      <c r="L260" s="28">
        <f t="shared" si="151"/>
        <v>0</v>
      </c>
    </row>
    <row r="261" spans="1:12">
      <c r="A261" s="21">
        <v>0</v>
      </c>
      <c r="B261" s="29" t="s">
        <v>111</v>
      </c>
      <c r="C261" s="29" t="s">
        <v>918</v>
      </c>
      <c r="D261" s="29" t="s">
        <v>70</v>
      </c>
      <c r="E261" s="24" t="s">
        <v>54</v>
      </c>
      <c r="F261" s="32">
        <v>0.48</v>
      </c>
      <c r="G261" s="25">
        <f t="shared" si="147"/>
        <v>50.4</v>
      </c>
      <c r="H261" s="26"/>
      <c r="I261" s="71">
        <f t="shared" si="148"/>
        <v>0.48</v>
      </c>
      <c r="J261" s="72">
        <f t="shared" si="149"/>
        <v>0</v>
      </c>
      <c r="K261" s="30">
        <f t="shared" si="150"/>
        <v>50.4</v>
      </c>
      <c r="L261" s="28">
        <f t="shared" si="151"/>
        <v>0</v>
      </c>
    </row>
    <row r="262" spans="1:12">
      <c r="A262" s="21">
        <v>0</v>
      </c>
      <c r="B262" s="29" t="s">
        <v>112</v>
      </c>
      <c r="C262" s="29" t="s">
        <v>918</v>
      </c>
      <c r="D262" s="29" t="s">
        <v>72</v>
      </c>
      <c r="E262" s="24" t="s">
        <v>54</v>
      </c>
      <c r="F262" s="32">
        <v>0.48</v>
      </c>
      <c r="G262" s="25">
        <f t="shared" si="147"/>
        <v>50.4</v>
      </c>
      <c r="H262" s="26"/>
      <c r="I262" s="71">
        <f t="shared" si="148"/>
        <v>0.48</v>
      </c>
      <c r="J262" s="72">
        <f t="shared" si="149"/>
        <v>0</v>
      </c>
      <c r="K262" s="30">
        <f t="shared" si="150"/>
        <v>50.4</v>
      </c>
      <c r="L262" s="28">
        <f t="shared" si="151"/>
        <v>0</v>
      </c>
    </row>
    <row r="263" spans="1:12">
      <c r="A263" s="21">
        <v>0</v>
      </c>
      <c r="B263" s="29" t="s">
        <v>113</v>
      </c>
      <c r="C263" s="29" t="s">
        <v>918</v>
      </c>
      <c r="D263" s="29" t="s">
        <v>74</v>
      </c>
      <c r="E263" s="24" t="s">
        <v>54</v>
      </c>
      <c r="F263" s="32">
        <v>0.48</v>
      </c>
      <c r="G263" s="25">
        <f t="shared" si="147"/>
        <v>50.4</v>
      </c>
      <c r="H263" s="26"/>
      <c r="I263" s="71">
        <f t="shared" si="148"/>
        <v>0.48</v>
      </c>
      <c r="J263" s="72">
        <f t="shared" si="149"/>
        <v>0</v>
      </c>
      <c r="K263" s="30">
        <f t="shared" si="150"/>
        <v>50.4</v>
      </c>
      <c r="L263" s="28">
        <f t="shared" si="151"/>
        <v>0</v>
      </c>
    </row>
    <row r="264" spans="1:12">
      <c r="A264" s="21">
        <v>0</v>
      </c>
      <c r="B264" s="29" t="s">
        <v>114</v>
      </c>
      <c r="C264" s="29" t="s">
        <v>918</v>
      </c>
      <c r="D264" s="29" t="s">
        <v>76</v>
      </c>
      <c r="E264" s="24" t="s">
        <v>54</v>
      </c>
      <c r="F264" s="32">
        <v>0.48</v>
      </c>
      <c r="G264" s="25">
        <f t="shared" si="147"/>
        <v>50.4</v>
      </c>
      <c r="H264" s="26"/>
      <c r="I264" s="71">
        <f t="shared" si="148"/>
        <v>0.48</v>
      </c>
      <c r="J264" s="72">
        <f t="shared" si="149"/>
        <v>0</v>
      </c>
      <c r="K264" s="30">
        <f t="shared" si="150"/>
        <v>50.4</v>
      </c>
      <c r="L264" s="28">
        <f t="shared" si="151"/>
        <v>0</v>
      </c>
    </row>
    <row r="265" spans="1:12">
      <c r="A265" s="21">
        <v>0</v>
      </c>
      <c r="B265" s="29" t="s">
        <v>115</v>
      </c>
      <c r="C265" s="29" t="s">
        <v>918</v>
      </c>
      <c r="D265" s="29" t="s">
        <v>78</v>
      </c>
      <c r="E265" s="24" t="s">
        <v>54</v>
      </c>
      <c r="F265" s="32">
        <v>0.48</v>
      </c>
      <c r="G265" s="25">
        <f t="shared" si="147"/>
        <v>50.4</v>
      </c>
      <c r="H265" s="26"/>
      <c r="I265" s="71">
        <f t="shared" si="148"/>
        <v>0.48</v>
      </c>
      <c r="J265" s="72">
        <f t="shared" si="149"/>
        <v>0</v>
      </c>
      <c r="K265" s="30">
        <f t="shared" si="150"/>
        <v>50.4</v>
      </c>
      <c r="L265" s="28">
        <f t="shared" si="151"/>
        <v>0</v>
      </c>
    </row>
    <row r="266" spans="1:12">
      <c r="A266" s="21">
        <v>0</v>
      </c>
      <c r="B266" s="29" t="s">
        <v>1320</v>
      </c>
      <c r="C266" s="29" t="s">
        <v>919</v>
      </c>
      <c r="D266" s="29" t="s">
        <v>79</v>
      </c>
      <c r="E266" s="24" t="s">
        <v>54</v>
      </c>
      <c r="F266" s="32">
        <v>0.63</v>
      </c>
      <c r="G266" s="25">
        <f t="shared" si="147"/>
        <v>66.150000000000006</v>
      </c>
      <c r="H266" s="26"/>
      <c r="I266" s="71">
        <f t="shared" si="148"/>
        <v>0.63</v>
      </c>
      <c r="J266" s="72">
        <f t="shared" si="149"/>
        <v>0</v>
      </c>
      <c r="K266" s="30">
        <f t="shared" si="150"/>
        <v>66.150000000000006</v>
      </c>
      <c r="L266" s="28">
        <f t="shared" si="151"/>
        <v>0</v>
      </c>
    </row>
    <row r="267" spans="1:12">
      <c r="A267" s="21">
        <v>0</v>
      </c>
      <c r="B267" s="29" t="s">
        <v>1321</v>
      </c>
      <c r="C267" s="29" t="s">
        <v>919</v>
      </c>
      <c r="D267" s="29" t="s">
        <v>80</v>
      </c>
      <c r="E267" s="24" t="s">
        <v>54</v>
      </c>
      <c r="F267" s="32">
        <v>0.63</v>
      </c>
      <c r="G267" s="25">
        <f t="shared" si="147"/>
        <v>66.150000000000006</v>
      </c>
      <c r="H267" s="26"/>
      <c r="I267" s="71">
        <f t="shared" si="148"/>
        <v>0.63</v>
      </c>
      <c r="J267" s="72">
        <f t="shared" si="149"/>
        <v>0</v>
      </c>
      <c r="K267" s="30">
        <f t="shared" si="150"/>
        <v>66.150000000000006</v>
      </c>
      <c r="L267" s="28">
        <f t="shared" si="151"/>
        <v>0</v>
      </c>
    </row>
    <row r="268" spans="1:12">
      <c r="A268" s="21">
        <v>0</v>
      </c>
      <c r="B268" s="29" t="s">
        <v>1322</v>
      </c>
      <c r="C268" s="29" t="s">
        <v>919</v>
      </c>
      <c r="D268" s="29" t="s">
        <v>81</v>
      </c>
      <c r="E268" s="24" t="s">
        <v>54</v>
      </c>
      <c r="F268" s="32">
        <v>0.63</v>
      </c>
      <c r="G268" s="25">
        <f t="shared" si="147"/>
        <v>66.150000000000006</v>
      </c>
      <c r="H268" s="26"/>
      <c r="I268" s="71">
        <f t="shared" si="148"/>
        <v>0.63</v>
      </c>
      <c r="J268" s="72">
        <f t="shared" si="149"/>
        <v>0</v>
      </c>
      <c r="K268" s="30">
        <f t="shared" si="150"/>
        <v>66.150000000000006</v>
      </c>
      <c r="L268" s="28">
        <f t="shared" si="151"/>
        <v>0</v>
      </c>
    </row>
    <row r="269" spans="1:12">
      <c r="A269" s="21">
        <v>0</v>
      </c>
      <c r="B269" s="29" t="s">
        <v>1323</v>
      </c>
      <c r="C269" s="29" t="s">
        <v>919</v>
      </c>
      <c r="D269" s="29" t="s">
        <v>82</v>
      </c>
      <c r="E269" s="24" t="s">
        <v>54</v>
      </c>
      <c r="F269" s="32">
        <v>0.63</v>
      </c>
      <c r="G269" s="25">
        <f t="shared" si="147"/>
        <v>66.150000000000006</v>
      </c>
      <c r="H269" s="26"/>
      <c r="I269" s="71">
        <f t="shared" si="148"/>
        <v>0.63</v>
      </c>
      <c r="J269" s="72">
        <f t="shared" si="149"/>
        <v>0</v>
      </c>
      <c r="K269" s="30">
        <f t="shared" si="150"/>
        <v>66.150000000000006</v>
      </c>
      <c r="L269" s="28">
        <f t="shared" si="151"/>
        <v>0</v>
      </c>
    </row>
    <row r="270" spans="1:12">
      <c r="A270" s="21">
        <v>0</v>
      </c>
      <c r="B270" s="29" t="s">
        <v>1324</v>
      </c>
      <c r="C270" s="29" t="s">
        <v>919</v>
      </c>
      <c r="D270" s="29" t="s">
        <v>83</v>
      </c>
      <c r="E270" s="24" t="s">
        <v>54</v>
      </c>
      <c r="F270" s="32">
        <v>0.63</v>
      </c>
      <c r="G270" s="25">
        <f t="shared" si="147"/>
        <v>66.150000000000006</v>
      </c>
      <c r="H270" s="26"/>
      <c r="I270" s="71">
        <f t="shared" si="148"/>
        <v>0.63</v>
      </c>
      <c r="J270" s="72">
        <f t="shared" si="149"/>
        <v>0</v>
      </c>
      <c r="K270" s="30">
        <f t="shared" si="150"/>
        <v>66.150000000000006</v>
      </c>
      <c r="L270" s="28">
        <f t="shared" si="151"/>
        <v>0</v>
      </c>
    </row>
    <row r="271" spans="1:12">
      <c r="A271" s="21"/>
      <c r="B271" s="29"/>
      <c r="C271" s="29"/>
      <c r="D271" s="29"/>
      <c r="E271" s="24"/>
      <c r="F271" s="32"/>
      <c r="G271" s="32"/>
      <c r="H271" s="26"/>
      <c r="I271" s="71"/>
      <c r="J271" s="72"/>
      <c r="K271" s="30"/>
      <c r="L271" s="28"/>
    </row>
    <row r="272" spans="1:12">
      <c r="A272" s="21">
        <v>0</v>
      </c>
      <c r="B272" s="29" t="s">
        <v>116</v>
      </c>
      <c r="C272" s="29" t="s">
        <v>2356</v>
      </c>
      <c r="D272" s="29" t="s">
        <v>46</v>
      </c>
      <c r="E272" s="24" t="s">
        <v>47</v>
      </c>
      <c r="F272" s="32">
        <v>0.9</v>
      </c>
      <c r="G272" s="25">
        <f t="shared" ref="G272:G292" si="152">ROUND(F272*Курс_EUR,2)</f>
        <v>94.5</v>
      </c>
      <c r="H272" s="26"/>
      <c r="I272" s="71">
        <f t="shared" ref="I272:I292" si="153">F272*(1-Скидка_SUNMIGHT)</f>
        <v>0.9</v>
      </c>
      <c r="J272" s="72">
        <f t="shared" ref="J272:J292" si="154">I272*H272</f>
        <v>0</v>
      </c>
      <c r="K272" s="30">
        <f t="shared" ref="K272:K292" si="155">G272*(1-Скидка_SUNMIGHT)</f>
        <v>94.5</v>
      </c>
      <c r="L272" s="28">
        <f t="shared" ref="L272:L292" si="156">H272*K272</f>
        <v>0</v>
      </c>
    </row>
    <row r="273" spans="1:12">
      <c r="A273" s="21">
        <v>0</v>
      </c>
      <c r="B273" s="29" t="s">
        <v>117</v>
      </c>
      <c r="C273" s="29" t="s">
        <v>2356</v>
      </c>
      <c r="D273" s="29" t="s">
        <v>49</v>
      </c>
      <c r="E273" s="24" t="s">
        <v>47</v>
      </c>
      <c r="F273" s="32">
        <v>0.82</v>
      </c>
      <c r="G273" s="25">
        <f t="shared" si="152"/>
        <v>86.1</v>
      </c>
      <c r="H273" s="26"/>
      <c r="I273" s="71">
        <f t="shared" si="153"/>
        <v>0.82</v>
      </c>
      <c r="J273" s="72">
        <f t="shared" si="154"/>
        <v>0</v>
      </c>
      <c r="K273" s="30">
        <f t="shared" si="155"/>
        <v>86.1</v>
      </c>
      <c r="L273" s="28">
        <f t="shared" si="156"/>
        <v>0</v>
      </c>
    </row>
    <row r="274" spans="1:12">
      <c r="A274" s="21">
        <v>0</v>
      </c>
      <c r="B274" s="29" t="s">
        <v>118</v>
      </c>
      <c r="C274" s="29" t="s">
        <v>2356</v>
      </c>
      <c r="D274" s="29" t="s">
        <v>51</v>
      </c>
      <c r="E274" s="24" t="s">
        <v>47</v>
      </c>
      <c r="F274" s="32">
        <v>0.55000000000000004</v>
      </c>
      <c r="G274" s="25">
        <f t="shared" si="152"/>
        <v>57.75</v>
      </c>
      <c r="H274" s="26"/>
      <c r="I274" s="71">
        <f t="shared" si="153"/>
        <v>0.55000000000000004</v>
      </c>
      <c r="J274" s="72">
        <f t="shared" si="154"/>
        <v>0</v>
      </c>
      <c r="K274" s="30">
        <f t="shared" si="155"/>
        <v>57.75</v>
      </c>
      <c r="L274" s="28">
        <f t="shared" si="156"/>
        <v>0</v>
      </c>
    </row>
    <row r="275" spans="1:12">
      <c r="A275" s="21">
        <v>0</v>
      </c>
      <c r="B275" s="29" t="s">
        <v>119</v>
      </c>
      <c r="C275" s="29" t="s">
        <v>2356</v>
      </c>
      <c r="D275" s="29" t="s">
        <v>53</v>
      </c>
      <c r="E275" s="24" t="s">
        <v>54</v>
      </c>
      <c r="F275" s="32">
        <v>0.51</v>
      </c>
      <c r="G275" s="25">
        <f t="shared" si="152"/>
        <v>53.55</v>
      </c>
      <c r="H275" s="26"/>
      <c r="I275" s="71">
        <f t="shared" si="153"/>
        <v>0.51</v>
      </c>
      <c r="J275" s="72">
        <f t="shared" si="154"/>
        <v>0</v>
      </c>
      <c r="K275" s="30">
        <f t="shared" si="155"/>
        <v>53.55</v>
      </c>
      <c r="L275" s="28">
        <f t="shared" si="156"/>
        <v>0</v>
      </c>
    </row>
    <row r="276" spans="1:12">
      <c r="A276" s="21">
        <v>0</v>
      </c>
      <c r="B276" s="29" t="s">
        <v>120</v>
      </c>
      <c r="C276" s="29" t="s">
        <v>2356</v>
      </c>
      <c r="D276" s="29" t="s">
        <v>56</v>
      </c>
      <c r="E276" s="24" t="s">
        <v>54</v>
      </c>
      <c r="F276" s="32">
        <v>0.47</v>
      </c>
      <c r="G276" s="25">
        <f t="shared" si="152"/>
        <v>49.35</v>
      </c>
      <c r="H276" s="26"/>
      <c r="I276" s="71">
        <f t="shared" si="153"/>
        <v>0.47</v>
      </c>
      <c r="J276" s="72">
        <f t="shared" si="154"/>
        <v>0</v>
      </c>
      <c r="K276" s="30">
        <f t="shared" si="155"/>
        <v>49.35</v>
      </c>
      <c r="L276" s="28">
        <f t="shared" si="156"/>
        <v>0</v>
      </c>
    </row>
    <row r="277" spans="1:12">
      <c r="A277" s="21">
        <v>0</v>
      </c>
      <c r="B277" s="29" t="s">
        <v>121</v>
      </c>
      <c r="C277" s="29" t="s">
        <v>2356</v>
      </c>
      <c r="D277" s="29" t="s">
        <v>58</v>
      </c>
      <c r="E277" s="24" t="s">
        <v>54</v>
      </c>
      <c r="F277" s="32">
        <v>0.47</v>
      </c>
      <c r="G277" s="25">
        <f t="shared" si="152"/>
        <v>49.35</v>
      </c>
      <c r="H277" s="26"/>
      <c r="I277" s="71">
        <f t="shared" si="153"/>
        <v>0.47</v>
      </c>
      <c r="J277" s="72">
        <f t="shared" si="154"/>
        <v>0</v>
      </c>
      <c r="K277" s="30">
        <f t="shared" si="155"/>
        <v>49.35</v>
      </c>
      <c r="L277" s="28">
        <f t="shared" si="156"/>
        <v>0</v>
      </c>
    </row>
    <row r="278" spans="1:12">
      <c r="A278" s="21">
        <v>0</v>
      </c>
      <c r="B278" s="29" t="s">
        <v>122</v>
      </c>
      <c r="C278" s="29" t="s">
        <v>920</v>
      </c>
      <c r="D278" s="29" t="s">
        <v>60</v>
      </c>
      <c r="E278" s="24" t="s">
        <v>54</v>
      </c>
      <c r="F278" s="32">
        <v>0.47</v>
      </c>
      <c r="G278" s="25">
        <f t="shared" si="152"/>
        <v>49.35</v>
      </c>
      <c r="H278" s="26"/>
      <c r="I278" s="71">
        <f t="shared" si="153"/>
        <v>0.47</v>
      </c>
      <c r="J278" s="72">
        <f t="shared" si="154"/>
        <v>0</v>
      </c>
      <c r="K278" s="30">
        <f t="shared" si="155"/>
        <v>49.35</v>
      </c>
      <c r="L278" s="28">
        <f t="shared" si="156"/>
        <v>0</v>
      </c>
    </row>
    <row r="279" spans="1:12">
      <c r="A279" s="21">
        <v>0</v>
      </c>
      <c r="B279" s="29" t="s">
        <v>123</v>
      </c>
      <c r="C279" s="29" t="s">
        <v>920</v>
      </c>
      <c r="D279" s="29" t="s">
        <v>62</v>
      </c>
      <c r="E279" s="24" t="s">
        <v>54</v>
      </c>
      <c r="F279" s="32">
        <v>0.47</v>
      </c>
      <c r="G279" s="25">
        <f t="shared" si="152"/>
        <v>49.35</v>
      </c>
      <c r="H279" s="26"/>
      <c r="I279" s="71">
        <f t="shared" si="153"/>
        <v>0.47</v>
      </c>
      <c r="J279" s="72">
        <f t="shared" si="154"/>
        <v>0</v>
      </c>
      <c r="K279" s="30">
        <f t="shared" si="155"/>
        <v>49.35</v>
      </c>
      <c r="L279" s="28">
        <f t="shared" si="156"/>
        <v>0</v>
      </c>
    </row>
    <row r="280" spans="1:12">
      <c r="A280" s="21">
        <v>0</v>
      </c>
      <c r="B280" s="29" t="s">
        <v>124</v>
      </c>
      <c r="C280" s="29" t="s">
        <v>920</v>
      </c>
      <c r="D280" s="29" t="s">
        <v>64</v>
      </c>
      <c r="E280" s="24" t="s">
        <v>54</v>
      </c>
      <c r="F280" s="32">
        <v>0.47</v>
      </c>
      <c r="G280" s="25">
        <f t="shared" si="152"/>
        <v>49.35</v>
      </c>
      <c r="H280" s="26"/>
      <c r="I280" s="71">
        <f t="shared" si="153"/>
        <v>0.47</v>
      </c>
      <c r="J280" s="72">
        <f t="shared" si="154"/>
        <v>0</v>
      </c>
      <c r="K280" s="30">
        <f t="shared" si="155"/>
        <v>49.35</v>
      </c>
      <c r="L280" s="28">
        <f t="shared" si="156"/>
        <v>0</v>
      </c>
    </row>
    <row r="281" spans="1:12">
      <c r="A281" s="21">
        <v>0</v>
      </c>
      <c r="B281" s="29" t="s">
        <v>125</v>
      </c>
      <c r="C281" s="29" t="s">
        <v>920</v>
      </c>
      <c r="D281" s="29" t="s">
        <v>66</v>
      </c>
      <c r="E281" s="24" t="s">
        <v>54</v>
      </c>
      <c r="F281" s="32">
        <v>0.47</v>
      </c>
      <c r="G281" s="25">
        <f t="shared" si="152"/>
        <v>49.35</v>
      </c>
      <c r="H281" s="26"/>
      <c r="I281" s="71">
        <f t="shared" si="153"/>
        <v>0.47</v>
      </c>
      <c r="J281" s="72">
        <f t="shared" si="154"/>
        <v>0</v>
      </c>
      <c r="K281" s="30">
        <f t="shared" si="155"/>
        <v>49.35</v>
      </c>
      <c r="L281" s="28">
        <f t="shared" si="156"/>
        <v>0</v>
      </c>
    </row>
    <row r="282" spans="1:12">
      <c r="A282" s="21">
        <v>0</v>
      </c>
      <c r="B282" s="29" t="s">
        <v>126</v>
      </c>
      <c r="C282" s="29" t="s">
        <v>920</v>
      </c>
      <c r="D282" s="29" t="s">
        <v>68</v>
      </c>
      <c r="E282" s="24" t="s">
        <v>54</v>
      </c>
      <c r="F282" s="32">
        <v>0.47</v>
      </c>
      <c r="G282" s="25">
        <f t="shared" si="152"/>
        <v>49.35</v>
      </c>
      <c r="H282" s="26"/>
      <c r="I282" s="71">
        <f t="shared" si="153"/>
        <v>0.47</v>
      </c>
      <c r="J282" s="72">
        <f t="shared" si="154"/>
        <v>0</v>
      </c>
      <c r="K282" s="30">
        <f t="shared" si="155"/>
        <v>49.35</v>
      </c>
      <c r="L282" s="28">
        <f t="shared" si="156"/>
        <v>0</v>
      </c>
    </row>
    <row r="283" spans="1:12">
      <c r="A283" s="21">
        <v>0</v>
      </c>
      <c r="B283" s="29" t="s">
        <v>127</v>
      </c>
      <c r="C283" s="29" t="s">
        <v>920</v>
      </c>
      <c r="D283" s="29" t="s">
        <v>70</v>
      </c>
      <c r="E283" s="24" t="s">
        <v>54</v>
      </c>
      <c r="F283" s="32">
        <v>0.47</v>
      </c>
      <c r="G283" s="25">
        <f t="shared" si="152"/>
        <v>49.35</v>
      </c>
      <c r="H283" s="26"/>
      <c r="I283" s="71">
        <f t="shared" si="153"/>
        <v>0.47</v>
      </c>
      <c r="J283" s="72">
        <f t="shared" si="154"/>
        <v>0</v>
      </c>
      <c r="K283" s="30">
        <f t="shared" si="155"/>
        <v>49.35</v>
      </c>
      <c r="L283" s="28">
        <f t="shared" si="156"/>
        <v>0</v>
      </c>
    </row>
    <row r="284" spans="1:12">
      <c r="A284" s="21">
        <v>0</v>
      </c>
      <c r="B284" s="29" t="s">
        <v>128</v>
      </c>
      <c r="C284" s="29" t="s">
        <v>920</v>
      </c>
      <c r="D284" s="29" t="s">
        <v>72</v>
      </c>
      <c r="E284" s="24" t="s">
        <v>54</v>
      </c>
      <c r="F284" s="32">
        <v>0.47</v>
      </c>
      <c r="G284" s="25">
        <f t="shared" si="152"/>
        <v>49.35</v>
      </c>
      <c r="H284" s="26"/>
      <c r="I284" s="71">
        <f t="shared" si="153"/>
        <v>0.47</v>
      </c>
      <c r="J284" s="72">
        <f t="shared" si="154"/>
        <v>0</v>
      </c>
      <c r="K284" s="30">
        <f t="shared" si="155"/>
        <v>49.35</v>
      </c>
      <c r="L284" s="28">
        <f t="shared" si="156"/>
        <v>0</v>
      </c>
    </row>
    <row r="285" spans="1:12">
      <c r="A285" s="21">
        <v>0</v>
      </c>
      <c r="B285" s="29" t="s">
        <v>129</v>
      </c>
      <c r="C285" s="29" t="s">
        <v>920</v>
      </c>
      <c r="D285" s="29" t="s">
        <v>74</v>
      </c>
      <c r="E285" s="24" t="s">
        <v>54</v>
      </c>
      <c r="F285" s="32">
        <v>0.47</v>
      </c>
      <c r="G285" s="25">
        <f t="shared" si="152"/>
        <v>49.35</v>
      </c>
      <c r="H285" s="26"/>
      <c r="I285" s="71">
        <f t="shared" si="153"/>
        <v>0.47</v>
      </c>
      <c r="J285" s="72">
        <f t="shared" si="154"/>
        <v>0</v>
      </c>
      <c r="K285" s="30">
        <f t="shared" si="155"/>
        <v>49.35</v>
      </c>
      <c r="L285" s="28">
        <f t="shared" si="156"/>
        <v>0</v>
      </c>
    </row>
    <row r="286" spans="1:12">
      <c r="A286" s="21">
        <v>0</v>
      </c>
      <c r="B286" s="29" t="s">
        <v>130</v>
      </c>
      <c r="C286" s="29" t="s">
        <v>920</v>
      </c>
      <c r="D286" s="29" t="s">
        <v>76</v>
      </c>
      <c r="E286" s="24" t="s">
        <v>54</v>
      </c>
      <c r="F286" s="32">
        <v>0.47</v>
      </c>
      <c r="G286" s="25">
        <f t="shared" si="152"/>
        <v>49.35</v>
      </c>
      <c r="H286" s="26"/>
      <c r="I286" s="71">
        <f t="shared" si="153"/>
        <v>0.47</v>
      </c>
      <c r="J286" s="72">
        <f t="shared" si="154"/>
        <v>0</v>
      </c>
      <c r="K286" s="30">
        <f t="shared" si="155"/>
        <v>49.35</v>
      </c>
      <c r="L286" s="28">
        <f t="shared" si="156"/>
        <v>0</v>
      </c>
    </row>
    <row r="287" spans="1:12">
      <c r="A287" s="21">
        <v>0</v>
      </c>
      <c r="B287" s="29" t="s">
        <v>131</v>
      </c>
      <c r="C287" s="29" t="s">
        <v>920</v>
      </c>
      <c r="D287" s="29" t="s">
        <v>78</v>
      </c>
      <c r="E287" s="24" t="s">
        <v>54</v>
      </c>
      <c r="F287" s="32">
        <v>0.47</v>
      </c>
      <c r="G287" s="25">
        <f t="shared" si="152"/>
        <v>49.35</v>
      </c>
      <c r="H287" s="26"/>
      <c r="I287" s="71">
        <f t="shared" si="153"/>
        <v>0.47</v>
      </c>
      <c r="J287" s="72">
        <f t="shared" si="154"/>
        <v>0</v>
      </c>
      <c r="K287" s="30">
        <f t="shared" si="155"/>
        <v>49.35</v>
      </c>
      <c r="L287" s="28">
        <f t="shared" si="156"/>
        <v>0</v>
      </c>
    </row>
    <row r="288" spans="1:12">
      <c r="A288" s="21">
        <v>0</v>
      </c>
      <c r="B288" s="29" t="s">
        <v>1325</v>
      </c>
      <c r="C288" s="29" t="s">
        <v>921</v>
      </c>
      <c r="D288" s="29" t="s">
        <v>79</v>
      </c>
      <c r="E288" s="24" t="s">
        <v>54</v>
      </c>
      <c r="F288" s="32">
        <v>0.63</v>
      </c>
      <c r="G288" s="25">
        <f t="shared" si="152"/>
        <v>66.150000000000006</v>
      </c>
      <c r="H288" s="26"/>
      <c r="I288" s="71">
        <f t="shared" si="153"/>
        <v>0.63</v>
      </c>
      <c r="J288" s="72">
        <f t="shared" si="154"/>
        <v>0</v>
      </c>
      <c r="K288" s="30">
        <f t="shared" si="155"/>
        <v>66.150000000000006</v>
      </c>
      <c r="L288" s="28">
        <f t="shared" si="156"/>
        <v>0</v>
      </c>
    </row>
    <row r="289" spans="1:12">
      <c r="A289" s="21">
        <v>0</v>
      </c>
      <c r="B289" s="29" t="s">
        <v>1326</v>
      </c>
      <c r="C289" s="29" t="s">
        <v>921</v>
      </c>
      <c r="D289" s="29" t="s">
        <v>80</v>
      </c>
      <c r="E289" s="24" t="s">
        <v>54</v>
      </c>
      <c r="F289" s="32">
        <v>0.63</v>
      </c>
      <c r="G289" s="25">
        <f t="shared" si="152"/>
        <v>66.150000000000006</v>
      </c>
      <c r="H289" s="26"/>
      <c r="I289" s="71">
        <f t="shared" si="153"/>
        <v>0.63</v>
      </c>
      <c r="J289" s="72">
        <f t="shared" si="154"/>
        <v>0</v>
      </c>
      <c r="K289" s="30">
        <f t="shared" si="155"/>
        <v>66.150000000000006</v>
      </c>
      <c r="L289" s="28">
        <f t="shared" si="156"/>
        <v>0</v>
      </c>
    </row>
    <row r="290" spans="1:12">
      <c r="A290" s="21">
        <v>0</v>
      </c>
      <c r="B290" s="29" t="s">
        <v>1327</v>
      </c>
      <c r="C290" s="29" t="s">
        <v>921</v>
      </c>
      <c r="D290" s="29" t="s">
        <v>81</v>
      </c>
      <c r="E290" s="24" t="s">
        <v>54</v>
      </c>
      <c r="F290" s="32">
        <v>0.63</v>
      </c>
      <c r="G290" s="25">
        <f t="shared" si="152"/>
        <v>66.150000000000006</v>
      </c>
      <c r="H290" s="26"/>
      <c r="I290" s="71">
        <f t="shared" si="153"/>
        <v>0.63</v>
      </c>
      <c r="J290" s="72">
        <f t="shared" si="154"/>
        <v>0</v>
      </c>
      <c r="K290" s="30">
        <f t="shared" si="155"/>
        <v>66.150000000000006</v>
      </c>
      <c r="L290" s="28">
        <f t="shared" si="156"/>
        <v>0</v>
      </c>
    </row>
    <row r="291" spans="1:12">
      <c r="A291" s="21">
        <v>0</v>
      </c>
      <c r="B291" s="29" t="s">
        <v>1328</v>
      </c>
      <c r="C291" s="29" t="s">
        <v>921</v>
      </c>
      <c r="D291" s="29" t="s">
        <v>82</v>
      </c>
      <c r="E291" s="24" t="s">
        <v>54</v>
      </c>
      <c r="F291" s="32">
        <v>0.63</v>
      </c>
      <c r="G291" s="25">
        <f t="shared" si="152"/>
        <v>66.150000000000006</v>
      </c>
      <c r="H291" s="26"/>
      <c r="I291" s="71">
        <f t="shared" si="153"/>
        <v>0.63</v>
      </c>
      <c r="J291" s="72">
        <f t="shared" si="154"/>
        <v>0</v>
      </c>
      <c r="K291" s="30">
        <f t="shared" si="155"/>
        <v>66.150000000000006</v>
      </c>
      <c r="L291" s="28">
        <f t="shared" si="156"/>
        <v>0</v>
      </c>
    </row>
    <row r="292" spans="1:12">
      <c r="A292" s="21">
        <v>0</v>
      </c>
      <c r="B292" s="29" t="s">
        <v>1329</v>
      </c>
      <c r="C292" s="29" t="s">
        <v>921</v>
      </c>
      <c r="D292" s="29" t="s">
        <v>83</v>
      </c>
      <c r="E292" s="24" t="s">
        <v>54</v>
      </c>
      <c r="F292" s="32">
        <v>0.63</v>
      </c>
      <c r="G292" s="25">
        <f t="shared" si="152"/>
        <v>66.150000000000006</v>
      </c>
      <c r="H292" s="26"/>
      <c r="I292" s="71">
        <f t="shared" si="153"/>
        <v>0.63</v>
      </c>
      <c r="J292" s="72">
        <f t="shared" si="154"/>
        <v>0</v>
      </c>
      <c r="K292" s="30">
        <f t="shared" si="155"/>
        <v>66.150000000000006</v>
      </c>
      <c r="L292" s="28">
        <f t="shared" si="156"/>
        <v>0</v>
      </c>
    </row>
    <row r="293" spans="1:12">
      <c r="A293" s="21"/>
      <c r="B293" s="29"/>
      <c r="C293" s="29"/>
      <c r="D293" s="29"/>
      <c r="E293" s="24"/>
      <c r="F293" s="32"/>
      <c r="G293" s="32"/>
      <c r="H293" s="26"/>
      <c r="I293" s="71"/>
      <c r="J293" s="72"/>
      <c r="K293" s="30"/>
      <c r="L293" s="28"/>
    </row>
    <row r="294" spans="1:12">
      <c r="A294" s="21">
        <v>0</v>
      </c>
      <c r="B294" s="29" t="s">
        <v>132</v>
      </c>
      <c r="C294" s="29" t="s">
        <v>2357</v>
      </c>
      <c r="D294" s="29" t="s">
        <v>49</v>
      </c>
      <c r="E294" s="24" t="s">
        <v>47</v>
      </c>
      <c r="F294" s="32">
        <v>0.86</v>
      </c>
      <c r="G294" s="25">
        <f t="shared" ref="G294:G304" si="157">ROUND(F294*Курс_EUR,2)</f>
        <v>90.3</v>
      </c>
      <c r="H294" s="26"/>
      <c r="I294" s="71">
        <f t="shared" ref="I294:I304" si="158">F294*(1-Скидка_SUNMIGHT)</f>
        <v>0.86</v>
      </c>
      <c r="J294" s="72">
        <f t="shared" ref="J294:J304" si="159">I294*H294</f>
        <v>0</v>
      </c>
      <c r="K294" s="30">
        <f t="shared" ref="K294:K304" si="160">G294*(1-Скидка_SUNMIGHT)</f>
        <v>90.3</v>
      </c>
      <c r="L294" s="28">
        <f t="shared" ref="L294:L304" si="161">H294*K294</f>
        <v>0</v>
      </c>
    </row>
    <row r="295" spans="1:12">
      <c r="A295" s="21">
        <v>0</v>
      </c>
      <c r="B295" s="29" t="s">
        <v>133</v>
      </c>
      <c r="C295" s="29" t="s">
        <v>2357</v>
      </c>
      <c r="D295" s="29" t="s">
        <v>51</v>
      </c>
      <c r="E295" s="24" t="s">
        <v>47</v>
      </c>
      <c r="F295" s="32">
        <v>0.83</v>
      </c>
      <c r="G295" s="25">
        <f t="shared" si="157"/>
        <v>87.15</v>
      </c>
      <c r="H295" s="26"/>
      <c r="I295" s="71">
        <f t="shared" si="158"/>
        <v>0.83</v>
      </c>
      <c r="J295" s="72">
        <f t="shared" si="159"/>
        <v>0</v>
      </c>
      <c r="K295" s="30">
        <f t="shared" si="160"/>
        <v>87.15</v>
      </c>
      <c r="L295" s="28">
        <f t="shared" si="161"/>
        <v>0</v>
      </c>
    </row>
    <row r="296" spans="1:12">
      <c r="A296" s="21">
        <v>0</v>
      </c>
      <c r="B296" s="29" t="s">
        <v>134</v>
      </c>
      <c r="C296" s="29" t="s">
        <v>2357</v>
      </c>
      <c r="D296" s="29" t="s">
        <v>53</v>
      </c>
      <c r="E296" s="24" t="s">
        <v>54</v>
      </c>
      <c r="F296" s="32">
        <v>0.77</v>
      </c>
      <c r="G296" s="25">
        <f t="shared" si="157"/>
        <v>80.849999999999994</v>
      </c>
      <c r="H296" s="26"/>
      <c r="I296" s="71">
        <f t="shared" si="158"/>
        <v>0.77</v>
      </c>
      <c r="J296" s="72">
        <f t="shared" si="159"/>
        <v>0</v>
      </c>
      <c r="K296" s="30">
        <f t="shared" si="160"/>
        <v>80.849999999999994</v>
      </c>
      <c r="L296" s="28">
        <f t="shared" si="161"/>
        <v>0</v>
      </c>
    </row>
    <row r="297" spans="1:12">
      <c r="A297" s="21">
        <v>0</v>
      </c>
      <c r="B297" s="29" t="s">
        <v>135</v>
      </c>
      <c r="C297" s="29" t="s">
        <v>2357</v>
      </c>
      <c r="D297" s="29" t="s">
        <v>56</v>
      </c>
      <c r="E297" s="24" t="s">
        <v>54</v>
      </c>
      <c r="F297" s="32">
        <v>0.75</v>
      </c>
      <c r="G297" s="25">
        <f t="shared" si="157"/>
        <v>78.75</v>
      </c>
      <c r="H297" s="26"/>
      <c r="I297" s="71">
        <f t="shared" si="158"/>
        <v>0.75</v>
      </c>
      <c r="J297" s="72">
        <f t="shared" si="159"/>
        <v>0</v>
      </c>
      <c r="K297" s="30">
        <f t="shared" si="160"/>
        <v>78.75</v>
      </c>
      <c r="L297" s="28">
        <f t="shared" si="161"/>
        <v>0</v>
      </c>
    </row>
    <row r="298" spans="1:12">
      <c r="A298" s="21">
        <v>0</v>
      </c>
      <c r="B298" s="29" t="s">
        <v>136</v>
      </c>
      <c r="C298" s="29" t="s">
        <v>2357</v>
      </c>
      <c r="D298" s="29" t="s">
        <v>58</v>
      </c>
      <c r="E298" s="24" t="s">
        <v>54</v>
      </c>
      <c r="F298" s="32">
        <v>0.75</v>
      </c>
      <c r="G298" s="25">
        <f t="shared" si="157"/>
        <v>78.75</v>
      </c>
      <c r="H298" s="26"/>
      <c r="I298" s="71">
        <f t="shared" si="158"/>
        <v>0.75</v>
      </c>
      <c r="J298" s="72">
        <f t="shared" si="159"/>
        <v>0</v>
      </c>
      <c r="K298" s="30">
        <f t="shared" si="160"/>
        <v>78.75</v>
      </c>
      <c r="L298" s="28">
        <f t="shared" si="161"/>
        <v>0</v>
      </c>
    </row>
    <row r="299" spans="1:12">
      <c r="A299" s="21">
        <v>0</v>
      </c>
      <c r="B299" s="29" t="s">
        <v>137</v>
      </c>
      <c r="C299" s="29" t="s">
        <v>922</v>
      </c>
      <c r="D299" s="29" t="s">
        <v>60</v>
      </c>
      <c r="E299" s="24" t="s">
        <v>54</v>
      </c>
      <c r="F299" s="32">
        <v>0.75</v>
      </c>
      <c r="G299" s="25">
        <f t="shared" si="157"/>
        <v>78.75</v>
      </c>
      <c r="H299" s="26"/>
      <c r="I299" s="71">
        <f t="shared" si="158"/>
        <v>0.75</v>
      </c>
      <c r="J299" s="72">
        <f t="shared" si="159"/>
        <v>0</v>
      </c>
      <c r="K299" s="30">
        <f t="shared" si="160"/>
        <v>78.75</v>
      </c>
      <c r="L299" s="28">
        <f t="shared" si="161"/>
        <v>0</v>
      </c>
    </row>
    <row r="300" spans="1:12">
      <c r="A300" s="21">
        <v>0</v>
      </c>
      <c r="B300" s="29" t="s">
        <v>138</v>
      </c>
      <c r="C300" s="29" t="s">
        <v>922</v>
      </c>
      <c r="D300" s="29" t="s">
        <v>62</v>
      </c>
      <c r="E300" s="24" t="s">
        <v>54</v>
      </c>
      <c r="F300" s="32">
        <v>0.72</v>
      </c>
      <c r="G300" s="25">
        <f t="shared" si="157"/>
        <v>75.599999999999994</v>
      </c>
      <c r="H300" s="26"/>
      <c r="I300" s="71">
        <f t="shared" si="158"/>
        <v>0.72</v>
      </c>
      <c r="J300" s="72">
        <f t="shared" si="159"/>
        <v>0</v>
      </c>
      <c r="K300" s="30">
        <f t="shared" si="160"/>
        <v>75.599999999999994</v>
      </c>
      <c r="L300" s="28">
        <f t="shared" si="161"/>
        <v>0</v>
      </c>
    </row>
    <row r="301" spans="1:12">
      <c r="A301" s="21">
        <v>0</v>
      </c>
      <c r="B301" s="29" t="s">
        <v>139</v>
      </c>
      <c r="C301" s="29" t="s">
        <v>922</v>
      </c>
      <c r="D301" s="29" t="s">
        <v>64</v>
      </c>
      <c r="E301" s="24" t="s">
        <v>54</v>
      </c>
      <c r="F301" s="32">
        <v>0.72</v>
      </c>
      <c r="G301" s="25">
        <f t="shared" si="157"/>
        <v>75.599999999999994</v>
      </c>
      <c r="H301" s="26"/>
      <c r="I301" s="71">
        <f t="shared" si="158"/>
        <v>0.72</v>
      </c>
      <c r="J301" s="72">
        <f t="shared" si="159"/>
        <v>0</v>
      </c>
      <c r="K301" s="30">
        <f t="shared" si="160"/>
        <v>75.599999999999994</v>
      </c>
      <c r="L301" s="28">
        <f t="shared" si="161"/>
        <v>0</v>
      </c>
    </row>
    <row r="302" spans="1:12">
      <c r="A302" s="21">
        <v>0</v>
      </c>
      <c r="B302" s="29" t="s">
        <v>140</v>
      </c>
      <c r="C302" s="29" t="s">
        <v>922</v>
      </c>
      <c r="D302" s="29" t="s">
        <v>66</v>
      </c>
      <c r="E302" s="24" t="s">
        <v>54</v>
      </c>
      <c r="F302" s="32">
        <v>0.72</v>
      </c>
      <c r="G302" s="25">
        <f t="shared" si="157"/>
        <v>75.599999999999994</v>
      </c>
      <c r="H302" s="26"/>
      <c r="I302" s="71">
        <f t="shared" si="158"/>
        <v>0.72</v>
      </c>
      <c r="J302" s="72">
        <f t="shared" si="159"/>
        <v>0</v>
      </c>
      <c r="K302" s="30">
        <f t="shared" si="160"/>
        <v>75.599999999999994</v>
      </c>
      <c r="L302" s="28">
        <f t="shared" si="161"/>
        <v>0</v>
      </c>
    </row>
    <row r="303" spans="1:12">
      <c r="A303" s="21">
        <v>0</v>
      </c>
      <c r="B303" s="29" t="s">
        <v>141</v>
      </c>
      <c r="C303" s="29" t="s">
        <v>922</v>
      </c>
      <c r="D303" s="29" t="s">
        <v>70</v>
      </c>
      <c r="E303" s="24" t="s">
        <v>54</v>
      </c>
      <c r="F303" s="32">
        <v>0.72</v>
      </c>
      <c r="G303" s="25">
        <f t="shared" si="157"/>
        <v>75.599999999999994</v>
      </c>
      <c r="H303" s="26"/>
      <c r="I303" s="71">
        <f t="shared" si="158"/>
        <v>0.72</v>
      </c>
      <c r="J303" s="72">
        <f t="shared" si="159"/>
        <v>0</v>
      </c>
      <c r="K303" s="30">
        <f t="shared" si="160"/>
        <v>75.599999999999994</v>
      </c>
      <c r="L303" s="28">
        <f t="shared" si="161"/>
        <v>0</v>
      </c>
    </row>
    <row r="304" spans="1:12">
      <c r="A304" s="21">
        <v>0</v>
      </c>
      <c r="B304" s="29" t="s">
        <v>142</v>
      </c>
      <c r="C304" s="29" t="s">
        <v>922</v>
      </c>
      <c r="D304" s="29" t="s">
        <v>74</v>
      </c>
      <c r="E304" s="24" t="s">
        <v>54</v>
      </c>
      <c r="F304" s="32">
        <v>0.72</v>
      </c>
      <c r="G304" s="25">
        <f t="shared" si="157"/>
        <v>75.599999999999994</v>
      </c>
      <c r="H304" s="26"/>
      <c r="I304" s="71">
        <f t="shared" si="158"/>
        <v>0.72</v>
      </c>
      <c r="J304" s="72">
        <f t="shared" si="159"/>
        <v>0</v>
      </c>
      <c r="K304" s="30">
        <f t="shared" si="160"/>
        <v>75.599999999999994</v>
      </c>
      <c r="L304" s="28">
        <f t="shared" si="161"/>
        <v>0</v>
      </c>
    </row>
    <row r="305" spans="1:12">
      <c r="A305" s="21"/>
      <c r="B305" s="29"/>
      <c r="C305" s="29"/>
      <c r="D305" s="29"/>
      <c r="E305" s="24"/>
      <c r="F305" s="32"/>
      <c r="G305" s="32"/>
      <c r="H305" s="26"/>
      <c r="I305" s="71"/>
      <c r="J305" s="72"/>
      <c r="K305" s="30"/>
      <c r="L305" s="28"/>
    </row>
    <row r="306" spans="1:12">
      <c r="A306" s="21">
        <v>0</v>
      </c>
      <c r="B306" s="29" t="s">
        <v>143</v>
      </c>
      <c r="C306" s="29" t="s">
        <v>2358</v>
      </c>
      <c r="D306" s="29" t="s">
        <v>49</v>
      </c>
      <c r="E306" s="24" t="s">
        <v>47</v>
      </c>
      <c r="F306" s="32">
        <v>0.86</v>
      </c>
      <c r="G306" s="25">
        <f t="shared" ref="G306:G316" si="162">ROUND(F306*Курс_EUR,2)</f>
        <v>90.3</v>
      </c>
      <c r="H306" s="26"/>
      <c r="I306" s="71">
        <f t="shared" ref="I306:I316" si="163">F306*(1-Скидка_SUNMIGHT)</f>
        <v>0.86</v>
      </c>
      <c r="J306" s="72">
        <f t="shared" ref="J306:J316" si="164">I306*H306</f>
        <v>0</v>
      </c>
      <c r="K306" s="30">
        <f t="shared" ref="K306:K316" si="165">G306*(1-Скидка_SUNMIGHT)</f>
        <v>90.3</v>
      </c>
      <c r="L306" s="28">
        <f t="shared" ref="L306:L316" si="166">H306*K306</f>
        <v>0</v>
      </c>
    </row>
    <row r="307" spans="1:12">
      <c r="A307" s="21">
        <v>0</v>
      </c>
      <c r="B307" s="29" t="s">
        <v>144</v>
      </c>
      <c r="C307" s="29" t="s">
        <v>2358</v>
      </c>
      <c r="D307" s="29" t="s">
        <v>51</v>
      </c>
      <c r="E307" s="24" t="s">
        <v>47</v>
      </c>
      <c r="F307" s="32">
        <v>0.83</v>
      </c>
      <c r="G307" s="25">
        <f t="shared" si="162"/>
        <v>87.15</v>
      </c>
      <c r="H307" s="26"/>
      <c r="I307" s="71">
        <f t="shared" si="163"/>
        <v>0.83</v>
      </c>
      <c r="J307" s="72">
        <f t="shared" si="164"/>
        <v>0</v>
      </c>
      <c r="K307" s="30">
        <f t="shared" si="165"/>
        <v>87.15</v>
      </c>
      <c r="L307" s="28">
        <f t="shared" si="166"/>
        <v>0</v>
      </c>
    </row>
    <row r="308" spans="1:12">
      <c r="A308" s="21">
        <v>0</v>
      </c>
      <c r="B308" s="29" t="s">
        <v>145</v>
      </c>
      <c r="C308" s="29" t="s">
        <v>2358</v>
      </c>
      <c r="D308" s="29" t="s">
        <v>53</v>
      </c>
      <c r="E308" s="24" t="s">
        <v>54</v>
      </c>
      <c r="F308" s="32">
        <v>0.77</v>
      </c>
      <c r="G308" s="25">
        <f t="shared" si="162"/>
        <v>80.849999999999994</v>
      </c>
      <c r="H308" s="26"/>
      <c r="I308" s="71">
        <f t="shared" si="163"/>
        <v>0.77</v>
      </c>
      <c r="J308" s="72">
        <f t="shared" si="164"/>
        <v>0</v>
      </c>
      <c r="K308" s="30">
        <f t="shared" si="165"/>
        <v>80.849999999999994</v>
      </c>
      <c r="L308" s="28">
        <f t="shared" si="166"/>
        <v>0</v>
      </c>
    </row>
    <row r="309" spans="1:12">
      <c r="A309" s="21">
        <v>0</v>
      </c>
      <c r="B309" s="29" t="s">
        <v>146</v>
      </c>
      <c r="C309" s="29" t="s">
        <v>2358</v>
      </c>
      <c r="D309" s="29" t="s">
        <v>56</v>
      </c>
      <c r="E309" s="24" t="s">
        <v>54</v>
      </c>
      <c r="F309" s="32">
        <v>0.75</v>
      </c>
      <c r="G309" s="25">
        <f t="shared" si="162"/>
        <v>78.75</v>
      </c>
      <c r="H309" s="26"/>
      <c r="I309" s="71">
        <f t="shared" si="163"/>
        <v>0.75</v>
      </c>
      <c r="J309" s="72">
        <f t="shared" si="164"/>
        <v>0</v>
      </c>
      <c r="K309" s="30">
        <f t="shared" si="165"/>
        <v>78.75</v>
      </c>
      <c r="L309" s="28">
        <f t="shared" si="166"/>
        <v>0</v>
      </c>
    </row>
    <row r="310" spans="1:12">
      <c r="A310" s="21">
        <v>0</v>
      </c>
      <c r="B310" s="29" t="s">
        <v>147</v>
      </c>
      <c r="C310" s="29" t="s">
        <v>2358</v>
      </c>
      <c r="D310" s="29" t="s">
        <v>58</v>
      </c>
      <c r="E310" s="24" t="s">
        <v>54</v>
      </c>
      <c r="F310" s="32">
        <v>0.75</v>
      </c>
      <c r="G310" s="25">
        <f t="shared" si="162"/>
        <v>78.75</v>
      </c>
      <c r="H310" s="26"/>
      <c r="I310" s="71">
        <f t="shared" si="163"/>
        <v>0.75</v>
      </c>
      <c r="J310" s="72">
        <f t="shared" si="164"/>
        <v>0</v>
      </c>
      <c r="K310" s="30">
        <f t="shared" si="165"/>
        <v>78.75</v>
      </c>
      <c r="L310" s="28">
        <f t="shared" si="166"/>
        <v>0</v>
      </c>
    </row>
    <row r="311" spans="1:12">
      <c r="A311" s="21">
        <v>0</v>
      </c>
      <c r="B311" s="29" t="s">
        <v>148</v>
      </c>
      <c r="C311" s="29" t="s">
        <v>923</v>
      </c>
      <c r="D311" s="29" t="s">
        <v>60</v>
      </c>
      <c r="E311" s="24" t="s">
        <v>54</v>
      </c>
      <c r="F311" s="32">
        <v>0.75</v>
      </c>
      <c r="G311" s="25">
        <f t="shared" si="162"/>
        <v>78.75</v>
      </c>
      <c r="H311" s="26"/>
      <c r="I311" s="71">
        <f t="shared" si="163"/>
        <v>0.75</v>
      </c>
      <c r="J311" s="72">
        <f t="shared" si="164"/>
        <v>0</v>
      </c>
      <c r="K311" s="30">
        <f t="shared" si="165"/>
        <v>78.75</v>
      </c>
      <c r="L311" s="28">
        <f t="shared" si="166"/>
        <v>0</v>
      </c>
    </row>
    <row r="312" spans="1:12">
      <c r="A312" s="21">
        <v>0</v>
      </c>
      <c r="B312" s="29" t="s">
        <v>149</v>
      </c>
      <c r="C312" s="29" t="s">
        <v>923</v>
      </c>
      <c r="D312" s="29" t="s">
        <v>62</v>
      </c>
      <c r="E312" s="24" t="s">
        <v>54</v>
      </c>
      <c r="F312" s="32">
        <v>0.72</v>
      </c>
      <c r="G312" s="25">
        <f t="shared" si="162"/>
        <v>75.599999999999994</v>
      </c>
      <c r="H312" s="26"/>
      <c r="I312" s="71">
        <f t="shared" si="163"/>
        <v>0.72</v>
      </c>
      <c r="J312" s="72">
        <f t="shared" si="164"/>
        <v>0</v>
      </c>
      <c r="K312" s="30">
        <f t="shared" si="165"/>
        <v>75.599999999999994</v>
      </c>
      <c r="L312" s="28">
        <f t="shared" si="166"/>
        <v>0</v>
      </c>
    </row>
    <row r="313" spans="1:12">
      <c r="A313" s="21">
        <v>0</v>
      </c>
      <c r="B313" s="29" t="s">
        <v>150</v>
      </c>
      <c r="C313" s="29" t="s">
        <v>923</v>
      </c>
      <c r="D313" s="29" t="s">
        <v>64</v>
      </c>
      <c r="E313" s="24" t="s">
        <v>54</v>
      </c>
      <c r="F313" s="32">
        <v>0.72</v>
      </c>
      <c r="G313" s="25">
        <f t="shared" si="162"/>
        <v>75.599999999999994</v>
      </c>
      <c r="H313" s="26"/>
      <c r="I313" s="71">
        <f t="shared" si="163"/>
        <v>0.72</v>
      </c>
      <c r="J313" s="72">
        <f t="shared" si="164"/>
        <v>0</v>
      </c>
      <c r="K313" s="30">
        <f t="shared" si="165"/>
        <v>75.599999999999994</v>
      </c>
      <c r="L313" s="28">
        <f t="shared" si="166"/>
        <v>0</v>
      </c>
    </row>
    <row r="314" spans="1:12">
      <c r="A314" s="21">
        <v>0</v>
      </c>
      <c r="B314" s="29" t="s">
        <v>151</v>
      </c>
      <c r="C314" s="29" t="s">
        <v>923</v>
      </c>
      <c r="D314" s="29" t="s">
        <v>66</v>
      </c>
      <c r="E314" s="24" t="s">
        <v>54</v>
      </c>
      <c r="F314" s="32">
        <v>0.72</v>
      </c>
      <c r="G314" s="25">
        <f t="shared" si="162"/>
        <v>75.599999999999994</v>
      </c>
      <c r="H314" s="26"/>
      <c r="I314" s="71">
        <f t="shared" si="163"/>
        <v>0.72</v>
      </c>
      <c r="J314" s="72">
        <f t="shared" si="164"/>
        <v>0</v>
      </c>
      <c r="K314" s="30">
        <f t="shared" si="165"/>
        <v>75.599999999999994</v>
      </c>
      <c r="L314" s="28">
        <f t="shared" si="166"/>
        <v>0</v>
      </c>
    </row>
    <row r="315" spans="1:12">
      <c r="A315" s="21">
        <v>0</v>
      </c>
      <c r="B315" s="29" t="s">
        <v>152</v>
      </c>
      <c r="C315" s="29" t="s">
        <v>923</v>
      </c>
      <c r="D315" s="29" t="s">
        <v>70</v>
      </c>
      <c r="E315" s="24" t="s">
        <v>54</v>
      </c>
      <c r="F315" s="32">
        <v>0.72</v>
      </c>
      <c r="G315" s="25">
        <f t="shared" si="162"/>
        <v>75.599999999999994</v>
      </c>
      <c r="H315" s="26"/>
      <c r="I315" s="71">
        <f t="shared" si="163"/>
        <v>0.72</v>
      </c>
      <c r="J315" s="72">
        <f t="shared" si="164"/>
        <v>0</v>
      </c>
      <c r="K315" s="30">
        <f t="shared" si="165"/>
        <v>75.599999999999994</v>
      </c>
      <c r="L315" s="28">
        <f t="shared" si="166"/>
        <v>0</v>
      </c>
    </row>
    <row r="316" spans="1:12">
      <c r="A316" s="21">
        <v>0</v>
      </c>
      <c r="B316" s="29" t="s">
        <v>153</v>
      </c>
      <c r="C316" s="29" t="s">
        <v>923</v>
      </c>
      <c r="D316" s="29" t="s">
        <v>74</v>
      </c>
      <c r="E316" s="24" t="s">
        <v>54</v>
      </c>
      <c r="F316" s="32">
        <v>0.72</v>
      </c>
      <c r="G316" s="25">
        <f t="shared" si="162"/>
        <v>75.599999999999994</v>
      </c>
      <c r="H316" s="26"/>
      <c r="I316" s="71">
        <f t="shared" si="163"/>
        <v>0.72</v>
      </c>
      <c r="J316" s="72">
        <f t="shared" si="164"/>
        <v>0</v>
      </c>
      <c r="K316" s="30">
        <f t="shared" si="165"/>
        <v>75.599999999999994</v>
      </c>
      <c r="L316" s="28">
        <f t="shared" si="166"/>
        <v>0</v>
      </c>
    </row>
    <row r="317" spans="1:12">
      <c r="A317" s="21"/>
      <c r="B317" s="29"/>
      <c r="C317" s="29"/>
      <c r="D317" s="29"/>
      <c r="E317" s="24"/>
      <c r="F317" s="32"/>
      <c r="G317" s="32"/>
      <c r="H317" s="26"/>
      <c r="I317" s="71"/>
      <c r="J317" s="72"/>
      <c r="K317" s="30"/>
      <c r="L317" s="28"/>
    </row>
    <row r="318" spans="1:12">
      <c r="A318" s="21">
        <v>0</v>
      </c>
      <c r="B318" s="29" t="s">
        <v>2513</v>
      </c>
      <c r="C318" s="29" t="s">
        <v>2514</v>
      </c>
      <c r="D318" s="29" t="s">
        <v>53</v>
      </c>
      <c r="E318" s="24" t="s">
        <v>54</v>
      </c>
      <c r="F318" s="32">
        <v>0.37</v>
      </c>
      <c r="G318" s="25">
        <f t="shared" ref="G318:G325" si="167">ROUND(F318*Курс_EUR,2)</f>
        <v>38.85</v>
      </c>
      <c r="H318" s="26"/>
      <c r="I318" s="71">
        <f t="shared" ref="I318:I325" si="168">F318*(1-Скидка_SUNMIGHT)</f>
        <v>0.37</v>
      </c>
      <c r="J318" s="72">
        <f t="shared" ref="J318:J325" si="169">I318*H318</f>
        <v>0</v>
      </c>
      <c r="K318" s="30">
        <f t="shared" ref="K318:K325" si="170">G318*(1-Скидка_SUNMIGHT)</f>
        <v>38.85</v>
      </c>
      <c r="L318" s="28">
        <f t="shared" ref="L318:L325" si="171">H318*K318</f>
        <v>0</v>
      </c>
    </row>
    <row r="319" spans="1:12">
      <c r="A319" s="21">
        <v>0</v>
      </c>
      <c r="B319" s="29" t="s">
        <v>2515</v>
      </c>
      <c r="C319" s="29" t="s">
        <v>2514</v>
      </c>
      <c r="D319" s="29" t="s">
        <v>56</v>
      </c>
      <c r="E319" s="24" t="s">
        <v>54</v>
      </c>
      <c r="F319" s="32">
        <v>0.37</v>
      </c>
      <c r="G319" s="25">
        <f t="shared" si="167"/>
        <v>38.85</v>
      </c>
      <c r="H319" s="26"/>
      <c r="I319" s="71">
        <f t="shared" si="168"/>
        <v>0.37</v>
      </c>
      <c r="J319" s="72">
        <f t="shared" si="169"/>
        <v>0</v>
      </c>
      <c r="K319" s="30">
        <f t="shared" si="170"/>
        <v>38.85</v>
      </c>
      <c r="L319" s="28">
        <f t="shared" si="171"/>
        <v>0</v>
      </c>
    </row>
    <row r="320" spans="1:12">
      <c r="A320" s="21">
        <v>0</v>
      </c>
      <c r="B320" s="29" t="s">
        <v>2516</v>
      </c>
      <c r="C320" s="29" t="s">
        <v>2514</v>
      </c>
      <c r="D320" s="29" t="s">
        <v>58</v>
      </c>
      <c r="E320" s="24" t="s">
        <v>54</v>
      </c>
      <c r="F320" s="32">
        <v>0.37</v>
      </c>
      <c r="G320" s="25">
        <f t="shared" si="167"/>
        <v>38.85</v>
      </c>
      <c r="H320" s="26"/>
      <c r="I320" s="71">
        <f t="shared" si="168"/>
        <v>0.37</v>
      </c>
      <c r="J320" s="72">
        <f t="shared" si="169"/>
        <v>0</v>
      </c>
      <c r="K320" s="30">
        <f t="shared" si="170"/>
        <v>38.85</v>
      </c>
      <c r="L320" s="28">
        <f t="shared" si="171"/>
        <v>0</v>
      </c>
    </row>
    <row r="321" spans="1:12">
      <c r="A321" s="21">
        <v>0</v>
      </c>
      <c r="B321" s="29" t="s">
        <v>2517</v>
      </c>
      <c r="C321" s="29" t="s">
        <v>2518</v>
      </c>
      <c r="D321" s="29" t="s">
        <v>60</v>
      </c>
      <c r="E321" s="24" t="s">
        <v>54</v>
      </c>
      <c r="F321" s="32">
        <v>0.37</v>
      </c>
      <c r="G321" s="25">
        <f t="shared" si="167"/>
        <v>38.85</v>
      </c>
      <c r="H321" s="26"/>
      <c r="I321" s="71">
        <f t="shared" si="168"/>
        <v>0.37</v>
      </c>
      <c r="J321" s="72">
        <f t="shared" si="169"/>
        <v>0</v>
      </c>
      <c r="K321" s="30">
        <f t="shared" si="170"/>
        <v>38.85</v>
      </c>
      <c r="L321" s="28">
        <f t="shared" si="171"/>
        <v>0</v>
      </c>
    </row>
    <row r="322" spans="1:12">
      <c r="A322" s="21">
        <v>0</v>
      </c>
      <c r="B322" s="29" t="s">
        <v>2519</v>
      </c>
      <c r="C322" s="29" t="s">
        <v>2518</v>
      </c>
      <c r="D322" s="29" t="s">
        <v>62</v>
      </c>
      <c r="E322" s="24" t="s">
        <v>54</v>
      </c>
      <c r="F322" s="32">
        <v>0.37</v>
      </c>
      <c r="G322" s="25">
        <f t="shared" si="167"/>
        <v>38.85</v>
      </c>
      <c r="H322" s="26"/>
      <c r="I322" s="71">
        <f t="shared" si="168"/>
        <v>0.37</v>
      </c>
      <c r="J322" s="72">
        <f t="shared" si="169"/>
        <v>0</v>
      </c>
      <c r="K322" s="30">
        <f t="shared" si="170"/>
        <v>38.85</v>
      </c>
      <c r="L322" s="28">
        <f t="shared" si="171"/>
        <v>0</v>
      </c>
    </row>
    <row r="323" spans="1:12">
      <c r="A323" s="21">
        <v>0</v>
      </c>
      <c r="B323" s="29" t="s">
        <v>2520</v>
      </c>
      <c r="C323" s="29" t="s">
        <v>2518</v>
      </c>
      <c r="D323" s="29" t="s">
        <v>66</v>
      </c>
      <c r="E323" s="24" t="s">
        <v>54</v>
      </c>
      <c r="F323" s="32">
        <v>0.37</v>
      </c>
      <c r="G323" s="25">
        <f t="shared" si="167"/>
        <v>38.85</v>
      </c>
      <c r="H323" s="26"/>
      <c r="I323" s="71">
        <f t="shared" si="168"/>
        <v>0.37</v>
      </c>
      <c r="J323" s="72">
        <f t="shared" si="169"/>
        <v>0</v>
      </c>
      <c r="K323" s="30">
        <f t="shared" si="170"/>
        <v>38.85</v>
      </c>
      <c r="L323" s="28">
        <f t="shared" si="171"/>
        <v>0</v>
      </c>
    </row>
    <row r="324" spans="1:12">
      <c r="A324" s="21">
        <v>0</v>
      </c>
      <c r="B324" s="29" t="s">
        <v>2521</v>
      </c>
      <c r="C324" s="29" t="s">
        <v>2518</v>
      </c>
      <c r="D324" s="29" t="s">
        <v>70</v>
      </c>
      <c r="E324" s="24" t="s">
        <v>54</v>
      </c>
      <c r="F324" s="32">
        <v>0.37</v>
      </c>
      <c r="G324" s="25">
        <f t="shared" si="167"/>
        <v>38.85</v>
      </c>
      <c r="H324" s="26"/>
      <c r="I324" s="71">
        <f t="shared" si="168"/>
        <v>0.37</v>
      </c>
      <c r="J324" s="72">
        <f t="shared" si="169"/>
        <v>0</v>
      </c>
      <c r="K324" s="30">
        <f t="shared" si="170"/>
        <v>38.85</v>
      </c>
      <c r="L324" s="28">
        <f t="shared" si="171"/>
        <v>0</v>
      </c>
    </row>
    <row r="325" spans="1:12">
      <c r="A325" s="21">
        <v>0</v>
      </c>
      <c r="B325" s="29" t="s">
        <v>2522</v>
      </c>
      <c r="C325" s="29" t="s">
        <v>2518</v>
      </c>
      <c r="D325" s="29" t="s">
        <v>74</v>
      </c>
      <c r="E325" s="24" t="s">
        <v>54</v>
      </c>
      <c r="F325" s="32">
        <v>0.37</v>
      </c>
      <c r="G325" s="25">
        <f t="shared" si="167"/>
        <v>38.85</v>
      </c>
      <c r="H325" s="26"/>
      <c r="I325" s="71">
        <f t="shared" si="168"/>
        <v>0.37</v>
      </c>
      <c r="J325" s="72">
        <f t="shared" si="169"/>
        <v>0</v>
      </c>
      <c r="K325" s="30">
        <f t="shared" si="170"/>
        <v>38.85</v>
      </c>
      <c r="L325" s="28">
        <f t="shared" si="171"/>
        <v>0</v>
      </c>
    </row>
    <row r="326" spans="1:12">
      <c r="A326" s="21"/>
      <c r="B326" s="29"/>
      <c r="C326" s="29"/>
      <c r="D326" s="29"/>
      <c r="E326" s="24"/>
      <c r="F326" s="32"/>
      <c r="G326" s="32"/>
      <c r="H326" s="26"/>
      <c r="I326" s="71"/>
      <c r="J326" s="72"/>
      <c r="K326" s="30"/>
      <c r="L326" s="28"/>
    </row>
    <row r="327" spans="1:12">
      <c r="A327" s="21">
        <v>0</v>
      </c>
      <c r="B327" s="29" t="s">
        <v>154</v>
      </c>
      <c r="C327" s="29" t="s">
        <v>2359</v>
      </c>
      <c r="D327" s="29" t="s">
        <v>49</v>
      </c>
      <c r="E327" s="24" t="s">
        <v>47</v>
      </c>
      <c r="F327" s="32">
        <v>0.86</v>
      </c>
      <c r="G327" s="25">
        <f t="shared" ref="G327:G337" si="172">ROUND(F327*Курс_EUR,2)</f>
        <v>90.3</v>
      </c>
      <c r="H327" s="26"/>
      <c r="I327" s="71">
        <f t="shared" ref="I327:I337" si="173">F327*(1-Скидка_SUNMIGHT)</f>
        <v>0.86</v>
      </c>
      <c r="J327" s="72">
        <f t="shared" ref="J327:J337" si="174">I327*H327</f>
        <v>0</v>
      </c>
      <c r="K327" s="30">
        <f t="shared" ref="K327:K337" si="175">G327*(1-Скидка_SUNMIGHT)</f>
        <v>90.3</v>
      </c>
      <c r="L327" s="28">
        <f t="shared" ref="L327:L337" si="176">H327*K327</f>
        <v>0</v>
      </c>
    </row>
    <row r="328" spans="1:12">
      <c r="A328" s="21">
        <v>0</v>
      </c>
      <c r="B328" s="29" t="s">
        <v>155</v>
      </c>
      <c r="C328" s="29" t="s">
        <v>2359</v>
      </c>
      <c r="D328" s="29" t="s">
        <v>51</v>
      </c>
      <c r="E328" s="24" t="s">
        <v>47</v>
      </c>
      <c r="F328" s="32">
        <v>0.7</v>
      </c>
      <c r="G328" s="25">
        <f t="shared" si="172"/>
        <v>73.5</v>
      </c>
      <c r="H328" s="26"/>
      <c r="I328" s="71">
        <f t="shared" si="173"/>
        <v>0.7</v>
      </c>
      <c r="J328" s="72">
        <f t="shared" si="174"/>
        <v>0</v>
      </c>
      <c r="K328" s="30">
        <f t="shared" si="175"/>
        <v>73.5</v>
      </c>
      <c r="L328" s="28">
        <f t="shared" si="176"/>
        <v>0</v>
      </c>
    </row>
    <row r="329" spans="1:12">
      <c r="A329" s="21">
        <v>0</v>
      </c>
      <c r="B329" s="29" t="s">
        <v>156</v>
      </c>
      <c r="C329" s="29" t="s">
        <v>2359</v>
      </c>
      <c r="D329" s="29" t="s">
        <v>53</v>
      </c>
      <c r="E329" s="24" t="s">
        <v>54</v>
      </c>
      <c r="F329" s="32">
        <v>0.66</v>
      </c>
      <c r="G329" s="25">
        <f t="shared" si="172"/>
        <v>69.3</v>
      </c>
      <c r="H329" s="26"/>
      <c r="I329" s="71">
        <f t="shared" si="173"/>
        <v>0.66</v>
      </c>
      <c r="J329" s="72">
        <f t="shared" si="174"/>
        <v>0</v>
      </c>
      <c r="K329" s="30">
        <f t="shared" si="175"/>
        <v>69.3</v>
      </c>
      <c r="L329" s="28">
        <f t="shared" si="176"/>
        <v>0</v>
      </c>
    </row>
    <row r="330" spans="1:12">
      <c r="A330" s="21">
        <v>0</v>
      </c>
      <c r="B330" s="29" t="s">
        <v>157</v>
      </c>
      <c r="C330" s="29" t="s">
        <v>2359</v>
      </c>
      <c r="D330" s="29" t="s">
        <v>56</v>
      </c>
      <c r="E330" s="24" t="s">
        <v>54</v>
      </c>
      <c r="F330" s="32">
        <v>0.62</v>
      </c>
      <c r="G330" s="25">
        <f t="shared" si="172"/>
        <v>65.099999999999994</v>
      </c>
      <c r="H330" s="26"/>
      <c r="I330" s="71">
        <f t="shared" si="173"/>
        <v>0.62</v>
      </c>
      <c r="J330" s="72">
        <f t="shared" si="174"/>
        <v>0</v>
      </c>
      <c r="K330" s="30">
        <f t="shared" si="175"/>
        <v>65.099999999999994</v>
      </c>
      <c r="L330" s="28">
        <f t="shared" si="176"/>
        <v>0</v>
      </c>
    </row>
    <row r="331" spans="1:12">
      <c r="A331" s="21">
        <v>0</v>
      </c>
      <c r="B331" s="29" t="s">
        <v>158</v>
      </c>
      <c r="C331" s="29" t="s">
        <v>2359</v>
      </c>
      <c r="D331" s="29" t="s">
        <v>58</v>
      </c>
      <c r="E331" s="24" t="s">
        <v>54</v>
      </c>
      <c r="F331" s="32">
        <v>0.62</v>
      </c>
      <c r="G331" s="25">
        <f t="shared" si="172"/>
        <v>65.099999999999994</v>
      </c>
      <c r="H331" s="26"/>
      <c r="I331" s="71">
        <f t="shared" si="173"/>
        <v>0.62</v>
      </c>
      <c r="J331" s="72">
        <f t="shared" si="174"/>
        <v>0</v>
      </c>
      <c r="K331" s="30">
        <f t="shared" si="175"/>
        <v>65.099999999999994</v>
      </c>
      <c r="L331" s="28">
        <f t="shared" si="176"/>
        <v>0</v>
      </c>
    </row>
    <row r="332" spans="1:12">
      <c r="A332" s="21">
        <v>0</v>
      </c>
      <c r="B332" s="29" t="s">
        <v>159</v>
      </c>
      <c r="C332" s="29" t="s">
        <v>924</v>
      </c>
      <c r="D332" s="29" t="s">
        <v>60</v>
      </c>
      <c r="E332" s="24" t="s">
        <v>54</v>
      </c>
      <c r="F332" s="32">
        <v>0.62</v>
      </c>
      <c r="G332" s="25">
        <f t="shared" si="172"/>
        <v>65.099999999999994</v>
      </c>
      <c r="H332" s="26"/>
      <c r="I332" s="71">
        <f t="shared" si="173"/>
        <v>0.62</v>
      </c>
      <c r="J332" s="72">
        <f t="shared" si="174"/>
        <v>0</v>
      </c>
      <c r="K332" s="30">
        <f t="shared" si="175"/>
        <v>65.099999999999994</v>
      </c>
      <c r="L332" s="28">
        <f t="shared" si="176"/>
        <v>0</v>
      </c>
    </row>
    <row r="333" spans="1:12">
      <c r="A333" s="21">
        <v>0</v>
      </c>
      <c r="B333" s="29" t="s">
        <v>160</v>
      </c>
      <c r="C333" s="29" t="s">
        <v>924</v>
      </c>
      <c r="D333" s="29" t="s">
        <v>62</v>
      </c>
      <c r="E333" s="24" t="s">
        <v>54</v>
      </c>
      <c r="F333" s="32">
        <v>0.6</v>
      </c>
      <c r="G333" s="25">
        <f t="shared" si="172"/>
        <v>63</v>
      </c>
      <c r="H333" s="26"/>
      <c r="I333" s="71">
        <f t="shared" si="173"/>
        <v>0.6</v>
      </c>
      <c r="J333" s="72">
        <f t="shared" si="174"/>
        <v>0</v>
      </c>
      <c r="K333" s="30">
        <f t="shared" si="175"/>
        <v>63</v>
      </c>
      <c r="L333" s="28">
        <f t="shared" si="176"/>
        <v>0</v>
      </c>
    </row>
    <row r="334" spans="1:12">
      <c r="A334" s="21">
        <v>0</v>
      </c>
      <c r="B334" s="29" t="s">
        <v>161</v>
      </c>
      <c r="C334" s="29" t="s">
        <v>924</v>
      </c>
      <c r="D334" s="29" t="s">
        <v>64</v>
      </c>
      <c r="E334" s="24" t="s">
        <v>54</v>
      </c>
      <c r="F334" s="32">
        <v>0.6</v>
      </c>
      <c r="G334" s="25">
        <f t="shared" si="172"/>
        <v>63</v>
      </c>
      <c r="H334" s="26"/>
      <c r="I334" s="71">
        <f t="shared" si="173"/>
        <v>0.6</v>
      </c>
      <c r="J334" s="72">
        <f t="shared" si="174"/>
        <v>0</v>
      </c>
      <c r="K334" s="30">
        <f t="shared" si="175"/>
        <v>63</v>
      </c>
      <c r="L334" s="28">
        <f t="shared" si="176"/>
        <v>0</v>
      </c>
    </row>
    <row r="335" spans="1:12">
      <c r="A335" s="21">
        <v>0</v>
      </c>
      <c r="B335" s="29" t="s">
        <v>162</v>
      </c>
      <c r="C335" s="29" t="s">
        <v>924</v>
      </c>
      <c r="D335" s="29" t="s">
        <v>66</v>
      </c>
      <c r="E335" s="24" t="s">
        <v>54</v>
      </c>
      <c r="F335" s="32">
        <v>0.6</v>
      </c>
      <c r="G335" s="25">
        <f t="shared" si="172"/>
        <v>63</v>
      </c>
      <c r="H335" s="26"/>
      <c r="I335" s="71">
        <f t="shared" si="173"/>
        <v>0.6</v>
      </c>
      <c r="J335" s="72">
        <f t="shared" si="174"/>
        <v>0</v>
      </c>
      <c r="K335" s="30">
        <f t="shared" si="175"/>
        <v>63</v>
      </c>
      <c r="L335" s="28">
        <f t="shared" si="176"/>
        <v>0</v>
      </c>
    </row>
    <row r="336" spans="1:12">
      <c r="A336" s="21">
        <v>0</v>
      </c>
      <c r="B336" s="29" t="s">
        <v>163</v>
      </c>
      <c r="C336" s="29" t="s">
        <v>924</v>
      </c>
      <c r="D336" s="29" t="s">
        <v>70</v>
      </c>
      <c r="E336" s="24" t="s">
        <v>54</v>
      </c>
      <c r="F336" s="32">
        <v>0.6</v>
      </c>
      <c r="G336" s="25">
        <f t="shared" si="172"/>
        <v>63</v>
      </c>
      <c r="H336" s="26"/>
      <c r="I336" s="71">
        <f t="shared" si="173"/>
        <v>0.6</v>
      </c>
      <c r="J336" s="72">
        <f t="shared" si="174"/>
        <v>0</v>
      </c>
      <c r="K336" s="30">
        <f t="shared" si="175"/>
        <v>63</v>
      </c>
      <c r="L336" s="28">
        <f t="shared" si="176"/>
        <v>0</v>
      </c>
    </row>
    <row r="337" spans="1:12">
      <c r="A337" s="21">
        <v>0</v>
      </c>
      <c r="B337" s="29" t="s">
        <v>164</v>
      </c>
      <c r="C337" s="29" t="s">
        <v>924</v>
      </c>
      <c r="D337" s="29" t="s">
        <v>74</v>
      </c>
      <c r="E337" s="24" t="s">
        <v>54</v>
      </c>
      <c r="F337" s="32">
        <v>0.6</v>
      </c>
      <c r="G337" s="25">
        <f t="shared" si="172"/>
        <v>63</v>
      </c>
      <c r="H337" s="26"/>
      <c r="I337" s="71">
        <f t="shared" si="173"/>
        <v>0.6</v>
      </c>
      <c r="J337" s="72">
        <f t="shared" si="174"/>
        <v>0</v>
      </c>
      <c r="K337" s="30">
        <f t="shared" si="175"/>
        <v>63</v>
      </c>
      <c r="L337" s="28">
        <f t="shared" si="176"/>
        <v>0</v>
      </c>
    </row>
    <row r="338" spans="1:12">
      <c r="A338" s="21"/>
      <c r="B338" s="29"/>
      <c r="C338" s="29"/>
      <c r="D338" s="29"/>
      <c r="E338" s="24"/>
      <c r="F338" s="32"/>
      <c r="G338" s="32"/>
      <c r="H338" s="26"/>
      <c r="I338" s="71"/>
      <c r="J338" s="72"/>
      <c r="K338" s="30"/>
      <c r="L338" s="28"/>
    </row>
    <row r="339" spans="1:12">
      <c r="A339" s="21">
        <v>0</v>
      </c>
      <c r="B339" s="29" t="s">
        <v>165</v>
      </c>
      <c r="C339" s="29" t="s">
        <v>2360</v>
      </c>
      <c r="D339" s="29" t="s">
        <v>49</v>
      </c>
      <c r="E339" s="24" t="s">
        <v>166</v>
      </c>
      <c r="F339" s="32">
        <v>1.4</v>
      </c>
      <c r="G339" s="25">
        <f t="shared" ref="G339:G350" si="177">ROUND(F339*Курс_EUR,2)</f>
        <v>147</v>
      </c>
      <c r="H339" s="26"/>
      <c r="I339" s="71">
        <f t="shared" ref="I339:I350" si="178">F339*(1-Скидка_SUNMIGHT)</f>
        <v>1.4</v>
      </c>
      <c r="J339" s="72">
        <f t="shared" ref="J339:J350" si="179">I339*H339</f>
        <v>0</v>
      </c>
      <c r="K339" s="30">
        <f t="shared" ref="K339:K350" si="180">G339*(1-Скидка_SUNMIGHT)</f>
        <v>147</v>
      </c>
      <c r="L339" s="28">
        <f t="shared" ref="L339:L350" si="181">H339*K339</f>
        <v>0</v>
      </c>
    </row>
    <row r="340" spans="1:12">
      <c r="A340" s="21">
        <v>0</v>
      </c>
      <c r="B340" s="29" t="s">
        <v>167</v>
      </c>
      <c r="C340" s="29" t="s">
        <v>2360</v>
      </c>
      <c r="D340" s="29" t="s">
        <v>51</v>
      </c>
      <c r="E340" s="24" t="s">
        <v>166</v>
      </c>
      <c r="F340" s="32">
        <v>1.1299999999999999</v>
      </c>
      <c r="G340" s="25">
        <f t="shared" si="177"/>
        <v>118.65</v>
      </c>
      <c r="H340" s="26"/>
      <c r="I340" s="71">
        <f t="shared" si="178"/>
        <v>1.1299999999999999</v>
      </c>
      <c r="J340" s="72">
        <f t="shared" si="179"/>
        <v>0</v>
      </c>
      <c r="K340" s="30">
        <f t="shared" si="180"/>
        <v>118.65</v>
      </c>
      <c r="L340" s="28">
        <f t="shared" si="181"/>
        <v>0</v>
      </c>
    </row>
    <row r="341" spans="1:12">
      <c r="A341" s="21">
        <v>0</v>
      </c>
      <c r="B341" s="29" t="s">
        <v>168</v>
      </c>
      <c r="C341" s="29" t="s">
        <v>2360</v>
      </c>
      <c r="D341" s="29" t="s">
        <v>53</v>
      </c>
      <c r="E341" s="24" t="s">
        <v>166</v>
      </c>
      <c r="F341" s="32">
        <v>0.99</v>
      </c>
      <c r="G341" s="25">
        <f t="shared" si="177"/>
        <v>103.95</v>
      </c>
      <c r="H341" s="26"/>
      <c r="I341" s="71">
        <f t="shared" si="178"/>
        <v>0.99</v>
      </c>
      <c r="J341" s="72">
        <f t="shared" si="179"/>
        <v>0</v>
      </c>
      <c r="K341" s="30">
        <f t="shared" si="180"/>
        <v>103.95</v>
      </c>
      <c r="L341" s="28">
        <f t="shared" si="181"/>
        <v>0</v>
      </c>
    </row>
    <row r="342" spans="1:12">
      <c r="A342" s="21">
        <v>0</v>
      </c>
      <c r="B342" s="29" t="s">
        <v>169</v>
      </c>
      <c r="C342" s="29" t="s">
        <v>2360</v>
      </c>
      <c r="D342" s="29" t="s">
        <v>56</v>
      </c>
      <c r="E342" s="24" t="s">
        <v>170</v>
      </c>
      <c r="F342" s="32">
        <v>0.92</v>
      </c>
      <c r="G342" s="25">
        <f t="shared" si="177"/>
        <v>96.6</v>
      </c>
      <c r="H342" s="26"/>
      <c r="I342" s="71">
        <f t="shared" si="178"/>
        <v>0.92</v>
      </c>
      <c r="J342" s="72">
        <f t="shared" si="179"/>
        <v>0</v>
      </c>
      <c r="K342" s="30">
        <f t="shared" si="180"/>
        <v>96.6</v>
      </c>
      <c r="L342" s="28">
        <f t="shared" si="181"/>
        <v>0</v>
      </c>
    </row>
    <row r="343" spans="1:12">
      <c r="A343" s="21">
        <v>0</v>
      </c>
      <c r="B343" s="29" t="s">
        <v>171</v>
      </c>
      <c r="C343" s="29" t="s">
        <v>2360</v>
      </c>
      <c r="D343" s="29" t="s">
        <v>58</v>
      </c>
      <c r="E343" s="24" t="s">
        <v>170</v>
      </c>
      <c r="F343" s="32">
        <v>0.88</v>
      </c>
      <c r="G343" s="25">
        <f t="shared" si="177"/>
        <v>92.4</v>
      </c>
      <c r="H343" s="26"/>
      <c r="I343" s="71">
        <f t="shared" si="178"/>
        <v>0.88</v>
      </c>
      <c r="J343" s="72">
        <f t="shared" si="179"/>
        <v>0</v>
      </c>
      <c r="K343" s="30">
        <f t="shared" si="180"/>
        <v>92.4</v>
      </c>
      <c r="L343" s="28">
        <f t="shared" si="181"/>
        <v>0</v>
      </c>
    </row>
    <row r="344" spans="1:12">
      <c r="A344" s="21">
        <v>0</v>
      </c>
      <c r="B344" s="29" t="s">
        <v>172</v>
      </c>
      <c r="C344" s="29" t="s">
        <v>925</v>
      </c>
      <c r="D344" s="29" t="s">
        <v>60</v>
      </c>
      <c r="E344" s="24" t="s">
        <v>170</v>
      </c>
      <c r="F344" s="32">
        <v>0.83</v>
      </c>
      <c r="G344" s="25">
        <f t="shared" si="177"/>
        <v>87.15</v>
      </c>
      <c r="H344" s="26"/>
      <c r="I344" s="71">
        <f t="shared" si="178"/>
        <v>0.83</v>
      </c>
      <c r="J344" s="72">
        <f t="shared" si="179"/>
        <v>0</v>
      </c>
      <c r="K344" s="30">
        <f t="shared" si="180"/>
        <v>87.15</v>
      </c>
      <c r="L344" s="28">
        <f t="shared" si="181"/>
        <v>0</v>
      </c>
    </row>
    <row r="345" spans="1:12">
      <c r="A345" s="21">
        <v>0</v>
      </c>
      <c r="B345" s="29" t="s">
        <v>173</v>
      </c>
      <c r="C345" s="29" t="s">
        <v>925</v>
      </c>
      <c r="D345" s="29" t="s">
        <v>62</v>
      </c>
      <c r="E345" s="24" t="s">
        <v>170</v>
      </c>
      <c r="F345" s="32">
        <v>0.83</v>
      </c>
      <c r="G345" s="25">
        <f t="shared" si="177"/>
        <v>87.15</v>
      </c>
      <c r="H345" s="26"/>
      <c r="I345" s="71">
        <f t="shared" si="178"/>
        <v>0.83</v>
      </c>
      <c r="J345" s="72">
        <f t="shared" si="179"/>
        <v>0</v>
      </c>
      <c r="K345" s="30">
        <f t="shared" si="180"/>
        <v>87.15</v>
      </c>
      <c r="L345" s="28">
        <f t="shared" si="181"/>
        <v>0</v>
      </c>
    </row>
    <row r="346" spans="1:12">
      <c r="A346" s="21">
        <v>0</v>
      </c>
      <c r="B346" s="29" t="s">
        <v>174</v>
      </c>
      <c r="C346" s="29" t="s">
        <v>925</v>
      </c>
      <c r="D346" s="29" t="s">
        <v>64</v>
      </c>
      <c r="E346" s="24" t="s">
        <v>170</v>
      </c>
      <c r="F346" s="32">
        <v>0.83</v>
      </c>
      <c r="G346" s="25">
        <f t="shared" si="177"/>
        <v>87.15</v>
      </c>
      <c r="H346" s="26"/>
      <c r="I346" s="71">
        <f t="shared" si="178"/>
        <v>0.83</v>
      </c>
      <c r="J346" s="72">
        <f t="shared" si="179"/>
        <v>0</v>
      </c>
      <c r="K346" s="30">
        <f t="shared" si="180"/>
        <v>87.15</v>
      </c>
      <c r="L346" s="28">
        <f t="shared" si="181"/>
        <v>0</v>
      </c>
    </row>
    <row r="347" spans="1:12">
      <c r="A347" s="21">
        <v>0</v>
      </c>
      <c r="B347" s="29" t="s">
        <v>175</v>
      </c>
      <c r="C347" s="29" t="s">
        <v>925</v>
      </c>
      <c r="D347" s="29" t="s">
        <v>66</v>
      </c>
      <c r="E347" s="24" t="s">
        <v>170</v>
      </c>
      <c r="F347" s="32">
        <v>0.83</v>
      </c>
      <c r="G347" s="25">
        <f t="shared" si="177"/>
        <v>87.15</v>
      </c>
      <c r="H347" s="26"/>
      <c r="I347" s="71">
        <f t="shared" si="178"/>
        <v>0.83</v>
      </c>
      <c r="J347" s="72">
        <f t="shared" si="179"/>
        <v>0</v>
      </c>
      <c r="K347" s="30">
        <f t="shared" si="180"/>
        <v>87.15</v>
      </c>
      <c r="L347" s="28">
        <f t="shared" si="181"/>
        <v>0</v>
      </c>
    </row>
    <row r="348" spans="1:12">
      <c r="A348" s="21">
        <v>0</v>
      </c>
      <c r="B348" s="29" t="s">
        <v>176</v>
      </c>
      <c r="C348" s="29" t="s">
        <v>925</v>
      </c>
      <c r="D348" s="29" t="s">
        <v>68</v>
      </c>
      <c r="E348" s="24" t="s">
        <v>170</v>
      </c>
      <c r="F348" s="32">
        <v>0.83</v>
      </c>
      <c r="G348" s="25">
        <f t="shared" si="177"/>
        <v>87.15</v>
      </c>
      <c r="H348" s="26"/>
      <c r="I348" s="71">
        <f t="shared" si="178"/>
        <v>0.83</v>
      </c>
      <c r="J348" s="72">
        <f t="shared" si="179"/>
        <v>0</v>
      </c>
      <c r="K348" s="30">
        <f t="shared" si="180"/>
        <v>87.15</v>
      </c>
      <c r="L348" s="28">
        <f t="shared" si="181"/>
        <v>0</v>
      </c>
    </row>
    <row r="349" spans="1:12">
      <c r="A349" s="21">
        <v>0</v>
      </c>
      <c r="B349" s="29" t="s">
        <v>177</v>
      </c>
      <c r="C349" s="29" t="s">
        <v>925</v>
      </c>
      <c r="D349" s="29" t="s">
        <v>70</v>
      </c>
      <c r="E349" s="24" t="s">
        <v>170</v>
      </c>
      <c r="F349" s="32">
        <v>0.83</v>
      </c>
      <c r="G349" s="25">
        <f t="shared" si="177"/>
        <v>87.15</v>
      </c>
      <c r="H349" s="26"/>
      <c r="I349" s="71">
        <f t="shared" si="178"/>
        <v>0.83</v>
      </c>
      <c r="J349" s="72">
        <f t="shared" si="179"/>
        <v>0</v>
      </c>
      <c r="K349" s="30">
        <f t="shared" si="180"/>
        <v>87.15</v>
      </c>
      <c r="L349" s="28">
        <f t="shared" si="181"/>
        <v>0</v>
      </c>
    </row>
    <row r="350" spans="1:12">
      <c r="A350" s="21">
        <v>0</v>
      </c>
      <c r="B350" s="29" t="s">
        <v>178</v>
      </c>
      <c r="C350" s="29" t="s">
        <v>925</v>
      </c>
      <c r="D350" s="29" t="s">
        <v>74</v>
      </c>
      <c r="E350" s="24" t="s">
        <v>170</v>
      </c>
      <c r="F350" s="32">
        <v>0.83</v>
      </c>
      <c r="G350" s="25">
        <f t="shared" si="177"/>
        <v>87.15</v>
      </c>
      <c r="H350" s="26"/>
      <c r="I350" s="71">
        <f t="shared" si="178"/>
        <v>0.83</v>
      </c>
      <c r="J350" s="72">
        <f t="shared" si="179"/>
        <v>0</v>
      </c>
      <c r="K350" s="30">
        <f t="shared" si="180"/>
        <v>87.15</v>
      </c>
      <c r="L350" s="28">
        <f t="shared" si="181"/>
        <v>0</v>
      </c>
    </row>
    <row r="351" spans="1:12">
      <c r="A351" s="21"/>
      <c r="B351" s="29"/>
      <c r="C351" s="29"/>
      <c r="D351" s="29"/>
      <c r="E351" s="24"/>
      <c r="F351" s="32"/>
      <c r="G351" s="32"/>
      <c r="H351" s="26"/>
      <c r="I351" s="71"/>
      <c r="J351" s="72"/>
      <c r="K351" s="30"/>
      <c r="L351" s="28"/>
    </row>
    <row r="352" spans="1:12">
      <c r="A352" s="21">
        <v>0</v>
      </c>
      <c r="B352" s="29" t="s">
        <v>179</v>
      </c>
      <c r="C352" s="29" t="s">
        <v>2361</v>
      </c>
      <c r="D352" s="29" t="s">
        <v>46</v>
      </c>
      <c r="E352" s="24" t="s">
        <v>180</v>
      </c>
      <c r="F352" s="32">
        <v>80.63</v>
      </c>
      <c r="G352" s="25">
        <f t="shared" ref="G352:G365" si="182">ROUND(F352*Курс_EUR,2)</f>
        <v>8466.15</v>
      </c>
      <c r="H352" s="26"/>
      <c r="I352" s="71">
        <f t="shared" ref="I352:I365" si="183">F352*(1-Скидка_SUNMIGHT)</f>
        <v>80.63</v>
      </c>
      <c r="J352" s="72">
        <f t="shared" ref="J352:J365" si="184">I352*H352</f>
        <v>0</v>
      </c>
      <c r="K352" s="30">
        <f t="shared" ref="K352:K365" si="185">G352*(1-Скидка_SUNMIGHT)</f>
        <v>8466.15</v>
      </c>
      <c r="L352" s="28">
        <f t="shared" ref="L352:L365" si="186">H352*K352</f>
        <v>0</v>
      </c>
    </row>
    <row r="353" spans="1:12">
      <c r="A353" s="21">
        <v>0</v>
      </c>
      <c r="B353" s="29" t="s">
        <v>181</v>
      </c>
      <c r="C353" s="29" t="s">
        <v>2361</v>
      </c>
      <c r="D353" s="29" t="s">
        <v>49</v>
      </c>
      <c r="E353" s="24" t="s">
        <v>180</v>
      </c>
      <c r="F353" s="32">
        <v>71.09</v>
      </c>
      <c r="G353" s="25">
        <f t="shared" si="182"/>
        <v>7464.45</v>
      </c>
      <c r="H353" s="26"/>
      <c r="I353" s="71">
        <f t="shared" si="183"/>
        <v>71.09</v>
      </c>
      <c r="J353" s="72">
        <f t="shared" si="184"/>
        <v>0</v>
      </c>
      <c r="K353" s="30">
        <f t="shared" si="185"/>
        <v>7464.45</v>
      </c>
      <c r="L353" s="28">
        <f t="shared" si="186"/>
        <v>0</v>
      </c>
    </row>
    <row r="354" spans="1:12">
      <c r="A354" s="21">
        <v>0</v>
      </c>
      <c r="B354" s="29" t="s">
        <v>182</v>
      </c>
      <c r="C354" s="29" t="s">
        <v>2361</v>
      </c>
      <c r="D354" s="29" t="s">
        <v>51</v>
      </c>
      <c r="E354" s="24" t="s">
        <v>180</v>
      </c>
      <c r="F354" s="32">
        <v>61.07</v>
      </c>
      <c r="G354" s="25">
        <f t="shared" si="182"/>
        <v>6412.35</v>
      </c>
      <c r="H354" s="26"/>
      <c r="I354" s="71">
        <f t="shared" si="183"/>
        <v>61.07</v>
      </c>
      <c r="J354" s="72">
        <f t="shared" si="184"/>
        <v>0</v>
      </c>
      <c r="K354" s="30">
        <f t="shared" si="185"/>
        <v>6412.35</v>
      </c>
      <c r="L354" s="28">
        <f t="shared" si="186"/>
        <v>0</v>
      </c>
    </row>
    <row r="355" spans="1:12">
      <c r="A355" s="21">
        <v>0</v>
      </c>
      <c r="B355" s="29" t="s">
        <v>183</v>
      </c>
      <c r="C355" s="29" t="s">
        <v>2361</v>
      </c>
      <c r="D355" s="29" t="s">
        <v>53</v>
      </c>
      <c r="E355" s="24" t="s">
        <v>184</v>
      </c>
      <c r="F355" s="32">
        <v>50.92</v>
      </c>
      <c r="G355" s="25">
        <f t="shared" si="182"/>
        <v>5346.6</v>
      </c>
      <c r="H355" s="26"/>
      <c r="I355" s="71">
        <f t="shared" si="183"/>
        <v>50.92</v>
      </c>
      <c r="J355" s="72">
        <f t="shared" si="184"/>
        <v>0</v>
      </c>
      <c r="K355" s="30">
        <f t="shared" si="185"/>
        <v>5346.6</v>
      </c>
      <c r="L355" s="28">
        <f t="shared" si="186"/>
        <v>0</v>
      </c>
    </row>
    <row r="356" spans="1:12">
      <c r="A356" s="21">
        <v>0</v>
      </c>
      <c r="B356" s="29" t="s">
        <v>185</v>
      </c>
      <c r="C356" s="29" t="s">
        <v>2361</v>
      </c>
      <c r="D356" s="29" t="s">
        <v>56</v>
      </c>
      <c r="E356" s="24" t="s">
        <v>184</v>
      </c>
      <c r="F356" s="32">
        <v>50.38</v>
      </c>
      <c r="G356" s="25">
        <f t="shared" si="182"/>
        <v>5289.9</v>
      </c>
      <c r="H356" s="26"/>
      <c r="I356" s="71">
        <f t="shared" si="183"/>
        <v>50.38</v>
      </c>
      <c r="J356" s="72">
        <f t="shared" si="184"/>
        <v>0</v>
      </c>
      <c r="K356" s="30">
        <f t="shared" si="185"/>
        <v>5289.9</v>
      </c>
      <c r="L356" s="28">
        <f t="shared" si="186"/>
        <v>0</v>
      </c>
    </row>
    <row r="357" spans="1:12">
      <c r="A357" s="21">
        <v>0</v>
      </c>
      <c r="B357" s="29" t="s">
        <v>186</v>
      </c>
      <c r="C357" s="29" t="s">
        <v>2361</v>
      </c>
      <c r="D357" s="29" t="s">
        <v>58</v>
      </c>
      <c r="E357" s="24" t="s">
        <v>184</v>
      </c>
      <c r="F357" s="32">
        <v>50.38</v>
      </c>
      <c r="G357" s="25">
        <f t="shared" si="182"/>
        <v>5289.9</v>
      </c>
      <c r="H357" s="26"/>
      <c r="I357" s="71">
        <f t="shared" si="183"/>
        <v>50.38</v>
      </c>
      <c r="J357" s="72">
        <f t="shared" si="184"/>
        <v>0</v>
      </c>
      <c r="K357" s="30">
        <f t="shared" si="185"/>
        <v>5289.9</v>
      </c>
      <c r="L357" s="28">
        <f t="shared" si="186"/>
        <v>0</v>
      </c>
    </row>
    <row r="358" spans="1:12">
      <c r="A358" s="21">
        <v>0</v>
      </c>
      <c r="B358" s="29" t="s">
        <v>187</v>
      </c>
      <c r="C358" s="29" t="s">
        <v>926</v>
      </c>
      <c r="D358" s="29" t="s">
        <v>60</v>
      </c>
      <c r="E358" s="24" t="s">
        <v>184</v>
      </c>
      <c r="F358" s="32">
        <v>50.38</v>
      </c>
      <c r="G358" s="25">
        <f t="shared" si="182"/>
        <v>5289.9</v>
      </c>
      <c r="H358" s="26"/>
      <c r="I358" s="71">
        <f t="shared" si="183"/>
        <v>50.38</v>
      </c>
      <c r="J358" s="72">
        <f t="shared" si="184"/>
        <v>0</v>
      </c>
      <c r="K358" s="30">
        <f t="shared" si="185"/>
        <v>5289.9</v>
      </c>
      <c r="L358" s="28">
        <f t="shared" si="186"/>
        <v>0</v>
      </c>
    </row>
    <row r="359" spans="1:12">
      <c r="A359" s="21">
        <v>0</v>
      </c>
      <c r="B359" s="29" t="s">
        <v>188</v>
      </c>
      <c r="C359" s="29" t="s">
        <v>926</v>
      </c>
      <c r="D359" s="29" t="s">
        <v>62</v>
      </c>
      <c r="E359" s="24" t="s">
        <v>184</v>
      </c>
      <c r="F359" s="32">
        <v>47.91</v>
      </c>
      <c r="G359" s="25">
        <f t="shared" si="182"/>
        <v>5030.55</v>
      </c>
      <c r="H359" s="26"/>
      <c r="I359" s="71">
        <f t="shared" si="183"/>
        <v>47.91</v>
      </c>
      <c r="J359" s="72">
        <f t="shared" si="184"/>
        <v>0</v>
      </c>
      <c r="K359" s="30">
        <f t="shared" si="185"/>
        <v>5030.55</v>
      </c>
      <c r="L359" s="28">
        <f t="shared" si="186"/>
        <v>0</v>
      </c>
    </row>
    <row r="360" spans="1:12">
      <c r="A360" s="21">
        <v>0</v>
      </c>
      <c r="B360" s="29" t="s">
        <v>189</v>
      </c>
      <c r="C360" s="29" t="s">
        <v>926</v>
      </c>
      <c r="D360" s="29" t="s">
        <v>64</v>
      </c>
      <c r="E360" s="24" t="s">
        <v>184</v>
      </c>
      <c r="F360" s="32">
        <v>47.91</v>
      </c>
      <c r="G360" s="25">
        <f t="shared" si="182"/>
        <v>5030.55</v>
      </c>
      <c r="H360" s="26"/>
      <c r="I360" s="71">
        <f t="shared" si="183"/>
        <v>47.91</v>
      </c>
      <c r="J360" s="72">
        <f t="shared" si="184"/>
        <v>0</v>
      </c>
      <c r="K360" s="30">
        <f t="shared" si="185"/>
        <v>5030.55</v>
      </c>
      <c r="L360" s="28">
        <f t="shared" si="186"/>
        <v>0</v>
      </c>
    </row>
    <row r="361" spans="1:12">
      <c r="A361" s="21">
        <v>0</v>
      </c>
      <c r="B361" s="29" t="s">
        <v>190</v>
      </c>
      <c r="C361" s="29" t="s">
        <v>926</v>
      </c>
      <c r="D361" s="29" t="s">
        <v>66</v>
      </c>
      <c r="E361" s="24" t="s">
        <v>184</v>
      </c>
      <c r="F361" s="32">
        <v>47.91</v>
      </c>
      <c r="G361" s="25">
        <f t="shared" si="182"/>
        <v>5030.55</v>
      </c>
      <c r="H361" s="26"/>
      <c r="I361" s="71">
        <f t="shared" si="183"/>
        <v>47.91</v>
      </c>
      <c r="J361" s="72">
        <f t="shared" si="184"/>
        <v>0</v>
      </c>
      <c r="K361" s="30">
        <f t="shared" si="185"/>
        <v>5030.55</v>
      </c>
      <c r="L361" s="28">
        <f t="shared" si="186"/>
        <v>0</v>
      </c>
    </row>
    <row r="362" spans="1:12">
      <c r="A362" s="21">
        <v>0</v>
      </c>
      <c r="B362" s="29" t="s">
        <v>191</v>
      </c>
      <c r="C362" s="29" t="s">
        <v>926</v>
      </c>
      <c r="D362" s="29" t="s">
        <v>68</v>
      </c>
      <c r="E362" s="24" t="s">
        <v>184</v>
      </c>
      <c r="F362" s="32">
        <v>47.91</v>
      </c>
      <c r="G362" s="25">
        <f t="shared" si="182"/>
        <v>5030.55</v>
      </c>
      <c r="H362" s="26"/>
      <c r="I362" s="71">
        <f t="shared" si="183"/>
        <v>47.91</v>
      </c>
      <c r="J362" s="72">
        <f t="shared" si="184"/>
        <v>0</v>
      </c>
      <c r="K362" s="30">
        <f t="shared" si="185"/>
        <v>5030.55</v>
      </c>
      <c r="L362" s="28">
        <f t="shared" si="186"/>
        <v>0</v>
      </c>
    </row>
    <row r="363" spans="1:12">
      <c r="A363" s="21">
        <v>0</v>
      </c>
      <c r="B363" s="29" t="s">
        <v>192</v>
      </c>
      <c r="C363" s="29" t="s">
        <v>926</v>
      </c>
      <c r="D363" s="29" t="s">
        <v>70</v>
      </c>
      <c r="E363" s="24" t="s">
        <v>184</v>
      </c>
      <c r="F363" s="32">
        <v>47.91</v>
      </c>
      <c r="G363" s="25">
        <f t="shared" si="182"/>
        <v>5030.55</v>
      </c>
      <c r="H363" s="26"/>
      <c r="I363" s="71">
        <f t="shared" si="183"/>
        <v>47.91</v>
      </c>
      <c r="J363" s="72">
        <f t="shared" si="184"/>
        <v>0</v>
      </c>
      <c r="K363" s="30">
        <f t="shared" si="185"/>
        <v>5030.55</v>
      </c>
      <c r="L363" s="28">
        <f t="shared" si="186"/>
        <v>0</v>
      </c>
    </row>
    <row r="364" spans="1:12">
      <c r="A364" s="21">
        <v>0</v>
      </c>
      <c r="B364" s="29" t="s">
        <v>193</v>
      </c>
      <c r="C364" s="29" t="s">
        <v>926</v>
      </c>
      <c r="D364" s="29" t="s">
        <v>72</v>
      </c>
      <c r="E364" s="24" t="s">
        <v>184</v>
      </c>
      <c r="F364" s="32">
        <v>47.91</v>
      </c>
      <c r="G364" s="25">
        <f t="shared" si="182"/>
        <v>5030.55</v>
      </c>
      <c r="H364" s="26"/>
      <c r="I364" s="71">
        <f t="shared" si="183"/>
        <v>47.91</v>
      </c>
      <c r="J364" s="72">
        <f t="shared" si="184"/>
        <v>0</v>
      </c>
      <c r="K364" s="30">
        <f t="shared" si="185"/>
        <v>5030.55</v>
      </c>
      <c r="L364" s="28">
        <f t="shared" si="186"/>
        <v>0</v>
      </c>
    </row>
    <row r="365" spans="1:12">
      <c r="A365" s="21">
        <v>0</v>
      </c>
      <c r="B365" s="29" t="s">
        <v>194</v>
      </c>
      <c r="C365" s="29" t="s">
        <v>926</v>
      </c>
      <c r="D365" s="29" t="s">
        <v>74</v>
      </c>
      <c r="E365" s="24" t="s">
        <v>184</v>
      </c>
      <c r="F365" s="32">
        <v>47.91</v>
      </c>
      <c r="G365" s="25">
        <f t="shared" si="182"/>
        <v>5030.55</v>
      </c>
      <c r="H365" s="26"/>
      <c r="I365" s="71">
        <f t="shared" si="183"/>
        <v>47.91</v>
      </c>
      <c r="J365" s="72">
        <f t="shared" si="184"/>
        <v>0</v>
      </c>
      <c r="K365" s="30">
        <f t="shared" si="185"/>
        <v>5030.55</v>
      </c>
      <c r="L365" s="28">
        <f t="shared" si="186"/>
        <v>0</v>
      </c>
    </row>
    <row r="366" spans="1:12">
      <c r="A366" s="21"/>
      <c r="B366" s="29"/>
      <c r="C366" s="29"/>
      <c r="D366" s="29"/>
      <c r="E366" s="24"/>
      <c r="F366" s="32"/>
      <c r="G366" s="32"/>
      <c r="H366" s="26"/>
      <c r="I366" s="71"/>
      <c r="J366" s="72"/>
      <c r="K366" s="30"/>
      <c r="L366" s="28"/>
    </row>
    <row r="367" spans="1:12">
      <c r="A367" s="21">
        <v>0</v>
      </c>
      <c r="B367" s="29" t="s">
        <v>195</v>
      </c>
      <c r="C367" s="29" t="s">
        <v>2362</v>
      </c>
      <c r="D367" s="29" t="s">
        <v>46</v>
      </c>
      <c r="E367" s="24" t="s">
        <v>180</v>
      </c>
      <c r="F367" s="32">
        <v>121.55</v>
      </c>
      <c r="G367" s="25">
        <f t="shared" ref="G367:G380" si="187">ROUND(F367*Курс_EUR,2)</f>
        <v>12762.75</v>
      </c>
      <c r="H367" s="26"/>
      <c r="I367" s="71">
        <f t="shared" ref="I367:I380" si="188">F367*(1-Скидка_SUNMIGHT)</f>
        <v>121.55</v>
      </c>
      <c r="J367" s="72">
        <f t="shared" ref="J367:J380" si="189">I367*H367</f>
        <v>0</v>
      </c>
      <c r="K367" s="30">
        <f t="shared" ref="K367:K380" si="190">G367*(1-Скидка_SUNMIGHT)</f>
        <v>12762.75</v>
      </c>
      <c r="L367" s="28">
        <f t="shared" ref="L367:L380" si="191">H367*K367</f>
        <v>0</v>
      </c>
    </row>
    <row r="368" spans="1:12">
      <c r="A368" s="21">
        <v>0</v>
      </c>
      <c r="B368" s="29" t="s">
        <v>196</v>
      </c>
      <c r="C368" s="29" t="s">
        <v>2362</v>
      </c>
      <c r="D368" s="29" t="s">
        <v>49</v>
      </c>
      <c r="E368" s="24" t="s">
        <v>180</v>
      </c>
      <c r="F368" s="32">
        <v>107.38</v>
      </c>
      <c r="G368" s="25">
        <f t="shared" si="187"/>
        <v>11274.9</v>
      </c>
      <c r="H368" s="26"/>
      <c r="I368" s="71">
        <f t="shared" si="188"/>
        <v>107.38</v>
      </c>
      <c r="J368" s="72">
        <f t="shared" si="189"/>
        <v>0</v>
      </c>
      <c r="K368" s="30">
        <f t="shared" si="190"/>
        <v>11274.9</v>
      </c>
      <c r="L368" s="28">
        <f t="shared" si="191"/>
        <v>0</v>
      </c>
    </row>
    <row r="369" spans="1:12">
      <c r="A369" s="21">
        <v>0</v>
      </c>
      <c r="B369" s="29" t="s">
        <v>197</v>
      </c>
      <c r="C369" s="29" t="s">
        <v>2362</v>
      </c>
      <c r="D369" s="29" t="s">
        <v>51</v>
      </c>
      <c r="E369" s="24" t="s">
        <v>180</v>
      </c>
      <c r="F369" s="32">
        <v>93.24</v>
      </c>
      <c r="G369" s="25">
        <f t="shared" si="187"/>
        <v>9790.2000000000007</v>
      </c>
      <c r="H369" s="26"/>
      <c r="I369" s="71">
        <f t="shared" si="188"/>
        <v>93.24</v>
      </c>
      <c r="J369" s="72">
        <f t="shared" si="189"/>
        <v>0</v>
      </c>
      <c r="K369" s="30">
        <f t="shared" si="190"/>
        <v>9790.2000000000007</v>
      </c>
      <c r="L369" s="28">
        <f t="shared" si="191"/>
        <v>0</v>
      </c>
    </row>
    <row r="370" spans="1:12">
      <c r="A370" s="21">
        <v>0</v>
      </c>
      <c r="B370" s="29" t="s">
        <v>198</v>
      </c>
      <c r="C370" s="29" t="s">
        <v>2362</v>
      </c>
      <c r="D370" s="29" t="s">
        <v>53</v>
      </c>
      <c r="E370" s="24" t="s">
        <v>184</v>
      </c>
      <c r="F370" s="32">
        <v>76.83</v>
      </c>
      <c r="G370" s="25">
        <f t="shared" si="187"/>
        <v>8067.15</v>
      </c>
      <c r="H370" s="26"/>
      <c r="I370" s="71">
        <f t="shared" si="188"/>
        <v>76.83</v>
      </c>
      <c r="J370" s="72">
        <f t="shared" si="189"/>
        <v>0</v>
      </c>
      <c r="K370" s="30">
        <f t="shared" si="190"/>
        <v>8067.15</v>
      </c>
      <c r="L370" s="28">
        <f t="shared" si="191"/>
        <v>0</v>
      </c>
    </row>
    <row r="371" spans="1:12">
      <c r="A371" s="21">
        <v>0</v>
      </c>
      <c r="B371" s="29" t="s">
        <v>199</v>
      </c>
      <c r="C371" s="29" t="s">
        <v>2362</v>
      </c>
      <c r="D371" s="29" t="s">
        <v>56</v>
      </c>
      <c r="E371" s="24" t="s">
        <v>184</v>
      </c>
      <c r="F371" s="32">
        <v>74.59</v>
      </c>
      <c r="G371" s="25">
        <f t="shared" si="187"/>
        <v>7831.95</v>
      </c>
      <c r="H371" s="26"/>
      <c r="I371" s="71">
        <f t="shared" si="188"/>
        <v>74.59</v>
      </c>
      <c r="J371" s="72">
        <f t="shared" si="189"/>
        <v>0</v>
      </c>
      <c r="K371" s="30">
        <f t="shared" si="190"/>
        <v>7831.95</v>
      </c>
      <c r="L371" s="28">
        <f t="shared" si="191"/>
        <v>0</v>
      </c>
    </row>
    <row r="372" spans="1:12">
      <c r="A372" s="21">
        <v>0</v>
      </c>
      <c r="B372" s="29" t="s">
        <v>200</v>
      </c>
      <c r="C372" s="29" t="s">
        <v>2362</v>
      </c>
      <c r="D372" s="29" t="s">
        <v>58</v>
      </c>
      <c r="E372" s="24" t="s">
        <v>184</v>
      </c>
      <c r="F372" s="32">
        <v>74.59</v>
      </c>
      <c r="G372" s="25">
        <f t="shared" si="187"/>
        <v>7831.95</v>
      </c>
      <c r="H372" s="26"/>
      <c r="I372" s="71">
        <f t="shared" si="188"/>
        <v>74.59</v>
      </c>
      <c r="J372" s="72">
        <f t="shared" si="189"/>
        <v>0</v>
      </c>
      <c r="K372" s="30">
        <f t="shared" si="190"/>
        <v>7831.95</v>
      </c>
      <c r="L372" s="28">
        <f t="shared" si="191"/>
        <v>0</v>
      </c>
    </row>
    <row r="373" spans="1:12">
      <c r="A373" s="21">
        <v>0</v>
      </c>
      <c r="B373" s="29" t="s">
        <v>201</v>
      </c>
      <c r="C373" s="29" t="s">
        <v>927</v>
      </c>
      <c r="D373" s="29" t="s">
        <v>60</v>
      </c>
      <c r="E373" s="24" t="s">
        <v>184</v>
      </c>
      <c r="F373" s="32">
        <v>74.59</v>
      </c>
      <c r="G373" s="25">
        <f t="shared" si="187"/>
        <v>7831.95</v>
      </c>
      <c r="H373" s="26"/>
      <c r="I373" s="71">
        <f t="shared" si="188"/>
        <v>74.59</v>
      </c>
      <c r="J373" s="72">
        <f t="shared" si="189"/>
        <v>0</v>
      </c>
      <c r="K373" s="30">
        <f t="shared" si="190"/>
        <v>7831.95</v>
      </c>
      <c r="L373" s="28">
        <f t="shared" si="191"/>
        <v>0</v>
      </c>
    </row>
    <row r="374" spans="1:12">
      <c r="A374" s="21">
        <v>0</v>
      </c>
      <c r="B374" s="29" t="s">
        <v>202</v>
      </c>
      <c r="C374" s="29" t="s">
        <v>927</v>
      </c>
      <c r="D374" s="29" t="s">
        <v>62</v>
      </c>
      <c r="E374" s="24" t="s">
        <v>184</v>
      </c>
      <c r="F374" s="32">
        <v>70.95</v>
      </c>
      <c r="G374" s="25">
        <f t="shared" si="187"/>
        <v>7449.75</v>
      </c>
      <c r="H374" s="26"/>
      <c r="I374" s="71">
        <f t="shared" si="188"/>
        <v>70.95</v>
      </c>
      <c r="J374" s="72">
        <f t="shared" si="189"/>
        <v>0</v>
      </c>
      <c r="K374" s="30">
        <f t="shared" si="190"/>
        <v>7449.75</v>
      </c>
      <c r="L374" s="28">
        <f t="shared" si="191"/>
        <v>0</v>
      </c>
    </row>
    <row r="375" spans="1:12">
      <c r="A375" s="21">
        <v>0</v>
      </c>
      <c r="B375" s="29" t="s">
        <v>203</v>
      </c>
      <c r="C375" s="29" t="s">
        <v>927</v>
      </c>
      <c r="D375" s="29" t="s">
        <v>64</v>
      </c>
      <c r="E375" s="24" t="s">
        <v>184</v>
      </c>
      <c r="F375" s="32">
        <v>70.95</v>
      </c>
      <c r="G375" s="25">
        <f t="shared" si="187"/>
        <v>7449.75</v>
      </c>
      <c r="H375" s="26"/>
      <c r="I375" s="71">
        <f t="shared" si="188"/>
        <v>70.95</v>
      </c>
      <c r="J375" s="72">
        <f t="shared" si="189"/>
        <v>0</v>
      </c>
      <c r="K375" s="30">
        <f t="shared" si="190"/>
        <v>7449.75</v>
      </c>
      <c r="L375" s="28">
        <f t="shared" si="191"/>
        <v>0</v>
      </c>
    </row>
    <row r="376" spans="1:12">
      <c r="A376" s="21">
        <v>0</v>
      </c>
      <c r="B376" s="29" t="s">
        <v>204</v>
      </c>
      <c r="C376" s="29" t="s">
        <v>927</v>
      </c>
      <c r="D376" s="29" t="s">
        <v>66</v>
      </c>
      <c r="E376" s="24" t="s">
        <v>184</v>
      </c>
      <c r="F376" s="32">
        <v>70.95</v>
      </c>
      <c r="G376" s="25">
        <f t="shared" si="187"/>
        <v>7449.75</v>
      </c>
      <c r="H376" s="26"/>
      <c r="I376" s="71">
        <f t="shared" si="188"/>
        <v>70.95</v>
      </c>
      <c r="J376" s="72">
        <f t="shared" si="189"/>
        <v>0</v>
      </c>
      <c r="K376" s="30">
        <f t="shared" si="190"/>
        <v>7449.75</v>
      </c>
      <c r="L376" s="28">
        <f t="shared" si="191"/>
        <v>0</v>
      </c>
    </row>
    <row r="377" spans="1:12">
      <c r="A377" s="21">
        <v>0</v>
      </c>
      <c r="B377" s="29" t="s">
        <v>205</v>
      </c>
      <c r="C377" s="29" t="s">
        <v>927</v>
      </c>
      <c r="D377" s="29" t="s">
        <v>68</v>
      </c>
      <c r="E377" s="24" t="s">
        <v>184</v>
      </c>
      <c r="F377" s="32">
        <v>70.95</v>
      </c>
      <c r="G377" s="25">
        <f t="shared" si="187"/>
        <v>7449.75</v>
      </c>
      <c r="H377" s="26"/>
      <c r="I377" s="71">
        <f t="shared" si="188"/>
        <v>70.95</v>
      </c>
      <c r="J377" s="72">
        <f t="shared" si="189"/>
        <v>0</v>
      </c>
      <c r="K377" s="30">
        <f t="shared" si="190"/>
        <v>7449.75</v>
      </c>
      <c r="L377" s="28">
        <f t="shared" si="191"/>
        <v>0</v>
      </c>
    </row>
    <row r="378" spans="1:12">
      <c r="A378" s="21">
        <v>0</v>
      </c>
      <c r="B378" s="29" t="s">
        <v>206</v>
      </c>
      <c r="C378" s="29" t="s">
        <v>927</v>
      </c>
      <c r="D378" s="29" t="s">
        <v>70</v>
      </c>
      <c r="E378" s="24" t="s">
        <v>184</v>
      </c>
      <c r="F378" s="32">
        <v>70.95</v>
      </c>
      <c r="G378" s="25">
        <f t="shared" si="187"/>
        <v>7449.75</v>
      </c>
      <c r="H378" s="26"/>
      <c r="I378" s="71">
        <f t="shared" si="188"/>
        <v>70.95</v>
      </c>
      <c r="J378" s="72">
        <f t="shared" si="189"/>
        <v>0</v>
      </c>
      <c r="K378" s="30">
        <f t="shared" si="190"/>
        <v>7449.75</v>
      </c>
      <c r="L378" s="28">
        <f t="shared" si="191"/>
        <v>0</v>
      </c>
    </row>
    <row r="379" spans="1:12">
      <c r="A379" s="21">
        <v>0</v>
      </c>
      <c r="B379" s="29" t="s">
        <v>207</v>
      </c>
      <c r="C379" s="29" t="s">
        <v>927</v>
      </c>
      <c r="D379" s="29" t="s">
        <v>72</v>
      </c>
      <c r="E379" s="24" t="s">
        <v>184</v>
      </c>
      <c r="F379" s="32">
        <v>70.95</v>
      </c>
      <c r="G379" s="25">
        <f t="shared" si="187"/>
        <v>7449.75</v>
      </c>
      <c r="H379" s="26"/>
      <c r="I379" s="71">
        <f t="shared" si="188"/>
        <v>70.95</v>
      </c>
      <c r="J379" s="72">
        <f t="shared" si="189"/>
        <v>0</v>
      </c>
      <c r="K379" s="30">
        <f t="shared" si="190"/>
        <v>7449.75</v>
      </c>
      <c r="L379" s="28">
        <f t="shared" si="191"/>
        <v>0</v>
      </c>
    </row>
    <row r="380" spans="1:12">
      <c r="A380" s="21">
        <v>0</v>
      </c>
      <c r="B380" s="29" t="s">
        <v>208</v>
      </c>
      <c r="C380" s="42" t="s">
        <v>927</v>
      </c>
      <c r="D380" s="42" t="s">
        <v>74</v>
      </c>
      <c r="E380" s="24" t="s">
        <v>184</v>
      </c>
      <c r="F380" s="32">
        <v>70.95</v>
      </c>
      <c r="G380" s="25">
        <f t="shared" si="187"/>
        <v>7449.75</v>
      </c>
      <c r="H380" s="26"/>
      <c r="I380" s="71">
        <f t="shared" si="188"/>
        <v>70.95</v>
      </c>
      <c r="J380" s="72">
        <f t="shared" si="189"/>
        <v>0</v>
      </c>
      <c r="K380" s="30">
        <f t="shared" si="190"/>
        <v>7449.75</v>
      </c>
      <c r="L380" s="28">
        <f t="shared" si="191"/>
        <v>0</v>
      </c>
    </row>
    <row r="381" spans="1:12">
      <c r="A381" s="21"/>
      <c r="B381" s="29"/>
      <c r="C381" s="42"/>
      <c r="D381" s="42"/>
      <c r="E381" s="24"/>
      <c r="F381" s="32"/>
      <c r="G381" s="32"/>
      <c r="H381" s="26"/>
      <c r="I381" s="71"/>
      <c r="J381" s="72"/>
      <c r="K381" s="30"/>
      <c r="L381" s="28"/>
    </row>
    <row r="382" spans="1:12">
      <c r="A382" s="21">
        <v>0</v>
      </c>
      <c r="B382" s="29" t="s">
        <v>209</v>
      </c>
      <c r="C382" s="42" t="s">
        <v>2363</v>
      </c>
      <c r="D382" s="42" t="s">
        <v>46</v>
      </c>
      <c r="E382" s="24" t="s">
        <v>180</v>
      </c>
      <c r="F382" s="32">
        <v>94.82</v>
      </c>
      <c r="G382" s="25">
        <f t="shared" ref="G382:G394" si="192">ROUND(F382*Курс_EUR,2)</f>
        <v>9956.1</v>
      </c>
      <c r="H382" s="26"/>
      <c r="I382" s="71">
        <f t="shared" ref="I382:I394" si="193">F382*(1-Скидка_SUNMIGHT)</f>
        <v>94.82</v>
      </c>
      <c r="J382" s="72">
        <f t="shared" ref="J382:J394" si="194">I382*H382</f>
        <v>0</v>
      </c>
      <c r="K382" s="30">
        <f t="shared" ref="K382:K394" si="195">G382*(1-Скидка_SUNMIGHT)</f>
        <v>9956.1</v>
      </c>
      <c r="L382" s="28">
        <f t="shared" ref="L382:L394" si="196">H382*K382</f>
        <v>0</v>
      </c>
    </row>
    <row r="383" spans="1:12">
      <c r="A383" s="21">
        <v>0</v>
      </c>
      <c r="B383" s="29" t="s">
        <v>210</v>
      </c>
      <c r="C383" s="42" t="s">
        <v>2363</v>
      </c>
      <c r="D383" s="42" t="s">
        <v>49</v>
      </c>
      <c r="E383" s="24" t="s">
        <v>180</v>
      </c>
      <c r="F383" s="32">
        <v>86.17</v>
      </c>
      <c r="G383" s="25">
        <f t="shared" si="192"/>
        <v>9047.85</v>
      </c>
      <c r="H383" s="26"/>
      <c r="I383" s="71">
        <f t="shared" si="193"/>
        <v>86.17</v>
      </c>
      <c r="J383" s="72">
        <f t="shared" si="194"/>
        <v>0</v>
      </c>
      <c r="K383" s="30">
        <f t="shared" si="195"/>
        <v>9047.85</v>
      </c>
      <c r="L383" s="28">
        <f t="shared" si="196"/>
        <v>0</v>
      </c>
    </row>
    <row r="384" spans="1:12">
      <c r="A384" s="21">
        <v>0</v>
      </c>
      <c r="B384" s="29" t="s">
        <v>211</v>
      </c>
      <c r="C384" s="42" t="s">
        <v>2363</v>
      </c>
      <c r="D384" s="42" t="s">
        <v>51</v>
      </c>
      <c r="E384" s="24" t="s">
        <v>180</v>
      </c>
      <c r="F384" s="32">
        <v>82.18</v>
      </c>
      <c r="G384" s="25">
        <f t="shared" si="192"/>
        <v>8628.9</v>
      </c>
      <c r="H384" s="26"/>
      <c r="I384" s="71">
        <f t="shared" si="193"/>
        <v>82.18</v>
      </c>
      <c r="J384" s="72">
        <f t="shared" si="194"/>
        <v>0</v>
      </c>
      <c r="K384" s="30">
        <f t="shared" si="195"/>
        <v>8628.9</v>
      </c>
      <c r="L384" s="28">
        <f t="shared" si="196"/>
        <v>0</v>
      </c>
    </row>
    <row r="385" spans="1:12">
      <c r="A385" s="21">
        <v>0</v>
      </c>
      <c r="B385" s="29" t="s">
        <v>212</v>
      </c>
      <c r="C385" s="42" t="s">
        <v>2363</v>
      </c>
      <c r="D385" s="42" t="s">
        <v>53</v>
      </c>
      <c r="E385" s="24" t="s">
        <v>184</v>
      </c>
      <c r="F385" s="32">
        <v>68.5</v>
      </c>
      <c r="G385" s="25">
        <f t="shared" si="192"/>
        <v>7192.5</v>
      </c>
      <c r="H385" s="26"/>
      <c r="I385" s="71">
        <f t="shared" si="193"/>
        <v>68.5</v>
      </c>
      <c r="J385" s="72">
        <f t="shared" si="194"/>
        <v>0</v>
      </c>
      <c r="K385" s="30">
        <f t="shared" si="195"/>
        <v>7192.5</v>
      </c>
      <c r="L385" s="28">
        <f t="shared" si="196"/>
        <v>0</v>
      </c>
    </row>
    <row r="386" spans="1:12">
      <c r="A386" s="21">
        <v>0</v>
      </c>
      <c r="B386" s="29" t="s">
        <v>213</v>
      </c>
      <c r="C386" s="42" t="s">
        <v>2363</v>
      </c>
      <c r="D386" s="42" t="s">
        <v>56</v>
      </c>
      <c r="E386" s="24" t="s">
        <v>184</v>
      </c>
      <c r="F386" s="32">
        <v>67.760000000000005</v>
      </c>
      <c r="G386" s="25">
        <f t="shared" si="192"/>
        <v>7114.8</v>
      </c>
      <c r="H386" s="26"/>
      <c r="I386" s="71">
        <f t="shared" si="193"/>
        <v>67.760000000000005</v>
      </c>
      <c r="J386" s="72">
        <f t="shared" si="194"/>
        <v>0</v>
      </c>
      <c r="K386" s="30">
        <f t="shared" si="195"/>
        <v>7114.8</v>
      </c>
      <c r="L386" s="28">
        <f t="shared" si="196"/>
        <v>0</v>
      </c>
    </row>
    <row r="387" spans="1:12">
      <c r="A387" s="21">
        <v>0</v>
      </c>
      <c r="B387" s="29" t="s">
        <v>214</v>
      </c>
      <c r="C387" s="42" t="s">
        <v>2363</v>
      </c>
      <c r="D387" s="42" t="s">
        <v>58</v>
      </c>
      <c r="E387" s="24" t="s">
        <v>184</v>
      </c>
      <c r="F387" s="32">
        <v>67.760000000000005</v>
      </c>
      <c r="G387" s="25">
        <f t="shared" si="192"/>
        <v>7114.8</v>
      </c>
      <c r="H387" s="26"/>
      <c r="I387" s="71">
        <f t="shared" si="193"/>
        <v>67.760000000000005</v>
      </c>
      <c r="J387" s="72">
        <f t="shared" si="194"/>
        <v>0</v>
      </c>
      <c r="K387" s="30">
        <f t="shared" si="195"/>
        <v>7114.8</v>
      </c>
      <c r="L387" s="28">
        <f t="shared" si="196"/>
        <v>0</v>
      </c>
    </row>
    <row r="388" spans="1:12">
      <c r="A388" s="21">
        <v>0</v>
      </c>
      <c r="B388" s="29" t="s">
        <v>215</v>
      </c>
      <c r="C388" s="42" t="s">
        <v>928</v>
      </c>
      <c r="D388" s="42" t="s">
        <v>60</v>
      </c>
      <c r="E388" s="24" t="s">
        <v>184</v>
      </c>
      <c r="F388" s="32">
        <v>67.760000000000005</v>
      </c>
      <c r="G388" s="25">
        <f t="shared" si="192"/>
        <v>7114.8</v>
      </c>
      <c r="H388" s="26"/>
      <c r="I388" s="71">
        <f t="shared" si="193"/>
        <v>67.760000000000005</v>
      </c>
      <c r="J388" s="72">
        <f t="shared" si="194"/>
        <v>0</v>
      </c>
      <c r="K388" s="30">
        <f t="shared" si="195"/>
        <v>7114.8</v>
      </c>
      <c r="L388" s="28">
        <f t="shared" si="196"/>
        <v>0</v>
      </c>
    </row>
    <row r="389" spans="1:12">
      <c r="A389" s="21">
        <v>0</v>
      </c>
      <c r="B389" s="29" t="s">
        <v>216</v>
      </c>
      <c r="C389" s="42" t="s">
        <v>928</v>
      </c>
      <c r="D389" s="42" t="s">
        <v>62</v>
      </c>
      <c r="E389" s="24" t="s">
        <v>184</v>
      </c>
      <c r="F389" s="32">
        <v>64.58</v>
      </c>
      <c r="G389" s="25">
        <f t="shared" si="192"/>
        <v>6780.9</v>
      </c>
      <c r="H389" s="26"/>
      <c r="I389" s="71">
        <f t="shared" si="193"/>
        <v>64.58</v>
      </c>
      <c r="J389" s="72">
        <f t="shared" si="194"/>
        <v>0</v>
      </c>
      <c r="K389" s="30">
        <f t="shared" si="195"/>
        <v>6780.9</v>
      </c>
      <c r="L389" s="28">
        <f t="shared" si="196"/>
        <v>0</v>
      </c>
    </row>
    <row r="390" spans="1:12">
      <c r="A390" s="21">
        <v>0</v>
      </c>
      <c r="B390" s="29" t="s">
        <v>217</v>
      </c>
      <c r="C390" s="42" t="s">
        <v>928</v>
      </c>
      <c r="D390" s="42" t="s">
        <v>66</v>
      </c>
      <c r="E390" s="24" t="s">
        <v>184</v>
      </c>
      <c r="F390" s="32">
        <v>64.58</v>
      </c>
      <c r="G390" s="25">
        <f t="shared" si="192"/>
        <v>6780.9</v>
      </c>
      <c r="H390" s="26"/>
      <c r="I390" s="71">
        <f t="shared" si="193"/>
        <v>64.58</v>
      </c>
      <c r="J390" s="72">
        <f t="shared" si="194"/>
        <v>0</v>
      </c>
      <c r="K390" s="30">
        <f t="shared" si="195"/>
        <v>6780.9</v>
      </c>
      <c r="L390" s="28">
        <f t="shared" si="196"/>
        <v>0</v>
      </c>
    </row>
    <row r="391" spans="1:12">
      <c r="A391" s="21">
        <v>0</v>
      </c>
      <c r="B391" s="29" t="s">
        <v>218</v>
      </c>
      <c r="C391" s="42" t="s">
        <v>928</v>
      </c>
      <c r="D391" s="42" t="s">
        <v>70</v>
      </c>
      <c r="E391" s="24" t="s">
        <v>184</v>
      </c>
      <c r="F391" s="32">
        <v>64.58</v>
      </c>
      <c r="G391" s="25">
        <f t="shared" si="192"/>
        <v>6780.9</v>
      </c>
      <c r="H391" s="26"/>
      <c r="I391" s="71">
        <f t="shared" si="193"/>
        <v>64.58</v>
      </c>
      <c r="J391" s="72">
        <f t="shared" si="194"/>
        <v>0</v>
      </c>
      <c r="K391" s="30">
        <f t="shared" si="195"/>
        <v>6780.9</v>
      </c>
      <c r="L391" s="28">
        <f t="shared" si="196"/>
        <v>0</v>
      </c>
    </row>
    <row r="392" spans="1:12">
      <c r="A392" s="21">
        <v>0</v>
      </c>
      <c r="B392" s="29" t="s">
        <v>219</v>
      </c>
      <c r="C392" s="42" t="s">
        <v>928</v>
      </c>
      <c r="D392" s="42" t="s">
        <v>74</v>
      </c>
      <c r="E392" s="24" t="s">
        <v>184</v>
      </c>
      <c r="F392" s="32">
        <v>64.58</v>
      </c>
      <c r="G392" s="25">
        <f t="shared" si="192"/>
        <v>6780.9</v>
      </c>
      <c r="H392" s="26"/>
      <c r="I392" s="71">
        <f t="shared" si="193"/>
        <v>64.58</v>
      </c>
      <c r="J392" s="72">
        <f t="shared" si="194"/>
        <v>0</v>
      </c>
      <c r="K392" s="30">
        <f t="shared" si="195"/>
        <v>6780.9</v>
      </c>
      <c r="L392" s="28">
        <f t="shared" si="196"/>
        <v>0</v>
      </c>
    </row>
    <row r="393" spans="1:12">
      <c r="A393" s="21">
        <v>0</v>
      </c>
      <c r="B393" s="29" t="s">
        <v>220</v>
      </c>
      <c r="C393" s="42" t="s">
        <v>928</v>
      </c>
      <c r="D393" s="42" t="s">
        <v>76</v>
      </c>
      <c r="E393" s="24" t="s">
        <v>184</v>
      </c>
      <c r="F393" s="32">
        <v>64.58</v>
      </c>
      <c r="G393" s="25">
        <f t="shared" si="192"/>
        <v>6780.9</v>
      </c>
      <c r="H393" s="26"/>
      <c r="I393" s="71">
        <f t="shared" si="193"/>
        <v>64.58</v>
      </c>
      <c r="J393" s="72">
        <f t="shared" si="194"/>
        <v>0</v>
      </c>
      <c r="K393" s="30">
        <f t="shared" si="195"/>
        <v>6780.9</v>
      </c>
      <c r="L393" s="28">
        <f t="shared" si="196"/>
        <v>0</v>
      </c>
    </row>
    <row r="394" spans="1:12">
      <c r="A394" s="21">
        <v>0</v>
      </c>
      <c r="B394" s="29" t="s">
        <v>221</v>
      </c>
      <c r="C394" s="42" t="s">
        <v>928</v>
      </c>
      <c r="D394" s="42" t="s">
        <v>78</v>
      </c>
      <c r="E394" s="24" t="s">
        <v>184</v>
      </c>
      <c r="F394" s="32">
        <v>64.58</v>
      </c>
      <c r="G394" s="25">
        <f t="shared" si="192"/>
        <v>6780.9</v>
      </c>
      <c r="H394" s="26"/>
      <c r="I394" s="71">
        <f t="shared" si="193"/>
        <v>64.58</v>
      </c>
      <c r="J394" s="72">
        <f t="shared" si="194"/>
        <v>0</v>
      </c>
      <c r="K394" s="30">
        <f t="shared" si="195"/>
        <v>6780.9</v>
      </c>
      <c r="L394" s="28">
        <f t="shared" si="196"/>
        <v>0</v>
      </c>
    </row>
    <row r="395" spans="1:12">
      <c r="A395" s="21"/>
      <c r="B395" s="29"/>
      <c r="C395" s="42"/>
      <c r="D395" s="42"/>
      <c r="E395" s="24"/>
      <c r="F395" s="32"/>
      <c r="G395" s="32"/>
      <c r="H395" s="26"/>
      <c r="I395" s="71"/>
      <c r="J395" s="72"/>
      <c r="K395" s="30"/>
      <c r="L395" s="28"/>
    </row>
    <row r="396" spans="1:12">
      <c r="A396" s="21">
        <v>0</v>
      </c>
      <c r="B396" s="29" t="s">
        <v>222</v>
      </c>
      <c r="C396" s="42" t="s">
        <v>2364</v>
      </c>
      <c r="D396" s="42" t="s">
        <v>46</v>
      </c>
      <c r="E396" s="24" t="s">
        <v>180</v>
      </c>
      <c r="F396" s="32">
        <v>179.59</v>
      </c>
      <c r="G396" s="25">
        <f t="shared" ref="G396:G408" si="197">ROUND(F396*Курс_EUR,2)</f>
        <v>18856.95</v>
      </c>
      <c r="H396" s="26"/>
      <c r="I396" s="71">
        <f t="shared" ref="I396:I408" si="198">F396*(1-Скидка_SUNMIGHT)</f>
        <v>179.59</v>
      </c>
      <c r="J396" s="72">
        <f t="shared" ref="J396:J408" si="199">I396*H396</f>
        <v>0</v>
      </c>
      <c r="K396" s="30">
        <f t="shared" ref="K396:K408" si="200">G396*(1-Скидка_SUNMIGHT)</f>
        <v>18856.95</v>
      </c>
      <c r="L396" s="28">
        <f t="shared" ref="L396:L408" si="201">H396*K396</f>
        <v>0</v>
      </c>
    </row>
    <row r="397" spans="1:12">
      <c r="A397" s="21">
        <v>0</v>
      </c>
      <c r="B397" s="29" t="s">
        <v>223</v>
      </c>
      <c r="C397" s="42" t="s">
        <v>2364</v>
      </c>
      <c r="D397" s="42" t="s">
        <v>49</v>
      </c>
      <c r="E397" s="24" t="s">
        <v>180</v>
      </c>
      <c r="F397" s="32">
        <v>156.13</v>
      </c>
      <c r="G397" s="25">
        <f t="shared" si="197"/>
        <v>16393.650000000001</v>
      </c>
      <c r="H397" s="26"/>
      <c r="I397" s="71">
        <f t="shared" si="198"/>
        <v>156.13</v>
      </c>
      <c r="J397" s="72">
        <f t="shared" si="199"/>
        <v>0</v>
      </c>
      <c r="K397" s="30">
        <f t="shared" si="200"/>
        <v>16393.650000000001</v>
      </c>
      <c r="L397" s="28">
        <f t="shared" si="201"/>
        <v>0</v>
      </c>
    </row>
    <row r="398" spans="1:12">
      <c r="A398" s="21">
        <v>0</v>
      </c>
      <c r="B398" s="29" t="s">
        <v>224</v>
      </c>
      <c r="C398" s="42" t="s">
        <v>2364</v>
      </c>
      <c r="D398" s="42" t="s">
        <v>51</v>
      </c>
      <c r="E398" s="24" t="s">
        <v>180</v>
      </c>
      <c r="F398" s="32">
        <v>134.91</v>
      </c>
      <c r="G398" s="25">
        <f t="shared" si="197"/>
        <v>14165.55</v>
      </c>
      <c r="H398" s="26"/>
      <c r="I398" s="71">
        <f t="shared" si="198"/>
        <v>134.91</v>
      </c>
      <c r="J398" s="72">
        <f t="shared" si="199"/>
        <v>0</v>
      </c>
      <c r="K398" s="30">
        <f t="shared" si="200"/>
        <v>14165.55</v>
      </c>
      <c r="L398" s="28">
        <f t="shared" si="201"/>
        <v>0</v>
      </c>
    </row>
    <row r="399" spans="1:12">
      <c r="A399" s="21">
        <v>0</v>
      </c>
      <c r="B399" s="29" t="s">
        <v>225</v>
      </c>
      <c r="C399" s="42" t="s">
        <v>2364</v>
      </c>
      <c r="D399" s="42" t="s">
        <v>53</v>
      </c>
      <c r="E399" s="24" t="s">
        <v>184</v>
      </c>
      <c r="F399" s="32">
        <v>127.91</v>
      </c>
      <c r="G399" s="25">
        <f t="shared" si="197"/>
        <v>13430.55</v>
      </c>
      <c r="H399" s="26"/>
      <c r="I399" s="71">
        <f t="shared" si="198"/>
        <v>127.91</v>
      </c>
      <c r="J399" s="72">
        <f t="shared" si="199"/>
        <v>0</v>
      </c>
      <c r="K399" s="30">
        <f t="shared" si="200"/>
        <v>13430.55</v>
      </c>
      <c r="L399" s="28">
        <f t="shared" si="201"/>
        <v>0</v>
      </c>
    </row>
    <row r="400" spans="1:12">
      <c r="A400" s="21">
        <v>0</v>
      </c>
      <c r="B400" s="29" t="s">
        <v>226</v>
      </c>
      <c r="C400" s="42" t="s">
        <v>2364</v>
      </c>
      <c r="D400" s="42" t="s">
        <v>56</v>
      </c>
      <c r="E400" s="24" t="s">
        <v>184</v>
      </c>
      <c r="F400" s="32">
        <v>117.23</v>
      </c>
      <c r="G400" s="25">
        <f t="shared" si="197"/>
        <v>12309.15</v>
      </c>
      <c r="H400" s="26"/>
      <c r="I400" s="71">
        <f t="shared" si="198"/>
        <v>117.23</v>
      </c>
      <c r="J400" s="72">
        <f t="shared" si="199"/>
        <v>0</v>
      </c>
      <c r="K400" s="30">
        <f t="shared" si="200"/>
        <v>12309.15</v>
      </c>
      <c r="L400" s="28">
        <f t="shared" si="201"/>
        <v>0</v>
      </c>
    </row>
    <row r="401" spans="1:12">
      <c r="A401" s="21">
        <v>0</v>
      </c>
      <c r="B401" s="29" t="s">
        <v>227</v>
      </c>
      <c r="C401" s="42" t="s">
        <v>2364</v>
      </c>
      <c r="D401" s="42" t="s">
        <v>58</v>
      </c>
      <c r="E401" s="24" t="s">
        <v>184</v>
      </c>
      <c r="F401" s="32">
        <v>117.23</v>
      </c>
      <c r="G401" s="25">
        <f t="shared" si="197"/>
        <v>12309.15</v>
      </c>
      <c r="H401" s="26"/>
      <c r="I401" s="71">
        <f t="shared" si="198"/>
        <v>117.23</v>
      </c>
      <c r="J401" s="72">
        <f t="shared" si="199"/>
        <v>0</v>
      </c>
      <c r="K401" s="30">
        <f t="shared" si="200"/>
        <v>12309.15</v>
      </c>
      <c r="L401" s="28">
        <f t="shared" si="201"/>
        <v>0</v>
      </c>
    </row>
    <row r="402" spans="1:12">
      <c r="A402" s="21">
        <v>0</v>
      </c>
      <c r="B402" s="29" t="s">
        <v>228</v>
      </c>
      <c r="C402" s="42" t="s">
        <v>929</v>
      </c>
      <c r="D402" s="42" t="s">
        <v>60</v>
      </c>
      <c r="E402" s="24" t="s">
        <v>184</v>
      </c>
      <c r="F402" s="32">
        <v>117.23</v>
      </c>
      <c r="G402" s="25">
        <f t="shared" si="197"/>
        <v>12309.15</v>
      </c>
      <c r="H402" s="26"/>
      <c r="I402" s="71">
        <f t="shared" si="198"/>
        <v>117.23</v>
      </c>
      <c r="J402" s="72">
        <f t="shared" si="199"/>
        <v>0</v>
      </c>
      <c r="K402" s="30">
        <f t="shared" si="200"/>
        <v>12309.15</v>
      </c>
      <c r="L402" s="28">
        <f t="shared" si="201"/>
        <v>0</v>
      </c>
    </row>
    <row r="403" spans="1:12">
      <c r="A403" s="21">
        <v>0</v>
      </c>
      <c r="B403" s="29" t="s">
        <v>229</v>
      </c>
      <c r="C403" s="42" t="s">
        <v>929</v>
      </c>
      <c r="D403" s="42" t="s">
        <v>62</v>
      </c>
      <c r="E403" s="24" t="s">
        <v>184</v>
      </c>
      <c r="F403" s="32">
        <v>111.96</v>
      </c>
      <c r="G403" s="25">
        <f t="shared" si="197"/>
        <v>11755.8</v>
      </c>
      <c r="H403" s="26"/>
      <c r="I403" s="71">
        <f t="shared" si="198"/>
        <v>111.96</v>
      </c>
      <c r="J403" s="72">
        <f t="shared" si="199"/>
        <v>0</v>
      </c>
      <c r="K403" s="30">
        <f t="shared" si="200"/>
        <v>11755.8</v>
      </c>
      <c r="L403" s="28">
        <f t="shared" si="201"/>
        <v>0</v>
      </c>
    </row>
    <row r="404" spans="1:12">
      <c r="A404" s="21">
        <v>0</v>
      </c>
      <c r="B404" s="29" t="s">
        <v>230</v>
      </c>
      <c r="C404" s="42" t="s">
        <v>929</v>
      </c>
      <c r="D404" s="42" t="s">
        <v>66</v>
      </c>
      <c r="E404" s="24" t="s">
        <v>184</v>
      </c>
      <c r="F404" s="32">
        <v>111.96</v>
      </c>
      <c r="G404" s="25">
        <f t="shared" si="197"/>
        <v>11755.8</v>
      </c>
      <c r="H404" s="26"/>
      <c r="I404" s="71">
        <f t="shared" si="198"/>
        <v>111.96</v>
      </c>
      <c r="J404" s="72">
        <f t="shared" si="199"/>
        <v>0</v>
      </c>
      <c r="K404" s="30">
        <f t="shared" si="200"/>
        <v>11755.8</v>
      </c>
      <c r="L404" s="28">
        <f t="shared" si="201"/>
        <v>0</v>
      </c>
    </row>
    <row r="405" spans="1:12">
      <c r="A405" s="21">
        <v>0</v>
      </c>
      <c r="B405" s="29" t="s">
        <v>231</v>
      </c>
      <c r="C405" s="42" t="s">
        <v>929</v>
      </c>
      <c r="D405" s="42" t="s">
        <v>70</v>
      </c>
      <c r="E405" s="24" t="s">
        <v>184</v>
      </c>
      <c r="F405" s="32">
        <v>111.96</v>
      </c>
      <c r="G405" s="25">
        <f t="shared" si="197"/>
        <v>11755.8</v>
      </c>
      <c r="H405" s="26"/>
      <c r="I405" s="71">
        <f t="shared" si="198"/>
        <v>111.96</v>
      </c>
      <c r="J405" s="72">
        <f t="shared" si="199"/>
        <v>0</v>
      </c>
      <c r="K405" s="30">
        <f t="shared" si="200"/>
        <v>11755.8</v>
      </c>
      <c r="L405" s="28">
        <f t="shared" si="201"/>
        <v>0</v>
      </c>
    </row>
    <row r="406" spans="1:12">
      <c r="A406" s="21">
        <v>0</v>
      </c>
      <c r="B406" s="29" t="s">
        <v>232</v>
      </c>
      <c r="C406" s="42" t="s">
        <v>929</v>
      </c>
      <c r="D406" s="42" t="s">
        <v>74</v>
      </c>
      <c r="E406" s="24" t="s">
        <v>184</v>
      </c>
      <c r="F406" s="32">
        <v>111.96</v>
      </c>
      <c r="G406" s="25">
        <f t="shared" si="197"/>
        <v>11755.8</v>
      </c>
      <c r="H406" s="26"/>
      <c r="I406" s="71">
        <f t="shared" si="198"/>
        <v>111.96</v>
      </c>
      <c r="J406" s="72">
        <f t="shared" si="199"/>
        <v>0</v>
      </c>
      <c r="K406" s="30">
        <f t="shared" si="200"/>
        <v>11755.8</v>
      </c>
      <c r="L406" s="28">
        <f t="shared" si="201"/>
        <v>0</v>
      </c>
    </row>
    <row r="407" spans="1:12">
      <c r="A407" s="21">
        <v>0</v>
      </c>
      <c r="B407" s="29" t="s">
        <v>233</v>
      </c>
      <c r="C407" s="42" t="s">
        <v>929</v>
      </c>
      <c r="D407" s="42" t="s">
        <v>76</v>
      </c>
      <c r="E407" s="24" t="s">
        <v>184</v>
      </c>
      <c r="F407" s="32">
        <v>111.96</v>
      </c>
      <c r="G407" s="25">
        <f t="shared" si="197"/>
        <v>11755.8</v>
      </c>
      <c r="H407" s="26"/>
      <c r="I407" s="71">
        <f t="shared" si="198"/>
        <v>111.96</v>
      </c>
      <c r="J407" s="72">
        <f t="shared" si="199"/>
        <v>0</v>
      </c>
      <c r="K407" s="30">
        <f t="shared" si="200"/>
        <v>11755.8</v>
      </c>
      <c r="L407" s="28">
        <f t="shared" si="201"/>
        <v>0</v>
      </c>
    </row>
    <row r="408" spans="1:12">
      <c r="A408" s="21">
        <v>0</v>
      </c>
      <c r="B408" s="29" t="s">
        <v>234</v>
      </c>
      <c r="C408" s="42" t="s">
        <v>929</v>
      </c>
      <c r="D408" s="42" t="s">
        <v>78</v>
      </c>
      <c r="E408" s="24" t="s">
        <v>184</v>
      </c>
      <c r="F408" s="32">
        <v>111.96</v>
      </c>
      <c r="G408" s="25">
        <f t="shared" si="197"/>
        <v>11755.8</v>
      </c>
      <c r="H408" s="26"/>
      <c r="I408" s="71">
        <f t="shared" si="198"/>
        <v>111.96</v>
      </c>
      <c r="J408" s="72">
        <f t="shared" si="199"/>
        <v>0</v>
      </c>
      <c r="K408" s="30">
        <f t="shared" si="200"/>
        <v>11755.8</v>
      </c>
      <c r="L408" s="28">
        <f t="shared" si="201"/>
        <v>0</v>
      </c>
    </row>
    <row r="409" spans="1:12">
      <c r="A409" s="21"/>
      <c r="B409" s="29"/>
      <c r="C409" s="42"/>
      <c r="D409" s="42"/>
      <c r="E409" s="24"/>
      <c r="F409" s="32"/>
      <c r="G409" s="32"/>
      <c r="H409" s="26"/>
      <c r="I409" s="71"/>
      <c r="J409" s="72"/>
      <c r="K409" s="30"/>
      <c r="L409" s="28"/>
    </row>
    <row r="410" spans="1:12">
      <c r="A410" s="21">
        <v>0</v>
      </c>
      <c r="B410" s="29" t="s">
        <v>235</v>
      </c>
      <c r="C410" s="42" t="s">
        <v>2365</v>
      </c>
      <c r="D410" s="42" t="s">
        <v>51</v>
      </c>
      <c r="E410" s="24" t="s">
        <v>180</v>
      </c>
      <c r="F410" s="32">
        <v>58.72</v>
      </c>
      <c r="G410" s="25">
        <f t="shared" ref="G410:G426" si="202">ROUND(F410*Курс_EUR,2)</f>
        <v>6165.6</v>
      </c>
      <c r="H410" s="26"/>
      <c r="I410" s="71">
        <f t="shared" ref="I410:I426" si="203">F410*(1-Скидка_SUNMIGHT)</f>
        <v>58.72</v>
      </c>
      <c r="J410" s="72">
        <f t="shared" ref="J410:J426" si="204">I410*H410</f>
        <v>0</v>
      </c>
      <c r="K410" s="30">
        <f t="shared" ref="K410:K426" si="205">G410*(1-Скидка_SUNMIGHT)</f>
        <v>6165.6</v>
      </c>
      <c r="L410" s="28">
        <f t="shared" ref="L410:L426" si="206">H410*K410</f>
        <v>0</v>
      </c>
    </row>
    <row r="411" spans="1:12">
      <c r="A411" s="21">
        <v>0</v>
      </c>
      <c r="B411" s="29" t="s">
        <v>236</v>
      </c>
      <c r="C411" s="42" t="s">
        <v>2365</v>
      </c>
      <c r="D411" s="42" t="s">
        <v>53</v>
      </c>
      <c r="E411" s="24" t="s">
        <v>180</v>
      </c>
      <c r="F411" s="32">
        <v>57.11</v>
      </c>
      <c r="G411" s="25">
        <f t="shared" si="202"/>
        <v>5996.55</v>
      </c>
      <c r="H411" s="26"/>
      <c r="I411" s="71">
        <f t="shared" si="203"/>
        <v>57.11</v>
      </c>
      <c r="J411" s="72">
        <f t="shared" si="204"/>
        <v>0</v>
      </c>
      <c r="K411" s="30">
        <f t="shared" si="205"/>
        <v>5996.55</v>
      </c>
      <c r="L411" s="28">
        <f t="shared" si="206"/>
        <v>0</v>
      </c>
    </row>
    <row r="412" spans="1:12">
      <c r="A412" s="21">
        <v>0</v>
      </c>
      <c r="B412" s="29" t="s">
        <v>237</v>
      </c>
      <c r="C412" s="42" t="s">
        <v>2365</v>
      </c>
      <c r="D412" s="42" t="s">
        <v>56</v>
      </c>
      <c r="E412" s="24" t="s">
        <v>180</v>
      </c>
      <c r="F412" s="32">
        <v>56.45</v>
      </c>
      <c r="G412" s="25">
        <f t="shared" si="202"/>
        <v>5927.25</v>
      </c>
      <c r="H412" s="26"/>
      <c r="I412" s="71">
        <f t="shared" si="203"/>
        <v>56.45</v>
      </c>
      <c r="J412" s="72">
        <f t="shared" si="204"/>
        <v>0</v>
      </c>
      <c r="K412" s="30">
        <f t="shared" si="205"/>
        <v>5927.25</v>
      </c>
      <c r="L412" s="28">
        <f t="shared" si="206"/>
        <v>0</v>
      </c>
    </row>
    <row r="413" spans="1:12">
      <c r="A413" s="21">
        <v>0</v>
      </c>
      <c r="B413" s="29" t="s">
        <v>238</v>
      </c>
      <c r="C413" s="42" t="s">
        <v>2365</v>
      </c>
      <c r="D413" s="42" t="s">
        <v>58</v>
      </c>
      <c r="E413" s="24" t="s">
        <v>180</v>
      </c>
      <c r="F413" s="32">
        <v>56.45</v>
      </c>
      <c r="G413" s="25">
        <f t="shared" si="202"/>
        <v>5927.25</v>
      </c>
      <c r="H413" s="26"/>
      <c r="I413" s="71">
        <f t="shared" si="203"/>
        <v>56.45</v>
      </c>
      <c r="J413" s="72">
        <f t="shared" si="204"/>
        <v>0</v>
      </c>
      <c r="K413" s="30">
        <f t="shared" si="205"/>
        <v>5927.25</v>
      </c>
      <c r="L413" s="28">
        <f t="shared" si="206"/>
        <v>0</v>
      </c>
    </row>
    <row r="414" spans="1:12">
      <c r="A414" s="21">
        <v>0</v>
      </c>
      <c r="B414" s="29" t="s">
        <v>239</v>
      </c>
      <c r="C414" s="42" t="s">
        <v>930</v>
      </c>
      <c r="D414" s="42" t="s">
        <v>60</v>
      </c>
      <c r="E414" s="24" t="s">
        <v>180</v>
      </c>
      <c r="F414" s="32">
        <v>51.63</v>
      </c>
      <c r="G414" s="25">
        <f t="shared" si="202"/>
        <v>5421.15</v>
      </c>
      <c r="H414" s="26"/>
      <c r="I414" s="71">
        <f t="shared" si="203"/>
        <v>51.63</v>
      </c>
      <c r="J414" s="72">
        <f t="shared" si="204"/>
        <v>0</v>
      </c>
      <c r="K414" s="30">
        <f t="shared" si="205"/>
        <v>5421.15</v>
      </c>
      <c r="L414" s="28">
        <f t="shared" si="206"/>
        <v>0</v>
      </c>
    </row>
    <row r="415" spans="1:12">
      <c r="A415" s="21">
        <v>0</v>
      </c>
      <c r="B415" s="29" t="s">
        <v>240</v>
      </c>
      <c r="C415" s="42" t="s">
        <v>930</v>
      </c>
      <c r="D415" s="42" t="s">
        <v>62</v>
      </c>
      <c r="E415" s="24" t="s">
        <v>180</v>
      </c>
      <c r="F415" s="32">
        <v>51.63</v>
      </c>
      <c r="G415" s="25">
        <f t="shared" si="202"/>
        <v>5421.15</v>
      </c>
      <c r="H415" s="26"/>
      <c r="I415" s="71">
        <f t="shared" si="203"/>
        <v>51.63</v>
      </c>
      <c r="J415" s="72">
        <f t="shared" si="204"/>
        <v>0</v>
      </c>
      <c r="K415" s="30">
        <f t="shared" si="205"/>
        <v>5421.15</v>
      </c>
      <c r="L415" s="28">
        <f t="shared" si="206"/>
        <v>0</v>
      </c>
    </row>
    <row r="416" spans="1:12">
      <c r="A416" s="21">
        <v>0</v>
      </c>
      <c r="B416" s="29" t="s">
        <v>2298</v>
      </c>
      <c r="C416" s="42" t="s">
        <v>930</v>
      </c>
      <c r="D416" s="42" t="s">
        <v>64</v>
      </c>
      <c r="E416" s="24" t="s">
        <v>180</v>
      </c>
      <c r="F416" s="32">
        <v>51.63</v>
      </c>
      <c r="G416" s="25">
        <f t="shared" si="202"/>
        <v>5421.15</v>
      </c>
      <c r="H416" s="26"/>
      <c r="I416" s="71">
        <f t="shared" si="203"/>
        <v>51.63</v>
      </c>
      <c r="J416" s="72">
        <f t="shared" ref="J416" si="207">I416*H416</f>
        <v>0</v>
      </c>
      <c r="K416" s="30">
        <f t="shared" ref="K416" si="208">G416*(1-Скидка_SUNMIGHT)</f>
        <v>5421.15</v>
      </c>
      <c r="L416" s="28">
        <f t="shared" ref="L416" si="209">H416*K416</f>
        <v>0</v>
      </c>
    </row>
    <row r="417" spans="1:12">
      <c r="A417" s="21">
        <v>0</v>
      </c>
      <c r="B417" s="29" t="s">
        <v>241</v>
      </c>
      <c r="C417" s="42" t="s">
        <v>930</v>
      </c>
      <c r="D417" s="42" t="s">
        <v>66</v>
      </c>
      <c r="E417" s="24" t="s">
        <v>180</v>
      </c>
      <c r="F417" s="32">
        <v>51.63</v>
      </c>
      <c r="G417" s="25">
        <f t="shared" si="202"/>
        <v>5421.15</v>
      </c>
      <c r="H417" s="26"/>
      <c r="I417" s="71">
        <f t="shared" si="203"/>
        <v>51.63</v>
      </c>
      <c r="J417" s="72">
        <f t="shared" si="204"/>
        <v>0</v>
      </c>
      <c r="K417" s="30">
        <f t="shared" si="205"/>
        <v>5421.15</v>
      </c>
      <c r="L417" s="28">
        <f t="shared" si="206"/>
        <v>0</v>
      </c>
    </row>
    <row r="418" spans="1:12">
      <c r="A418" s="21">
        <v>0</v>
      </c>
      <c r="B418" s="29" t="s">
        <v>242</v>
      </c>
      <c r="C418" s="42" t="s">
        <v>930</v>
      </c>
      <c r="D418" s="42" t="s">
        <v>70</v>
      </c>
      <c r="E418" s="24" t="s">
        <v>180</v>
      </c>
      <c r="F418" s="32">
        <v>51.63</v>
      </c>
      <c r="G418" s="25">
        <f t="shared" si="202"/>
        <v>5421.15</v>
      </c>
      <c r="H418" s="26"/>
      <c r="I418" s="71">
        <f t="shared" si="203"/>
        <v>51.63</v>
      </c>
      <c r="J418" s="72">
        <f t="shared" si="204"/>
        <v>0</v>
      </c>
      <c r="K418" s="30">
        <f t="shared" si="205"/>
        <v>5421.15</v>
      </c>
      <c r="L418" s="28">
        <f t="shared" si="206"/>
        <v>0</v>
      </c>
    </row>
    <row r="419" spans="1:12">
      <c r="A419" s="21">
        <v>0</v>
      </c>
      <c r="B419" s="29" t="s">
        <v>243</v>
      </c>
      <c r="C419" s="42" t="s">
        <v>930</v>
      </c>
      <c r="D419" s="42" t="s">
        <v>74</v>
      </c>
      <c r="E419" s="24" t="s">
        <v>180</v>
      </c>
      <c r="F419" s="32">
        <v>51.63</v>
      </c>
      <c r="G419" s="25">
        <f t="shared" si="202"/>
        <v>5421.15</v>
      </c>
      <c r="H419" s="26"/>
      <c r="I419" s="71">
        <f t="shared" si="203"/>
        <v>51.63</v>
      </c>
      <c r="J419" s="72">
        <f t="shared" si="204"/>
        <v>0</v>
      </c>
      <c r="K419" s="30">
        <f t="shared" si="205"/>
        <v>5421.15</v>
      </c>
      <c r="L419" s="28">
        <f t="shared" si="206"/>
        <v>0</v>
      </c>
    </row>
    <row r="420" spans="1:12">
      <c r="A420" s="21">
        <v>0</v>
      </c>
      <c r="B420" s="29" t="s">
        <v>244</v>
      </c>
      <c r="C420" s="42" t="s">
        <v>930</v>
      </c>
      <c r="D420" s="42" t="s">
        <v>76</v>
      </c>
      <c r="E420" s="24" t="s">
        <v>180</v>
      </c>
      <c r="F420" s="32">
        <v>51.63</v>
      </c>
      <c r="G420" s="25">
        <f t="shared" si="202"/>
        <v>5421.15</v>
      </c>
      <c r="H420" s="26"/>
      <c r="I420" s="71">
        <f t="shared" si="203"/>
        <v>51.63</v>
      </c>
      <c r="J420" s="72">
        <f t="shared" si="204"/>
        <v>0</v>
      </c>
      <c r="K420" s="30">
        <f t="shared" si="205"/>
        <v>5421.15</v>
      </c>
      <c r="L420" s="28">
        <f t="shared" si="206"/>
        <v>0</v>
      </c>
    </row>
    <row r="421" spans="1:12">
      <c r="A421" s="21">
        <v>0</v>
      </c>
      <c r="B421" s="29" t="s">
        <v>245</v>
      </c>
      <c r="C421" s="42" t="s">
        <v>930</v>
      </c>
      <c r="D421" s="42" t="s">
        <v>78</v>
      </c>
      <c r="E421" s="24" t="s">
        <v>180</v>
      </c>
      <c r="F421" s="32">
        <v>51.63</v>
      </c>
      <c r="G421" s="25">
        <f t="shared" si="202"/>
        <v>5421.15</v>
      </c>
      <c r="H421" s="26"/>
      <c r="I421" s="71">
        <f t="shared" si="203"/>
        <v>51.63</v>
      </c>
      <c r="J421" s="72">
        <f t="shared" si="204"/>
        <v>0</v>
      </c>
      <c r="K421" s="30">
        <f t="shared" si="205"/>
        <v>5421.15</v>
      </c>
      <c r="L421" s="28">
        <f t="shared" si="206"/>
        <v>0</v>
      </c>
    </row>
    <row r="422" spans="1:12">
      <c r="A422" s="21">
        <v>0</v>
      </c>
      <c r="B422" s="29" t="s">
        <v>1330</v>
      </c>
      <c r="C422" s="42" t="s">
        <v>1136</v>
      </c>
      <c r="D422" s="42" t="s">
        <v>79</v>
      </c>
      <c r="E422" s="24" t="s">
        <v>180</v>
      </c>
      <c r="F422" s="32">
        <v>57.34</v>
      </c>
      <c r="G422" s="25">
        <f t="shared" si="202"/>
        <v>6020.7</v>
      </c>
      <c r="H422" s="26"/>
      <c r="I422" s="71">
        <f t="shared" si="203"/>
        <v>57.34</v>
      </c>
      <c r="J422" s="72">
        <f t="shared" si="204"/>
        <v>0</v>
      </c>
      <c r="K422" s="30">
        <f t="shared" si="205"/>
        <v>6020.7</v>
      </c>
      <c r="L422" s="28">
        <f t="shared" si="206"/>
        <v>0</v>
      </c>
    </row>
    <row r="423" spans="1:12">
      <c r="A423" s="21">
        <v>0</v>
      </c>
      <c r="B423" s="29" t="s">
        <v>1331</v>
      </c>
      <c r="C423" s="42" t="s">
        <v>1136</v>
      </c>
      <c r="D423" s="42" t="s">
        <v>80</v>
      </c>
      <c r="E423" s="24" t="s">
        <v>180</v>
      </c>
      <c r="F423" s="32">
        <v>57.34</v>
      </c>
      <c r="G423" s="25">
        <f t="shared" si="202"/>
        <v>6020.7</v>
      </c>
      <c r="H423" s="26"/>
      <c r="I423" s="71">
        <f t="shared" si="203"/>
        <v>57.34</v>
      </c>
      <c r="J423" s="72">
        <f t="shared" si="204"/>
        <v>0</v>
      </c>
      <c r="K423" s="30">
        <f t="shared" si="205"/>
        <v>6020.7</v>
      </c>
      <c r="L423" s="28">
        <f t="shared" si="206"/>
        <v>0</v>
      </c>
    </row>
    <row r="424" spans="1:12">
      <c r="A424" s="21">
        <v>0</v>
      </c>
      <c r="B424" s="29" t="s">
        <v>1332</v>
      </c>
      <c r="C424" s="42" t="s">
        <v>1136</v>
      </c>
      <c r="D424" s="42" t="s">
        <v>81</v>
      </c>
      <c r="E424" s="24" t="s">
        <v>180</v>
      </c>
      <c r="F424" s="32">
        <v>57.34</v>
      </c>
      <c r="G424" s="25">
        <f t="shared" si="202"/>
        <v>6020.7</v>
      </c>
      <c r="H424" s="26"/>
      <c r="I424" s="71">
        <f t="shared" si="203"/>
        <v>57.34</v>
      </c>
      <c r="J424" s="72">
        <f t="shared" si="204"/>
        <v>0</v>
      </c>
      <c r="K424" s="30">
        <f t="shared" si="205"/>
        <v>6020.7</v>
      </c>
      <c r="L424" s="28">
        <f t="shared" si="206"/>
        <v>0</v>
      </c>
    </row>
    <row r="425" spans="1:12">
      <c r="A425" s="21">
        <v>0</v>
      </c>
      <c r="B425" s="29" t="s">
        <v>1333</v>
      </c>
      <c r="C425" s="42" t="s">
        <v>1136</v>
      </c>
      <c r="D425" s="42" t="s">
        <v>82</v>
      </c>
      <c r="E425" s="24" t="s">
        <v>180</v>
      </c>
      <c r="F425" s="32">
        <v>57.34</v>
      </c>
      <c r="G425" s="25">
        <f t="shared" si="202"/>
        <v>6020.7</v>
      </c>
      <c r="H425" s="26"/>
      <c r="I425" s="71">
        <f t="shared" si="203"/>
        <v>57.34</v>
      </c>
      <c r="J425" s="72">
        <f t="shared" si="204"/>
        <v>0</v>
      </c>
      <c r="K425" s="30">
        <f t="shared" si="205"/>
        <v>6020.7</v>
      </c>
      <c r="L425" s="28">
        <f t="shared" si="206"/>
        <v>0</v>
      </c>
    </row>
    <row r="426" spans="1:12">
      <c r="A426" s="21">
        <v>0</v>
      </c>
      <c r="B426" s="29" t="s">
        <v>1334</v>
      </c>
      <c r="C426" s="42" t="s">
        <v>1136</v>
      </c>
      <c r="D426" s="42" t="s">
        <v>83</v>
      </c>
      <c r="E426" s="24" t="s">
        <v>180</v>
      </c>
      <c r="F426" s="32">
        <v>57.34</v>
      </c>
      <c r="G426" s="25">
        <f t="shared" si="202"/>
        <v>6020.7</v>
      </c>
      <c r="H426" s="26"/>
      <c r="I426" s="71">
        <f t="shared" si="203"/>
        <v>57.34</v>
      </c>
      <c r="J426" s="72">
        <f t="shared" si="204"/>
        <v>0</v>
      </c>
      <c r="K426" s="30">
        <f t="shared" si="205"/>
        <v>6020.7</v>
      </c>
      <c r="L426" s="28">
        <f t="shared" si="206"/>
        <v>0</v>
      </c>
    </row>
    <row r="427" spans="1:12" ht="12.5" thickBot="1">
      <c r="A427" s="21"/>
      <c r="B427" s="29"/>
      <c r="C427" s="42"/>
      <c r="D427" s="42"/>
      <c r="E427" s="24"/>
      <c r="F427" s="32"/>
      <c r="G427" s="43"/>
      <c r="H427" s="26"/>
      <c r="I427" s="71"/>
      <c r="J427" s="72"/>
      <c r="K427" s="30"/>
      <c r="L427" s="28"/>
    </row>
    <row r="428" spans="1:12">
      <c r="A428" s="21"/>
      <c r="B428" s="312" t="s">
        <v>1882</v>
      </c>
      <c r="C428" s="313"/>
      <c r="D428" s="313"/>
      <c r="E428" s="313"/>
      <c r="F428" s="313"/>
      <c r="G428" s="44"/>
      <c r="H428" s="26"/>
      <c r="I428" s="71"/>
      <c r="J428" s="72"/>
      <c r="K428" s="30"/>
      <c r="L428" s="28"/>
    </row>
    <row r="429" spans="1:12">
      <c r="A429" s="21"/>
      <c r="B429" s="45" t="s">
        <v>1856</v>
      </c>
      <c r="C429" s="42"/>
      <c r="D429" s="42"/>
      <c r="E429" s="24"/>
      <c r="F429" s="32"/>
      <c r="G429" s="25"/>
      <c r="H429" s="26"/>
      <c r="I429" s="71"/>
      <c r="J429" s="72"/>
      <c r="K429" s="30"/>
      <c r="L429" s="28"/>
    </row>
    <row r="430" spans="1:12">
      <c r="A430" s="21"/>
      <c r="B430" s="45" t="s">
        <v>1857</v>
      </c>
      <c r="C430" s="42"/>
      <c r="D430" s="42"/>
      <c r="E430" s="24"/>
      <c r="F430" s="32"/>
      <c r="G430" s="25"/>
      <c r="H430" s="26"/>
      <c r="I430" s="71"/>
      <c r="J430" s="72"/>
      <c r="K430" s="30"/>
      <c r="L430" s="28"/>
    </row>
    <row r="431" spans="1:12">
      <c r="A431" s="21">
        <v>0</v>
      </c>
      <c r="B431" s="29" t="s">
        <v>2484</v>
      </c>
      <c r="C431" s="42" t="s">
        <v>2485</v>
      </c>
      <c r="D431" s="42" t="s">
        <v>51</v>
      </c>
      <c r="E431" s="24" t="s">
        <v>54</v>
      </c>
      <c r="F431" s="32">
        <v>0.4</v>
      </c>
      <c r="G431" s="25">
        <f t="shared" ref="G431:G436" si="210">ROUND(F431*Курс_EUR,2)</f>
        <v>42</v>
      </c>
      <c r="H431" s="26"/>
      <c r="I431" s="71">
        <f t="shared" ref="I431:I436" si="211">F431*(1-Скидка_SUNMIGHT)</f>
        <v>0.4</v>
      </c>
      <c r="J431" s="72">
        <f t="shared" ref="J431" si="212">I431*H431</f>
        <v>0</v>
      </c>
      <c r="K431" s="30">
        <f t="shared" ref="K431" si="213">G431*(1-Скидка_SUNMIGHT)</f>
        <v>42</v>
      </c>
      <c r="L431" s="28">
        <f t="shared" ref="L431" si="214">H431*K431</f>
        <v>0</v>
      </c>
    </row>
    <row r="432" spans="1:12">
      <c r="A432" s="21">
        <v>0</v>
      </c>
      <c r="B432" s="29" t="s">
        <v>2610</v>
      </c>
      <c r="C432" s="42" t="s">
        <v>2485</v>
      </c>
      <c r="D432" s="42" t="s">
        <v>53</v>
      </c>
      <c r="E432" s="24" t="s">
        <v>54</v>
      </c>
      <c r="F432" s="32">
        <v>0.36</v>
      </c>
      <c r="G432" s="25">
        <f t="shared" si="210"/>
        <v>37.799999999999997</v>
      </c>
      <c r="H432" s="26"/>
      <c r="I432" s="71">
        <f t="shared" si="211"/>
        <v>0.36</v>
      </c>
      <c r="J432" s="72">
        <f t="shared" ref="J432" si="215">I432*H432</f>
        <v>0</v>
      </c>
      <c r="K432" s="30">
        <f t="shared" ref="K432" si="216">G432*(1-Скидка_SUNMIGHT)</f>
        <v>37.799999999999997</v>
      </c>
      <c r="L432" s="28">
        <f t="shared" ref="L432" si="217">H432*K432</f>
        <v>0</v>
      </c>
    </row>
    <row r="433" spans="1:12">
      <c r="A433" s="21">
        <v>0</v>
      </c>
      <c r="B433" s="29" t="s">
        <v>1925</v>
      </c>
      <c r="C433" s="42" t="s">
        <v>1926</v>
      </c>
      <c r="D433" s="42" t="s">
        <v>58</v>
      </c>
      <c r="E433" s="24" t="s">
        <v>54</v>
      </c>
      <c r="F433" s="32">
        <v>0.32</v>
      </c>
      <c r="G433" s="25">
        <f t="shared" si="210"/>
        <v>33.6</v>
      </c>
      <c r="H433" s="26"/>
      <c r="I433" s="71">
        <f t="shared" si="211"/>
        <v>0.32</v>
      </c>
      <c r="J433" s="72">
        <f t="shared" ref="J433:J436" si="218">I433*H433</f>
        <v>0</v>
      </c>
      <c r="K433" s="30">
        <f t="shared" ref="K433:K436" si="219">G433*(1-Скидка_SUNMIGHT)</f>
        <v>33.6</v>
      </c>
      <c r="L433" s="28">
        <f t="shared" ref="L433:L436" si="220">H433*K433</f>
        <v>0</v>
      </c>
    </row>
    <row r="434" spans="1:12">
      <c r="A434" s="21">
        <v>0</v>
      </c>
      <c r="B434" s="29" t="s">
        <v>1927</v>
      </c>
      <c r="C434" s="42" t="s">
        <v>1926</v>
      </c>
      <c r="D434" s="42" t="s">
        <v>62</v>
      </c>
      <c r="E434" s="24" t="s">
        <v>54</v>
      </c>
      <c r="F434" s="32">
        <v>0.32</v>
      </c>
      <c r="G434" s="25">
        <f t="shared" si="210"/>
        <v>33.6</v>
      </c>
      <c r="H434" s="26"/>
      <c r="I434" s="71">
        <f t="shared" si="211"/>
        <v>0.32</v>
      </c>
      <c r="J434" s="72">
        <f t="shared" si="218"/>
        <v>0</v>
      </c>
      <c r="K434" s="30">
        <f t="shared" si="219"/>
        <v>33.6</v>
      </c>
      <c r="L434" s="28">
        <f t="shared" si="220"/>
        <v>0</v>
      </c>
    </row>
    <row r="435" spans="1:12">
      <c r="A435" s="21">
        <v>0</v>
      </c>
      <c r="B435" s="29" t="s">
        <v>1928</v>
      </c>
      <c r="C435" s="42" t="s">
        <v>1926</v>
      </c>
      <c r="D435" s="42" t="s">
        <v>66</v>
      </c>
      <c r="E435" s="24" t="s">
        <v>54</v>
      </c>
      <c r="F435" s="32">
        <v>0.32</v>
      </c>
      <c r="G435" s="25">
        <f t="shared" si="210"/>
        <v>33.6</v>
      </c>
      <c r="H435" s="26"/>
      <c r="I435" s="71">
        <f t="shared" si="211"/>
        <v>0.32</v>
      </c>
      <c r="J435" s="72">
        <f t="shared" si="218"/>
        <v>0</v>
      </c>
      <c r="K435" s="30">
        <f t="shared" si="219"/>
        <v>33.6</v>
      </c>
      <c r="L435" s="28">
        <f t="shared" si="220"/>
        <v>0</v>
      </c>
    </row>
    <row r="436" spans="1:12">
      <c r="A436" s="21">
        <v>0</v>
      </c>
      <c r="B436" s="29" t="s">
        <v>1929</v>
      </c>
      <c r="C436" s="42" t="s">
        <v>1926</v>
      </c>
      <c r="D436" s="42" t="s">
        <v>70</v>
      </c>
      <c r="E436" s="24" t="s">
        <v>54</v>
      </c>
      <c r="F436" s="32">
        <v>0.32</v>
      </c>
      <c r="G436" s="25">
        <f t="shared" si="210"/>
        <v>33.6</v>
      </c>
      <c r="H436" s="26"/>
      <c r="I436" s="71">
        <f t="shared" si="211"/>
        <v>0.32</v>
      </c>
      <c r="J436" s="72">
        <f t="shared" si="218"/>
        <v>0</v>
      </c>
      <c r="K436" s="30">
        <f t="shared" si="219"/>
        <v>33.6</v>
      </c>
      <c r="L436" s="28">
        <f t="shared" si="220"/>
        <v>0</v>
      </c>
    </row>
    <row r="437" spans="1:12">
      <c r="A437" s="21"/>
      <c r="B437" s="29"/>
      <c r="C437" s="42"/>
      <c r="D437" s="42"/>
      <c r="E437" s="24"/>
      <c r="F437" s="32"/>
      <c r="G437" s="25"/>
      <c r="H437" s="26"/>
      <c r="I437" s="71"/>
      <c r="J437" s="72"/>
      <c r="K437" s="30"/>
      <c r="L437" s="28"/>
    </row>
    <row r="438" spans="1:12">
      <c r="A438" s="21">
        <v>0</v>
      </c>
      <c r="B438" s="29" t="s">
        <v>2486</v>
      </c>
      <c r="C438" s="42" t="s">
        <v>2366</v>
      </c>
      <c r="D438" s="42" t="s">
        <v>51</v>
      </c>
      <c r="E438" s="24" t="s">
        <v>54</v>
      </c>
      <c r="F438" s="32">
        <v>0.4</v>
      </c>
      <c r="G438" s="25">
        <f t="shared" ref="G438" si="221">ROUND(F438*Курс_EUR,2)</f>
        <v>42</v>
      </c>
      <c r="H438" s="26"/>
      <c r="I438" s="71">
        <f t="shared" ref="I438" si="222">F438*(1-Скидка_SUNMIGHT)</f>
        <v>0.4</v>
      </c>
      <c r="J438" s="72">
        <f t="shared" ref="J438" si="223">I438*H438</f>
        <v>0</v>
      </c>
      <c r="K438" s="30">
        <f t="shared" ref="K438" si="224">G438*(1-Скидка_SUNMIGHT)</f>
        <v>42</v>
      </c>
      <c r="L438" s="28">
        <f t="shared" ref="L438" si="225">H438*K438</f>
        <v>0</v>
      </c>
    </row>
    <row r="439" spans="1:12">
      <c r="A439" s="21">
        <v>0</v>
      </c>
      <c r="B439" s="29" t="s">
        <v>1858</v>
      </c>
      <c r="C439" s="42" t="s">
        <v>2366</v>
      </c>
      <c r="D439" s="42" t="s">
        <v>53</v>
      </c>
      <c r="E439" s="24" t="s">
        <v>54</v>
      </c>
      <c r="F439" s="32">
        <v>0.36</v>
      </c>
      <c r="G439" s="25">
        <f t="shared" ref="G439:G448" si="226">ROUND(F439*Курс_EUR,2)</f>
        <v>37.799999999999997</v>
      </c>
      <c r="H439" s="26"/>
      <c r="I439" s="71">
        <f t="shared" ref="I439:I448" si="227">F439*(1-Скидка_SUNMIGHT)</f>
        <v>0.36</v>
      </c>
      <c r="J439" s="72">
        <f t="shared" ref="J439:J467" si="228">I439*H439</f>
        <v>0</v>
      </c>
      <c r="K439" s="30">
        <f t="shared" ref="K439:K467" si="229">G439*(1-Скидка_SUNMIGHT)</f>
        <v>37.799999999999997</v>
      </c>
      <c r="L439" s="28">
        <f t="shared" ref="L439:L467" si="230">H439*K439</f>
        <v>0</v>
      </c>
    </row>
    <row r="440" spans="1:12">
      <c r="A440" s="21">
        <v>0</v>
      </c>
      <c r="B440" s="29" t="s">
        <v>1859</v>
      </c>
      <c r="C440" s="42" t="s">
        <v>1883</v>
      </c>
      <c r="D440" s="42" t="s">
        <v>56</v>
      </c>
      <c r="E440" s="24" t="s">
        <v>54</v>
      </c>
      <c r="F440" s="32">
        <v>0.32</v>
      </c>
      <c r="G440" s="25">
        <f t="shared" si="226"/>
        <v>33.6</v>
      </c>
      <c r="H440" s="26"/>
      <c r="I440" s="71">
        <f t="shared" si="227"/>
        <v>0.32</v>
      </c>
      <c r="J440" s="72">
        <f t="shared" si="228"/>
        <v>0</v>
      </c>
      <c r="K440" s="30">
        <f t="shared" si="229"/>
        <v>33.6</v>
      </c>
      <c r="L440" s="28">
        <f t="shared" si="230"/>
        <v>0</v>
      </c>
    </row>
    <row r="441" spans="1:12">
      <c r="A441" s="21">
        <v>0</v>
      </c>
      <c r="B441" s="29" t="s">
        <v>1860</v>
      </c>
      <c r="C441" s="42" t="s">
        <v>1883</v>
      </c>
      <c r="D441" s="42" t="s">
        <v>58</v>
      </c>
      <c r="E441" s="24" t="s">
        <v>54</v>
      </c>
      <c r="F441" s="32">
        <v>0.32</v>
      </c>
      <c r="G441" s="25">
        <f t="shared" si="226"/>
        <v>33.6</v>
      </c>
      <c r="H441" s="26"/>
      <c r="I441" s="71">
        <f t="shared" si="227"/>
        <v>0.32</v>
      </c>
      <c r="J441" s="72">
        <f t="shared" si="228"/>
        <v>0</v>
      </c>
      <c r="K441" s="30">
        <f t="shared" si="229"/>
        <v>33.6</v>
      </c>
      <c r="L441" s="28">
        <f t="shared" si="230"/>
        <v>0</v>
      </c>
    </row>
    <row r="442" spans="1:12">
      <c r="A442" s="21">
        <v>0</v>
      </c>
      <c r="B442" s="29" t="s">
        <v>1861</v>
      </c>
      <c r="C442" s="42" t="s">
        <v>1883</v>
      </c>
      <c r="D442" s="42" t="s">
        <v>60</v>
      </c>
      <c r="E442" s="24" t="s">
        <v>54</v>
      </c>
      <c r="F442" s="32">
        <v>0.32</v>
      </c>
      <c r="G442" s="25">
        <f t="shared" si="226"/>
        <v>33.6</v>
      </c>
      <c r="H442" s="26"/>
      <c r="I442" s="71">
        <f t="shared" si="227"/>
        <v>0.32</v>
      </c>
      <c r="J442" s="72">
        <f t="shared" si="228"/>
        <v>0</v>
      </c>
      <c r="K442" s="30">
        <f t="shared" si="229"/>
        <v>33.6</v>
      </c>
      <c r="L442" s="28">
        <f t="shared" si="230"/>
        <v>0</v>
      </c>
    </row>
    <row r="443" spans="1:12">
      <c r="A443" s="21">
        <v>0</v>
      </c>
      <c r="B443" s="29" t="s">
        <v>1862</v>
      </c>
      <c r="C443" s="42" t="s">
        <v>1883</v>
      </c>
      <c r="D443" s="42" t="s">
        <v>62</v>
      </c>
      <c r="E443" s="24" t="s">
        <v>54</v>
      </c>
      <c r="F443" s="32">
        <v>0.32</v>
      </c>
      <c r="G443" s="25">
        <f t="shared" si="226"/>
        <v>33.6</v>
      </c>
      <c r="H443" s="26"/>
      <c r="I443" s="71">
        <f t="shared" si="227"/>
        <v>0.32</v>
      </c>
      <c r="J443" s="72">
        <f t="shared" si="228"/>
        <v>0</v>
      </c>
      <c r="K443" s="30">
        <f t="shared" si="229"/>
        <v>33.6</v>
      </c>
      <c r="L443" s="28">
        <f t="shared" si="230"/>
        <v>0</v>
      </c>
    </row>
    <row r="444" spans="1:12">
      <c r="A444" s="21">
        <v>0</v>
      </c>
      <c r="B444" s="29" t="s">
        <v>2487</v>
      </c>
      <c r="C444" s="42" t="s">
        <v>1883</v>
      </c>
      <c r="D444" s="42" t="s">
        <v>64</v>
      </c>
      <c r="E444" s="24" t="s">
        <v>54</v>
      </c>
      <c r="F444" s="32">
        <v>0.32</v>
      </c>
      <c r="G444" s="25">
        <f t="shared" ref="G444" si="231">ROUND(F444*Курс_EUR,2)</f>
        <v>33.6</v>
      </c>
      <c r="H444" s="26"/>
      <c r="I444" s="71">
        <f t="shared" ref="I444" si="232">F444*(1-Скидка_SUNMIGHT)</f>
        <v>0.32</v>
      </c>
      <c r="J444" s="72">
        <f t="shared" ref="J444" si="233">I444*H444</f>
        <v>0</v>
      </c>
      <c r="K444" s="30">
        <f t="shared" ref="K444" si="234">G444*(1-Скидка_SUNMIGHT)</f>
        <v>33.6</v>
      </c>
      <c r="L444" s="28">
        <f t="shared" ref="L444" si="235">H444*K444</f>
        <v>0</v>
      </c>
    </row>
    <row r="445" spans="1:12">
      <c r="A445" s="21">
        <v>0</v>
      </c>
      <c r="B445" s="29" t="s">
        <v>1863</v>
      </c>
      <c r="C445" s="42" t="s">
        <v>1883</v>
      </c>
      <c r="D445" s="42" t="s">
        <v>66</v>
      </c>
      <c r="E445" s="24" t="s">
        <v>54</v>
      </c>
      <c r="F445" s="32">
        <v>0.32</v>
      </c>
      <c r="G445" s="25">
        <f t="shared" si="226"/>
        <v>33.6</v>
      </c>
      <c r="H445" s="26"/>
      <c r="I445" s="71">
        <f t="shared" si="227"/>
        <v>0.32</v>
      </c>
      <c r="J445" s="72">
        <f t="shared" si="228"/>
        <v>0</v>
      </c>
      <c r="K445" s="30">
        <f t="shared" si="229"/>
        <v>33.6</v>
      </c>
      <c r="L445" s="28">
        <f t="shared" si="230"/>
        <v>0</v>
      </c>
    </row>
    <row r="446" spans="1:12">
      <c r="A446" s="21">
        <v>0</v>
      </c>
      <c r="B446" s="29" t="s">
        <v>1864</v>
      </c>
      <c r="C446" s="42" t="s">
        <v>1883</v>
      </c>
      <c r="D446" s="42" t="s">
        <v>70</v>
      </c>
      <c r="E446" s="24" t="s">
        <v>54</v>
      </c>
      <c r="F446" s="32">
        <v>0.32</v>
      </c>
      <c r="G446" s="25">
        <f t="shared" si="226"/>
        <v>33.6</v>
      </c>
      <c r="H446" s="26"/>
      <c r="I446" s="71">
        <f t="shared" si="227"/>
        <v>0.32</v>
      </c>
      <c r="J446" s="72">
        <f t="shared" si="228"/>
        <v>0</v>
      </c>
      <c r="K446" s="30">
        <f t="shared" si="229"/>
        <v>33.6</v>
      </c>
      <c r="L446" s="28">
        <f t="shared" si="230"/>
        <v>0</v>
      </c>
    </row>
    <row r="447" spans="1:12">
      <c r="A447" s="21">
        <v>0</v>
      </c>
      <c r="B447" s="29" t="s">
        <v>1865</v>
      </c>
      <c r="C447" s="42" t="s">
        <v>1883</v>
      </c>
      <c r="D447" s="42" t="s">
        <v>74</v>
      </c>
      <c r="E447" s="24" t="s">
        <v>54</v>
      </c>
      <c r="F447" s="32">
        <v>0.32</v>
      </c>
      <c r="G447" s="25">
        <f t="shared" si="226"/>
        <v>33.6</v>
      </c>
      <c r="H447" s="26"/>
      <c r="I447" s="71">
        <f t="shared" si="227"/>
        <v>0.32</v>
      </c>
      <c r="J447" s="72">
        <f t="shared" si="228"/>
        <v>0</v>
      </c>
      <c r="K447" s="30">
        <f t="shared" si="229"/>
        <v>33.6</v>
      </c>
      <c r="L447" s="28">
        <f t="shared" si="230"/>
        <v>0</v>
      </c>
    </row>
    <row r="448" spans="1:12">
      <c r="A448" s="21">
        <v>0</v>
      </c>
      <c r="B448" s="29" t="s">
        <v>2268</v>
      </c>
      <c r="C448" s="42" t="s">
        <v>1883</v>
      </c>
      <c r="D448" s="42" t="s">
        <v>76</v>
      </c>
      <c r="E448" s="24" t="s">
        <v>54</v>
      </c>
      <c r="F448" s="32">
        <v>0.32</v>
      </c>
      <c r="G448" s="25">
        <f t="shared" si="226"/>
        <v>33.6</v>
      </c>
      <c r="H448" s="26"/>
      <c r="I448" s="71">
        <f t="shared" si="227"/>
        <v>0.32</v>
      </c>
      <c r="J448" s="72">
        <f t="shared" ref="J448" si="236">I448*H448</f>
        <v>0</v>
      </c>
      <c r="K448" s="30">
        <f t="shared" ref="K448" si="237">G448*(1-Скидка_SUNMIGHT)</f>
        <v>33.6</v>
      </c>
      <c r="L448" s="28">
        <f t="shared" ref="L448" si="238">H448*K448</f>
        <v>0</v>
      </c>
    </row>
    <row r="449" spans="1:12">
      <c r="A449" s="21"/>
      <c r="B449" s="29"/>
      <c r="C449" s="42"/>
      <c r="D449" s="42"/>
      <c r="E449" s="24"/>
      <c r="F449" s="32"/>
      <c r="G449" s="25"/>
      <c r="H449" s="26"/>
      <c r="I449" s="71"/>
      <c r="J449" s="72"/>
      <c r="K449" s="30"/>
      <c r="L449" s="28"/>
    </row>
    <row r="450" spans="1:12">
      <c r="A450" s="21">
        <v>0</v>
      </c>
      <c r="B450" s="29" t="s">
        <v>1866</v>
      </c>
      <c r="C450" s="42" t="s">
        <v>2367</v>
      </c>
      <c r="D450" s="42" t="s">
        <v>53</v>
      </c>
      <c r="E450" s="24" t="s">
        <v>54</v>
      </c>
      <c r="F450" s="32">
        <v>0.44</v>
      </c>
      <c r="G450" s="25">
        <f t="shared" ref="G450:G457" si="239">ROUND(F450*Курс_EUR,2)</f>
        <v>46.2</v>
      </c>
      <c r="H450" s="26"/>
      <c r="I450" s="71">
        <f t="shared" ref="I450:I457" si="240">F450*(1-Скидка_SUNMIGHT)</f>
        <v>0.44</v>
      </c>
      <c r="J450" s="72">
        <f t="shared" si="228"/>
        <v>0</v>
      </c>
      <c r="K450" s="30">
        <f t="shared" si="229"/>
        <v>46.2</v>
      </c>
      <c r="L450" s="28">
        <f t="shared" si="230"/>
        <v>0</v>
      </c>
    </row>
    <row r="451" spans="1:12">
      <c r="A451" s="21">
        <v>0</v>
      </c>
      <c r="B451" s="29" t="s">
        <v>1867</v>
      </c>
      <c r="C451" s="42" t="s">
        <v>1884</v>
      </c>
      <c r="D451" s="42" t="s">
        <v>56</v>
      </c>
      <c r="E451" s="24" t="s">
        <v>54</v>
      </c>
      <c r="F451" s="32">
        <v>0.4</v>
      </c>
      <c r="G451" s="25">
        <f t="shared" si="239"/>
        <v>42</v>
      </c>
      <c r="H451" s="26"/>
      <c r="I451" s="71">
        <f t="shared" si="240"/>
        <v>0.4</v>
      </c>
      <c r="J451" s="72">
        <f t="shared" si="228"/>
        <v>0</v>
      </c>
      <c r="K451" s="30">
        <f t="shared" si="229"/>
        <v>42</v>
      </c>
      <c r="L451" s="28">
        <f t="shared" si="230"/>
        <v>0</v>
      </c>
    </row>
    <row r="452" spans="1:12">
      <c r="A452" s="21">
        <v>0</v>
      </c>
      <c r="B452" s="29" t="s">
        <v>1868</v>
      </c>
      <c r="C452" s="42" t="s">
        <v>1884</v>
      </c>
      <c r="D452" s="42" t="s">
        <v>58</v>
      </c>
      <c r="E452" s="24" t="s">
        <v>54</v>
      </c>
      <c r="F452" s="32">
        <v>0.4</v>
      </c>
      <c r="G452" s="25">
        <f t="shared" si="239"/>
        <v>42</v>
      </c>
      <c r="H452" s="26"/>
      <c r="I452" s="71">
        <f t="shared" si="240"/>
        <v>0.4</v>
      </c>
      <c r="J452" s="72">
        <f t="shared" si="228"/>
        <v>0</v>
      </c>
      <c r="K452" s="30">
        <f t="shared" si="229"/>
        <v>42</v>
      </c>
      <c r="L452" s="28">
        <f t="shared" si="230"/>
        <v>0</v>
      </c>
    </row>
    <row r="453" spans="1:12">
      <c r="A453" s="21">
        <v>0</v>
      </c>
      <c r="B453" s="29" t="s">
        <v>1869</v>
      </c>
      <c r="C453" s="42" t="s">
        <v>1884</v>
      </c>
      <c r="D453" s="42" t="s">
        <v>60</v>
      </c>
      <c r="E453" s="24" t="s">
        <v>54</v>
      </c>
      <c r="F453" s="32">
        <v>0.4</v>
      </c>
      <c r="G453" s="25">
        <f t="shared" si="239"/>
        <v>42</v>
      </c>
      <c r="H453" s="26"/>
      <c r="I453" s="71">
        <f t="shared" si="240"/>
        <v>0.4</v>
      </c>
      <c r="J453" s="72">
        <f t="shared" si="228"/>
        <v>0</v>
      </c>
      <c r="K453" s="30">
        <f t="shared" si="229"/>
        <v>42</v>
      </c>
      <c r="L453" s="28">
        <f t="shared" si="230"/>
        <v>0</v>
      </c>
    </row>
    <row r="454" spans="1:12">
      <c r="A454" s="21">
        <v>0</v>
      </c>
      <c r="B454" s="29" t="s">
        <v>1870</v>
      </c>
      <c r="C454" s="42" t="s">
        <v>1884</v>
      </c>
      <c r="D454" s="42" t="s">
        <v>62</v>
      </c>
      <c r="E454" s="24" t="s">
        <v>54</v>
      </c>
      <c r="F454" s="32">
        <v>0.4</v>
      </c>
      <c r="G454" s="25">
        <f t="shared" si="239"/>
        <v>42</v>
      </c>
      <c r="H454" s="26"/>
      <c r="I454" s="71">
        <f t="shared" si="240"/>
        <v>0.4</v>
      </c>
      <c r="J454" s="72">
        <f t="shared" si="228"/>
        <v>0</v>
      </c>
      <c r="K454" s="30">
        <f t="shared" si="229"/>
        <v>42</v>
      </c>
      <c r="L454" s="28">
        <f t="shared" si="230"/>
        <v>0</v>
      </c>
    </row>
    <row r="455" spans="1:12">
      <c r="A455" s="21">
        <v>0</v>
      </c>
      <c r="B455" s="29" t="s">
        <v>1871</v>
      </c>
      <c r="C455" s="42" t="s">
        <v>1884</v>
      </c>
      <c r="D455" s="42" t="s">
        <v>66</v>
      </c>
      <c r="E455" s="24" t="s">
        <v>54</v>
      </c>
      <c r="F455" s="32">
        <v>0.4</v>
      </c>
      <c r="G455" s="25">
        <f t="shared" si="239"/>
        <v>42</v>
      </c>
      <c r="H455" s="26"/>
      <c r="I455" s="71">
        <f t="shared" si="240"/>
        <v>0.4</v>
      </c>
      <c r="J455" s="72">
        <f t="shared" si="228"/>
        <v>0</v>
      </c>
      <c r="K455" s="30">
        <f t="shared" si="229"/>
        <v>42</v>
      </c>
      <c r="L455" s="28">
        <f t="shared" si="230"/>
        <v>0</v>
      </c>
    </row>
    <row r="456" spans="1:12">
      <c r="A456" s="21">
        <v>0</v>
      </c>
      <c r="B456" s="29" t="s">
        <v>1872</v>
      </c>
      <c r="C456" s="42" t="s">
        <v>1884</v>
      </c>
      <c r="D456" s="42" t="s">
        <v>70</v>
      </c>
      <c r="E456" s="24" t="s">
        <v>54</v>
      </c>
      <c r="F456" s="32">
        <v>0.4</v>
      </c>
      <c r="G456" s="25">
        <f t="shared" si="239"/>
        <v>42</v>
      </c>
      <c r="H456" s="26"/>
      <c r="I456" s="71">
        <f t="shared" si="240"/>
        <v>0.4</v>
      </c>
      <c r="J456" s="72">
        <f t="shared" si="228"/>
        <v>0</v>
      </c>
      <c r="K456" s="30">
        <f t="shared" si="229"/>
        <v>42</v>
      </c>
      <c r="L456" s="28">
        <f t="shared" si="230"/>
        <v>0</v>
      </c>
    </row>
    <row r="457" spans="1:12">
      <c r="A457" s="21">
        <v>0</v>
      </c>
      <c r="B457" s="29" t="s">
        <v>1873</v>
      </c>
      <c r="C457" s="42" t="s">
        <v>1884</v>
      </c>
      <c r="D457" s="42" t="s">
        <v>74</v>
      </c>
      <c r="E457" s="24" t="s">
        <v>54</v>
      </c>
      <c r="F457" s="32">
        <v>0.4</v>
      </c>
      <c r="G457" s="25">
        <f t="shared" si="239"/>
        <v>42</v>
      </c>
      <c r="H457" s="26"/>
      <c r="I457" s="71">
        <f t="shared" si="240"/>
        <v>0.4</v>
      </c>
      <c r="J457" s="72">
        <f t="shared" si="228"/>
        <v>0</v>
      </c>
      <c r="K457" s="30">
        <f t="shared" si="229"/>
        <v>42</v>
      </c>
      <c r="L457" s="28">
        <f t="shared" si="230"/>
        <v>0</v>
      </c>
    </row>
    <row r="458" spans="1:12">
      <c r="A458" s="21"/>
      <c r="B458" s="29"/>
      <c r="C458" s="42"/>
      <c r="D458" s="42"/>
      <c r="E458" s="24"/>
      <c r="F458" s="32"/>
      <c r="G458" s="25"/>
      <c r="H458" s="26"/>
      <c r="I458" s="71"/>
      <c r="J458" s="72"/>
      <c r="K458" s="30"/>
      <c r="L458" s="28"/>
    </row>
    <row r="459" spans="1:12">
      <c r="A459" s="21">
        <v>0</v>
      </c>
      <c r="B459" s="29" t="s">
        <v>1874</v>
      </c>
      <c r="C459" s="42" t="s">
        <v>2368</v>
      </c>
      <c r="D459" s="42" t="s">
        <v>53</v>
      </c>
      <c r="E459" s="24" t="s">
        <v>54</v>
      </c>
      <c r="F459" s="32">
        <v>0.44</v>
      </c>
      <c r="G459" s="25">
        <f t="shared" ref="G459:G468" si="241">ROUND(F459*Курс_EUR,2)</f>
        <v>46.2</v>
      </c>
      <c r="H459" s="26"/>
      <c r="I459" s="71">
        <f t="shared" ref="I459:I468" si="242">F459*(1-Скидка_SUNMIGHT)</f>
        <v>0.44</v>
      </c>
      <c r="J459" s="72">
        <f t="shared" si="228"/>
        <v>0</v>
      </c>
      <c r="K459" s="30">
        <f t="shared" si="229"/>
        <v>46.2</v>
      </c>
      <c r="L459" s="28">
        <f t="shared" si="230"/>
        <v>0</v>
      </c>
    </row>
    <row r="460" spans="1:12">
      <c r="A460" s="21">
        <v>0</v>
      </c>
      <c r="B460" s="29" t="s">
        <v>1875</v>
      </c>
      <c r="C460" s="42" t="s">
        <v>1885</v>
      </c>
      <c r="D460" s="42" t="s">
        <v>56</v>
      </c>
      <c r="E460" s="24" t="s">
        <v>54</v>
      </c>
      <c r="F460" s="32">
        <v>0.4</v>
      </c>
      <c r="G460" s="25">
        <f t="shared" si="241"/>
        <v>42</v>
      </c>
      <c r="H460" s="26"/>
      <c r="I460" s="71">
        <f t="shared" si="242"/>
        <v>0.4</v>
      </c>
      <c r="J460" s="72">
        <f t="shared" si="228"/>
        <v>0</v>
      </c>
      <c r="K460" s="30">
        <f t="shared" si="229"/>
        <v>42</v>
      </c>
      <c r="L460" s="28">
        <f t="shared" si="230"/>
        <v>0</v>
      </c>
    </row>
    <row r="461" spans="1:12">
      <c r="A461" s="21">
        <v>0</v>
      </c>
      <c r="B461" s="29" t="s">
        <v>1876</v>
      </c>
      <c r="C461" s="42" t="s">
        <v>1885</v>
      </c>
      <c r="D461" s="42" t="s">
        <v>58</v>
      </c>
      <c r="E461" s="24" t="s">
        <v>54</v>
      </c>
      <c r="F461" s="32">
        <v>0.4</v>
      </c>
      <c r="G461" s="25">
        <f t="shared" si="241"/>
        <v>42</v>
      </c>
      <c r="H461" s="26"/>
      <c r="I461" s="71">
        <f t="shared" si="242"/>
        <v>0.4</v>
      </c>
      <c r="J461" s="72">
        <f t="shared" si="228"/>
        <v>0</v>
      </c>
      <c r="K461" s="30">
        <f t="shared" si="229"/>
        <v>42</v>
      </c>
      <c r="L461" s="28">
        <f t="shared" si="230"/>
        <v>0</v>
      </c>
    </row>
    <row r="462" spans="1:12">
      <c r="A462" s="21">
        <v>0</v>
      </c>
      <c r="B462" s="29" t="s">
        <v>1877</v>
      </c>
      <c r="C462" s="42" t="s">
        <v>1885</v>
      </c>
      <c r="D462" s="42" t="s">
        <v>60</v>
      </c>
      <c r="E462" s="24" t="s">
        <v>54</v>
      </c>
      <c r="F462" s="32">
        <v>0.4</v>
      </c>
      <c r="G462" s="25">
        <f t="shared" si="241"/>
        <v>42</v>
      </c>
      <c r="H462" s="26"/>
      <c r="I462" s="71">
        <f t="shared" si="242"/>
        <v>0.4</v>
      </c>
      <c r="J462" s="72">
        <f t="shared" si="228"/>
        <v>0</v>
      </c>
      <c r="K462" s="30">
        <f t="shared" si="229"/>
        <v>42</v>
      </c>
      <c r="L462" s="28">
        <f t="shared" si="230"/>
        <v>0</v>
      </c>
    </row>
    <row r="463" spans="1:12">
      <c r="A463" s="21">
        <v>0</v>
      </c>
      <c r="B463" s="29" t="s">
        <v>1878</v>
      </c>
      <c r="C463" s="42" t="s">
        <v>1885</v>
      </c>
      <c r="D463" s="42" t="s">
        <v>62</v>
      </c>
      <c r="E463" s="24" t="s">
        <v>54</v>
      </c>
      <c r="F463" s="32">
        <v>0.4</v>
      </c>
      <c r="G463" s="25">
        <f t="shared" si="241"/>
        <v>42</v>
      </c>
      <c r="H463" s="26"/>
      <c r="I463" s="71">
        <f t="shared" si="242"/>
        <v>0.4</v>
      </c>
      <c r="J463" s="72">
        <f t="shared" si="228"/>
        <v>0</v>
      </c>
      <c r="K463" s="30">
        <f t="shared" si="229"/>
        <v>42</v>
      </c>
      <c r="L463" s="28">
        <f t="shared" si="230"/>
        <v>0</v>
      </c>
    </row>
    <row r="464" spans="1:12">
      <c r="A464" s="21">
        <v>0</v>
      </c>
      <c r="B464" s="29" t="s">
        <v>2311</v>
      </c>
      <c r="C464" s="42" t="s">
        <v>1885</v>
      </c>
      <c r="D464" s="42" t="s">
        <v>64</v>
      </c>
      <c r="E464" s="24" t="s">
        <v>54</v>
      </c>
      <c r="F464" s="32">
        <v>0.4</v>
      </c>
      <c r="G464" s="25">
        <f t="shared" si="241"/>
        <v>42</v>
      </c>
      <c r="H464" s="26"/>
      <c r="I464" s="71">
        <f t="shared" si="242"/>
        <v>0.4</v>
      </c>
      <c r="J464" s="72">
        <f t="shared" ref="J464" si="243">I464*H464</f>
        <v>0</v>
      </c>
      <c r="K464" s="30">
        <f t="shared" ref="K464" si="244">G464*(1-Скидка_SUNMIGHT)</f>
        <v>42</v>
      </c>
      <c r="L464" s="28">
        <f t="shared" ref="L464" si="245">H464*K464</f>
        <v>0</v>
      </c>
    </row>
    <row r="465" spans="1:12">
      <c r="A465" s="21">
        <v>0</v>
      </c>
      <c r="B465" s="29" t="s">
        <v>1879</v>
      </c>
      <c r="C465" s="42" t="s">
        <v>1885</v>
      </c>
      <c r="D465" s="42" t="s">
        <v>66</v>
      </c>
      <c r="E465" s="24" t="s">
        <v>54</v>
      </c>
      <c r="F465" s="32">
        <v>0.4</v>
      </c>
      <c r="G465" s="25">
        <f t="shared" si="241"/>
        <v>42</v>
      </c>
      <c r="H465" s="26"/>
      <c r="I465" s="71">
        <f t="shared" si="242"/>
        <v>0.4</v>
      </c>
      <c r="J465" s="72">
        <f t="shared" si="228"/>
        <v>0</v>
      </c>
      <c r="K465" s="30">
        <f t="shared" si="229"/>
        <v>42</v>
      </c>
      <c r="L465" s="28">
        <f t="shared" si="230"/>
        <v>0</v>
      </c>
    </row>
    <row r="466" spans="1:12">
      <c r="A466" s="21">
        <v>0</v>
      </c>
      <c r="B466" s="29" t="s">
        <v>1880</v>
      </c>
      <c r="C466" s="42" t="s">
        <v>1885</v>
      </c>
      <c r="D466" s="42" t="s">
        <v>70</v>
      </c>
      <c r="E466" s="24" t="s">
        <v>54</v>
      </c>
      <c r="F466" s="32">
        <v>0.4</v>
      </c>
      <c r="G466" s="25">
        <f t="shared" si="241"/>
        <v>42</v>
      </c>
      <c r="H466" s="26"/>
      <c r="I466" s="71">
        <f t="shared" si="242"/>
        <v>0.4</v>
      </c>
      <c r="J466" s="72">
        <f t="shared" si="228"/>
        <v>0</v>
      </c>
      <c r="K466" s="30">
        <f t="shared" si="229"/>
        <v>42</v>
      </c>
      <c r="L466" s="28">
        <f t="shared" si="230"/>
        <v>0</v>
      </c>
    </row>
    <row r="467" spans="1:12">
      <c r="A467" s="21">
        <v>0</v>
      </c>
      <c r="B467" s="29" t="s">
        <v>1881</v>
      </c>
      <c r="C467" s="42" t="s">
        <v>1885</v>
      </c>
      <c r="D467" s="42" t="s">
        <v>74</v>
      </c>
      <c r="E467" s="24" t="s">
        <v>54</v>
      </c>
      <c r="F467" s="32">
        <v>0.4</v>
      </c>
      <c r="G467" s="25">
        <f t="shared" si="241"/>
        <v>42</v>
      </c>
      <c r="H467" s="26"/>
      <c r="I467" s="71">
        <f t="shared" si="242"/>
        <v>0.4</v>
      </c>
      <c r="J467" s="72">
        <f t="shared" si="228"/>
        <v>0</v>
      </c>
      <c r="K467" s="30">
        <f t="shared" si="229"/>
        <v>42</v>
      </c>
      <c r="L467" s="28">
        <f t="shared" si="230"/>
        <v>0</v>
      </c>
    </row>
    <row r="468" spans="1:12">
      <c r="A468" s="21">
        <v>0</v>
      </c>
      <c r="B468" s="29" t="s">
        <v>802</v>
      </c>
      <c r="C468" s="42" t="s">
        <v>1885</v>
      </c>
      <c r="D468" s="42" t="s">
        <v>76</v>
      </c>
      <c r="E468" s="24" t="s">
        <v>54</v>
      </c>
      <c r="F468" s="32">
        <v>0.4</v>
      </c>
      <c r="G468" s="25">
        <f t="shared" si="241"/>
        <v>42</v>
      </c>
      <c r="H468" s="26"/>
      <c r="I468" s="71">
        <f t="shared" si="242"/>
        <v>0.4</v>
      </c>
      <c r="J468" s="72">
        <f t="shared" ref="J468" si="246">I468*H468</f>
        <v>0</v>
      </c>
      <c r="K468" s="30">
        <f t="shared" ref="K468" si="247">G468*(1-Скидка_SUNMIGHT)</f>
        <v>42</v>
      </c>
      <c r="L468" s="28">
        <f t="shared" ref="L468" si="248">H468*K468</f>
        <v>0</v>
      </c>
    </row>
    <row r="469" spans="1:12">
      <c r="A469" s="21">
        <v>0</v>
      </c>
      <c r="B469" s="29" t="s">
        <v>3373</v>
      </c>
      <c r="C469" s="42" t="s">
        <v>1885</v>
      </c>
      <c r="D469" s="42" t="s">
        <v>78</v>
      </c>
      <c r="E469" s="24" t="s">
        <v>54</v>
      </c>
      <c r="F469" s="8">
        <v>0.4</v>
      </c>
      <c r="G469" s="25">
        <f t="shared" ref="G469" si="249">ROUND(F469*Курс_EUR,2)</f>
        <v>42</v>
      </c>
      <c r="H469" s="26"/>
      <c r="I469" s="71">
        <f t="shared" ref="I469" si="250">F469*(1-Скидка_SUNMIGHT)</f>
        <v>0.4</v>
      </c>
      <c r="J469" s="72">
        <f t="shared" ref="J469" si="251">I469*H469</f>
        <v>0</v>
      </c>
      <c r="K469" s="30">
        <f t="shared" ref="K469" si="252">G469*(1-Скидка_SUNMIGHT)</f>
        <v>42</v>
      </c>
      <c r="L469" s="28">
        <f t="shared" ref="L469" si="253">H469*K469</f>
        <v>0</v>
      </c>
    </row>
    <row r="470" spans="1:12" ht="12.5" thickBot="1">
      <c r="A470" s="21"/>
      <c r="B470" s="29"/>
      <c r="C470" s="42"/>
      <c r="D470" s="42"/>
      <c r="E470" s="24"/>
      <c r="F470" s="8"/>
      <c r="G470" s="8"/>
      <c r="H470" s="26"/>
      <c r="I470" s="71"/>
      <c r="J470" s="72"/>
      <c r="K470" s="30"/>
      <c r="L470" s="28"/>
    </row>
    <row r="471" spans="1:12">
      <c r="A471" s="21"/>
      <c r="B471" s="312" t="s">
        <v>1174</v>
      </c>
      <c r="C471" s="313"/>
      <c r="D471" s="313"/>
      <c r="E471" s="313"/>
      <c r="F471" s="313"/>
      <c r="G471" s="17"/>
      <c r="H471" s="26"/>
      <c r="I471" s="71"/>
      <c r="J471" s="72"/>
      <c r="K471" s="30"/>
      <c r="L471" s="28"/>
    </row>
    <row r="472" spans="1:12">
      <c r="A472" s="21"/>
      <c r="B472" s="45" t="s">
        <v>1175</v>
      </c>
      <c r="C472" s="46"/>
      <c r="D472" s="46"/>
      <c r="E472" s="24"/>
      <c r="F472" s="46"/>
      <c r="G472" s="46"/>
      <c r="H472" s="26"/>
      <c r="I472" s="71"/>
      <c r="J472" s="72"/>
      <c r="K472" s="30"/>
      <c r="L472" s="28"/>
    </row>
    <row r="473" spans="1:12">
      <c r="A473" s="21">
        <v>0</v>
      </c>
      <c r="B473" s="29" t="s">
        <v>246</v>
      </c>
      <c r="C473" s="42" t="s">
        <v>2369</v>
      </c>
      <c r="D473" s="42" t="s">
        <v>49</v>
      </c>
      <c r="E473" s="24" t="s">
        <v>47</v>
      </c>
      <c r="F473" s="8">
        <v>0.32</v>
      </c>
      <c r="G473" s="25">
        <f t="shared" ref="G473:G488" si="254">ROUND(F473*Курс_EUR,2)</f>
        <v>33.6</v>
      </c>
      <c r="H473" s="26"/>
      <c r="I473" s="71">
        <f t="shared" ref="I473:I488" si="255">F473*(1-Скидка_SUNMIGHT)</f>
        <v>0.32</v>
      </c>
      <c r="J473" s="72">
        <f t="shared" ref="J473:J488" si="256">I473*H473</f>
        <v>0</v>
      </c>
      <c r="K473" s="30">
        <f t="shared" ref="K473:K488" si="257">G473*(1-Скидка_SUNMIGHT)</f>
        <v>33.6</v>
      </c>
      <c r="L473" s="28">
        <f t="shared" ref="L473:L488" si="258">H473*K473</f>
        <v>0</v>
      </c>
    </row>
    <row r="474" spans="1:12">
      <c r="A474" s="21">
        <v>0</v>
      </c>
      <c r="B474" s="29" t="s">
        <v>247</v>
      </c>
      <c r="C474" s="42" t="s">
        <v>2369</v>
      </c>
      <c r="D474" s="42" t="s">
        <v>51</v>
      </c>
      <c r="E474" s="24" t="s">
        <v>47</v>
      </c>
      <c r="F474" s="8">
        <v>0.32</v>
      </c>
      <c r="G474" s="25">
        <f t="shared" si="254"/>
        <v>33.6</v>
      </c>
      <c r="H474" s="26"/>
      <c r="I474" s="71">
        <f t="shared" si="255"/>
        <v>0.32</v>
      </c>
      <c r="J474" s="72">
        <f t="shared" si="256"/>
        <v>0</v>
      </c>
      <c r="K474" s="30">
        <f t="shared" si="257"/>
        <v>33.6</v>
      </c>
      <c r="L474" s="28">
        <f t="shared" si="258"/>
        <v>0</v>
      </c>
    </row>
    <row r="475" spans="1:12">
      <c r="A475" s="21">
        <v>0</v>
      </c>
      <c r="B475" s="29" t="s">
        <v>248</v>
      </c>
      <c r="C475" s="42" t="s">
        <v>2369</v>
      </c>
      <c r="D475" s="42" t="s">
        <v>53</v>
      </c>
      <c r="E475" s="24" t="s">
        <v>54</v>
      </c>
      <c r="F475" s="8">
        <v>0.27</v>
      </c>
      <c r="G475" s="25">
        <f t="shared" si="254"/>
        <v>28.35</v>
      </c>
      <c r="H475" s="26"/>
      <c r="I475" s="71">
        <f t="shared" si="255"/>
        <v>0.27</v>
      </c>
      <c r="J475" s="72">
        <f t="shared" si="256"/>
        <v>0</v>
      </c>
      <c r="K475" s="30">
        <f t="shared" si="257"/>
        <v>28.35</v>
      </c>
      <c r="L475" s="28">
        <f t="shared" si="258"/>
        <v>0</v>
      </c>
    </row>
    <row r="476" spans="1:12">
      <c r="A476" s="21">
        <v>0</v>
      </c>
      <c r="B476" s="29" t="s">
        <v>249</v>
      </c>
      <c r="C476" s="42" t="s">
        <v>2369</v>
      </c>
      <c r="D476" s="42" t="s">
        <v>56</v>
      </c>
      <c r="E476" s="24" t="s">
        <v>54</v>
      </c>
      <c r="F476" s="8">
        <v>0.25</v>
      </c>
      <c r="G476" s="25">
        <f t="shared" si="254"/>
        <v>26.25</v>
      </c>
      <c r="H476" s="26"/>
      <c r="I476" s="71">
        <f t="shared" si="255"/>
        <v>0.25</v>
      </c>
      <c r="J476" s="72">
        <f t="shared" si="256"/>
        <v>0</v>
      </c>
      <c r="K476" s="30">
        <f t="shared" si="257"/>
        <v>26.25</v>
      </c>
      <c r="L476" s="28">
        <f t="shared" si="258"/>
        <v>0</v>
      </c>
    </row>
    <row r="477" spans="1:12">
      <c r="A477" s="21">
        <v>0</v>
      </c>
      <c r="B477" s="29" t="s">
        <v>250</v>
      </c>
      <c r="C477" s="42" t="s">
        <v>2369</v>
      </c>
      <c r="D477" s="42" t="s">
        <v>58</v>
      </c>
      <c r="E477" s="24" t="s">
        <v>54</v>
      </c>
      <c r="F477" s="8">
        <v>0.25</v>
      </c>
      <c r="G477" s="25">
        <f t="shared" si="254"/>
        <v>26.25</v>
      </c>
      <c r="H477" s="26"/>
      <c r="I477" s="71">
        <f t="shared" si="255"/>
        <v>0.25</v>
      </c>
      <c r="J477" s="72">
        <f t="shared" si="256"/>
        <v>0</v>
      </c>
      <c r="K477" s="30">
        <f t="shared" si="257"/>
        <v>26.25</v>
      </c>
      <c r="L477" s="28">
        <f t="shared" si="258"/>
        <v>0</v>
      </c>
    </row>
    <row r="478" spans="1:12">
      <c r="A478" s="21">
        <v>0</v>
      </c>
      <c r="B478" s="29" t="s">
        <v>251</v>
      </c>
      <c r="C478" s="42" t="s">
        <v>931</v>
      </c>
      <c r="D478" s="42" t="s">
        <v>60</v>
      </c>
      <c r="E478" s="24" t="s">
        <v>54</v>
      </c>
      <c r="F478" s="8">
        <v>0.25</v>
      </c>
      <c r="G478" s="25">
        <f t="shared" si="254"/>
        <v>26.25</v>
      </c>
      <c r="H478" s="26"/>
      <c r="I478" s="71">
        <f t="shared" si="255"/>
        <v>0.25</v>
      </c>
      <c r="J478" s="72">
        <f t="shared" si="256"/>
        <v>0</v>
      </c>
      <c r="K478" s="30">
        <f t="shared" si="257"/>
        <v>26.25</v>
      </c>
      <c r="L478" s="28">
        <f t="shared" si="258"/>
        <v>0</v>
      </c>
    </row>
    <row r="479" spans="1:12">
      <c r="A479" s="21">
        <v>0</v>
      </c>
      <c r="B479" s="29" t="s">
        <v>252</v>
      </c>
      <c r="C479" s="42" t="s">
        <v>931</v>
      </c>
      <c r="D479" s="42" t="s">
        <v>62</v>
      </c>
      <c r="E479" s="24" t="s">
        <v>54</v>
      </c>
      <c r="F479" s="8">
        <v>0.25</v>
      </c>
      <c r="G479" s="25">
        <f t="shared" si="254"/>
        <v>26.25</v>
      </c>
      <c r="H479" s="26"/>
      <c r="I479" s="71">
        <f t="shared" si="255"/>
        <v>0.25</v>
      </c>
      <c r="J479" s="72">
        <f t="shared" si="256"/>
        <v>0</v>
      </c>
      <c r="K479" s="30">
        <f t="shared" si="257"/>
        <v>26.25</v>
      </c>
      <c r="L479" s="28">
        <f t="shared" si="258"/>
        <v>0</v>
      </c>
    </row>
    <row r="480" spans="1:12">
      <c r="A480" s="21">
        <v>0</v>
      </c>
      <c r="B480" s="29" t="s">
        <v>1306</v>
      </c>
      <c r="C480" s="42" t="s">
        <v>931</v>
      </c>
      <c r="D480" s="42" t="s">
        <v>64</v>
      </c>
      <c r="E480" s="24" t="s">
        <v>54</v>
      </c>
      <c r="F480" s="8">
        <v>0.25</v>
      </c>
      <c r="G480" s="25">
        <f t="shared" si="254"/>
        <v>26.25</v>
      </c>
      <c r="H480" s="26"/>
      <c r="I480" s="71">
        <f t="shared" si="255"/>
        <v>0.25</v>
      </c>
      <c r="J480" s="72">
        <f t="shared" si="256"/>
        <v>0</v>
      </c>
      <c r="K480" s="30">
        <f t="shared" si="257"/>
        <v>26.25</v>
      </c>
      <c r="L480" s="28">
        <f t="shared" si="258"/>
        <v>0</v>
      </c>
    </row>
    <row r="481" spans="1:12">
      <c r="A481" s="21">
        <v>0</v>
      </c>
      <c r="B481" s="29" t="s">
        <v>253</v>
      </c>
      <c r="C481" s="42" t="s">
        <v>931</v>
      </c>
      <c r="D481" s="42" t="s">
        <v>66</v>
      </c>
      <c r="E481" s="24" t="s">
        <v>54</v>
      </c>
      <c r="F481" s="8">
        <v>0.25</v>
      </c>
      <c r="G481" s="25">
        <f t="shared" si="254"/>
        <v>26.25</v>
      </c>
      <c r="H481" s="26"/>
      <c r="I481" s="71">
        <f t="shared" si="255"/>
        <v>0.25</v>
      </c>
      <c r="J481" s="72">
        <f t="shared" si="256"/>
        <v>0</v>
      </c>
      <c r="K481" s="30">
        <f t="shared" si="257"/>
        <v>26.25</v>
      </c>
      <c r="L481" s="28">
        <f t="shared" si="258"/>
        <v>0</v>
      </c>
    </row>
    <row r="482" spans="1:12">
      <c r="A482" s="21">
        <v>0</v>
      </c>
      <c r="B482" s="29" t="s">
        <v>254</v>
      </c>
      <c r="C482" s="42" t="s">
        <v>931</v>
      </c>
      <c r="D482" s="42" t="s">
        <v>70</v>
      </c>
      <c r="E482" s="24" t="s">
        <v>54</v>
      </c>
      <c r="F482" s="8">
        <v>0.25</v>
      </c>
      <c r="G482" s="25">
        <f t="shared" si="254"/>
        <v>26.25</v>
      </c>
      <c r="H482" s="26"/>
      <c r="I482" s="71">
        <f t="shared" si="255"/>
        <v>0.25</v>
      </c>
      <c r="J482" s="72">
        <f t="shared" si="256"/>
        <v>0</v>
      </c>
      <c r="K482" s="30">
        <f t="shared" si="257"/>
        <v>26.25</v>
      </c>
      <c r="L482" s="28">
        <f t="shared" si="258"/>
        <v>0</v>
      </c>
    </row>
    <row r="483" spans="1:12">
      <c r="A483" s="21">
        <v>0</v>
      </c>
      <c r="B483" s="29" t="s">
        <v>255</v>
      </c>
      <c r="C483" s="29" t="s">
        <v>931</v>
      </c>
      <c r="D483" s="29" t="s">
        <v>74</v>
      </c>
      <c r="E483" s="24" t="s">
        <v>54</v>
      </c>
      <c r="F483" s="8">
        <v>0.25</v>
      </c>
      <c r="G483" s="25">
        <f t="shared" si="254"/>
        <v>26.25</v>
      </c>
      <c r="H483" s="26"/>
      <c r="I483" s="71">
        <f t="shared" si="255"/>
        <v>0.25</v>
      </c>
      <c r="J483" s="72">
        <f t="shared" si="256"/>
        <v>0</v>
      </c>
      <c r="K483" s="30">
        <f t="shared" si="257"/>
        <v>26.25</v>
      </c>
      <c r="L483" s="28">
        <f t="shared" si="258"/>
        <v>0</v>
      </c>
    </row>
    <row r="484" spans="1:12">
      <c r="A484" s="21">
        <v>0</v>
      </c>
      <c r="B484" s="29" t="s">
        <v>256</v>
      </c>
      <c r="C484" s="29" t="s">
        <v>931</v>
      </c>
      <c r="D484" s="29" t="s">
        <v>76</v>
      </c>
      <c r="E484" s="24" t="s">
        <v>54</v>
      </c>
      <c r="F484" s="8">
        <v>0.25</v>
      </c>
      <c r="G484" s="25">
        <f t="shared" si="254"/>
        <v>26.25</v>
      </c>
      <c r="H484" s="26"/>
      <c r="I484" s="71">
        <f t="shared" si="255"/>
        <v>0.25</v>
      </c>
      <c r="J484" s="72">
        <f t="shared" si="256"/>
        <v>0</v>
      </c>
      <c r="K484" s="30">
        <f t="shared" si="257"/>
        <v>26.25</v>
      </c>
      <c r="L484" s="28">
        <f t="shared" si="258"/>
        <v>0</v>
      </c>
    </row>
    <row r="485" spans="1:12">
      <c r="A485" s="21">
        <v>0</v>
      </c>
      <c r="B485" s="29" t="s">
        <v>257</v>
      </c>
      <c r="C485" s="29" t="s">
        <v>931</v>
      </c>
      <c r="D485" s="29" t="s">
        <v>78</v>
      </c>
      <c r="E485" s="24" t="s">
        <v>54</v>
      </c>
      <c r="F485" s="8">
        <v>0.25</v>
      </c>
      <c r="G485" s="25">
        <f t="shared" si="254"/>
        <v>26.25</v>
      </c>
      <c r="H485" s="26"/>
      <c r="I485" s="71">
        <f t="shared" si="255"/>
        <v>0.25</v>
      </c>
      <c r="J485" s="72">
        <f t="shared" si="256"/>
        <v>0</v>
      </c>
      <c r="K485" s="30">
        <f t="shared" si="257"/>
        <v>26.25</v>
      </c>
      <c r="L485" s="28">
        <f t="shared" si="258"/>
        <v>0</v>
      </c>
    </row>
    <row r="486" spans="1:12">
      <c r="A486" s="21">
        <v>0</v>
      </c>
      <c r="B486" s="29" t="s">
        <v>1335</v>
      </c>
      <c r="C486" s="29" t="s">
        <v>1137</v>
      </c>
      <c r="D486" s="29" t="s">
        <v>79</v>
      </c>
      <c r="E486" s="24" t="s">
        <v>54</v>
      </c>
      <c r="F486" s="8">
        <v>0.27</v>
      </c>
      <c r="G486" s="25">
        <f t="shared" si="254"/>
        <v>28.35</v>
      </c>
      <c r="H486" s="26"/>
      <c r="I486" s="71">
        <f t="shared" si="255"/>
        <v>0.27</v>
      </c>
      <c r="J486" s="72">
        <f t="shared" si="256"/>
        <v>0</v>
      </c>
      <c r="K486" s="30">
        <f t="shared" si="257"/>
        <v>28.35</v>
      </c>
      <c r="L486" s="28">
        <f t="shared" si="258"/>
        <v>0</v>
      </c>
    </row>
    <row r="487" spans="1:12">
      <c r="A487" s="21">
        <v>0</v>
      </c>
      <c r="B487" s="29" t="s">
        <v>1336</v>
      </c>
      <c r="C487" s="29" t="s">
        <v>1137</v>
      </c>
      <c r="D487" s="29" t="s">
        <v>80</v>
      </c>
      <c r="E487" s="24" t="s">
        <v>54</v>
      </c>
      <c r="F487" s="8">
        <v>0.3</v>
      </c>
      <c r="G487" s="25">
        <f t="shared" si="254"/>
        <v>31.5</v>
      </c>
      <c r="H487" s="26"/>
      <c r="I487" s="71">
        <f t="shared" si="255"/>
        <v>0.3</v>
      </c>
      <c r="J487" s="72">
        <f t="shared" si="256"/>
        <v>0</v>
      </c>
      <c r="K487" s="30">
        <f t="shared" si="257"/>
        <v>31.5</v>
      </c>
      <c r="L487" s="28">
        <f t="shared" si="258"/>
        <v>0</v>
      </c>
    </row>
    <row r="488" spans="1:12">
      <c r="A488" s="21">
        <v>0</v>
      </c>
      <c r="B488" s="29" t="s">
        <v>1337</v>
      </c>
      <c r="C488" s="29" t="s">
        <v>1137</v>
      </c>
      <c r="D488" s="29" t="s">
        <v>81</v>
      </c>
      <c r="E488" s="24" t="s">
        <v>54</v>
      </c>
      <c r="F488" s="8">
        <v>0.3</v>
      </c>
      <c r="G488" s="25">
        <f t="shared" si="254"/>
        <v>31.5</v>
      </c>
      <c r="H488" s="26"/>
      <c r="I488" s="71">
        <f t="shared" si="255"/>
        <v>0.3</v>
      </c>
      <c r="J488" s="72">
        <f t="shared" si="256"/>
        <v>0</v>
      </c>
      <c r="K488" s="30">
        <f t="shared" si="257"/>
        <v>31.5</v>
      </c>
      <c r="L488" s="28">
        <f t="shared" si="258"/>
        <v>0</v>
      </c>
    </row>
    <row r="489" spans="1:12">
      <c r="A489" s="47"/>
      <c r="B489" s="29"/>
      <c r="C489" s="45"/>
      <c r="D489" s="45"/>
      <c r="E489" s="24"/>
      <c r="F489" s="8"/>
      <c r="G489" s="8"/>
      <c r="H489" s="26"/>
      <c r="I489" s="71"/>
      <c r="J489" s="72"/>
      <c r="K489" s="30"/>
      <c r="L489" s="28"/>
    </row>
    <row r="490" spans="1:12">
      <c r="A490" s="21">
        <v>0</v>
      </c>
      <c r="B490" s="29" t="s">
        <v>258</v>
      </c>
      <c r="C490" s="23" t="s">
        <v>2370</v>
      </c>
      <c r="D490" s="23" t="s">
        <v>49</v>
      </c>
      <c r="E490" s="24" t="s">
        <v>47</v>
      </c>
      <c r="F490" s="8">
        <v>0.36</v>
      </c>
      <c r="G490" s="32">
        <f t="shared" ref="G490:G507" si="259">ROUND(F490*Курс_EUR,2)</f>
        <v>37.799999999999997</v>
      </c>
      <c r="H490" s="26"/>
      <c r="I490" s="71">
        <f t="shared" ref="I490:I507" si="260">F490*(1-Скидка_SUNMIGHT)</f>
        <v>0.36</v>
      </c>
      <c r="J490" s="72">
        <f t="shared" ref="J490:J507" si="261">I490*H490</f>
        <v>0</v>
      </c>
      <c r="K490" s="30">
        <f t="shared" ref="K490:K507" si="262">G490*(1-Скидка_SUNMIGHT)</f>
        <v>37.799999999999997</v>
      </c>
      <c r="L490" s="28">
        <f t="shared" ref="L490:L507" si="263">H490*K490</f>
        <v>0</v>
      </c>
    </row>
    <row r="491" spans="1:12">
      <c r="A491" s="21">
        <v>0</v>
      </c>
      <c r="B491" s="29" t="s">
        <v>259</v>
      </c>
      <c r="C491" s="23" t="s">
        <v>2370</v>
      </c>
      <c r="D491" s="23" t="s">
        <v>51</v>
      </c>
      <c r="E491" s="24" t="s">
        <v>47</v>
      </c>
      <c r="F491" s="8">
        <v>0.36</v>
      </c>
      <c r="G491" s="25">
        <f t="shared" si="259"/>
        <v>37.799999999999997</v>
      </c>
      <c r="H491" s="26"/>
      <c r="I491" s="71">
        <f t="shared" si="260"/>
        <v>0.36</v>
      </c>
      <c r="J491" s="72">
        <f t="shared" si="261"/>
        <v>0</v>
      </c>
      <c r="K491" s="30">
        <f t="shared" si="262"/>
        <v>37.799999999999997</v>
      </c>
      <c r="L491" s="28">
        <f t="shared" si="263"/>
        <v>0</v>
      </c>
    </row>
    <row r="492" spans="1:12">
      <c r="A492" s="21">
        <v>0</v>
      </c>
      <c r="B492" s="29" t="s">
        <v>260</v>
      </c>
      <c r="C492" s="29" t="s">
        <v>2370</v>
      </c>
      <c r="D492" s="29" t="s">
        <v>53</v>
      </c>
      <c r="E492" s="24" t="s">
        <v>54</v>
      </c>
      <c r="F492" s="8">
        <v>0.31</v>
      </c>
      <c r="G492" s="25">
        <f t="shared" si="259"/>
        <v>32.549999999999997</v>
      </c>
      <c r="H492" s="26"/>
      <c r="I492" s="71">
        <f t="shared" si="260"/>
        <v>0.31</v>
      </c>
      <c r="J492" s="72">
        <f t="shared" si="261"/>
        <v>0</v>
      </c>
      <c r="K492" s="30">
        <f t="shared" si="262"/>
        <v>32.549999999999997</v>
      </c>
      <c r="L492" s="28">
        <f t="shared" si="263"/>
        <v>0</v>
      </c>
    </row>
    <row r="493" spans="1:12">
      <c r="A493" s="21">
        <v>0</v>
      </c>
      <c r="B493" s="29" t="s">
        <v>261</v>
      </c>
      <c r="C493" s="29" t="s">
        <v>2370</v>
      </c>
      <c r="D493" s="29" t="s">
        <v>56</v>
      </c>
      <c r="E493" s="24" t="s">
        <v>54</v>
      </c>
      <c r="F493" s="8">
        <v>0.27</v>
      </c>
      <c r="G493" s="25">
        <f t="shared" si="259"/>
        <v>28.35</v>
      </c>
      <c r="H493" s="26"/>
      <c r="I493" s="71">
        <f t="shared" si="260"/>
        <v>0.27</v>
      </c>
      <c r="J493" s="72">
        <f t="shared" si="261"/>
        <v>0</v>
      </c>
      <c r="K493" s="30">
        <f t="shared" si="262"/>
        <v>28.35</v>
      </c>
      <c r="L493" s="28">
        <f t="shared" si="263"/>
        <v>0</v>
      </c>
    </row>
    <row r="494" spans="1:12">
      <c r="A494" s="21">
        <v>0</v>
      </c>
      <c r="B494" s="29" t="s">
        <v>262</v>
      </c>
      <c r="C494" s="29" t="s">
        <v>2370</v>
      </c>
      <c r="D494" s="29" t="s">
        <v>58</v>
      </c>
      <c r="E494" s="24" t="s">
        <v>54</v>
      </c>
      <c r="F494" s="8">
        <v>0.27</v>
      </c>
      <c r="G494" s="25">
        <f t="shared" si="259"/>
        <v>28.35</v>
      </c>
      <c r="H494" s="26"/>
      <c r="I494" s="71">
        <f t="shared" si="260"/>
        <v>0.27</v>
      </c>
      <c r="J494" s="72">
        <f t="shared" si="261"/>
        <v>0</v>
      </c>
      <c r="K494" s="30">
        <f t="shared" si="262"/>
        <v>28.35</v>
      </c>
      <c r="L494" s="28">
        <f t="shared" si="263"/>
        <v>0</v>
      </c>
    </row>
    <row r="495" spans="1:12">
      <c r="A495" s="21">
        <v>0</v>
      </c>
      <c r="B495" s="29" t="s">
        <v>263</v>
      </c>
      <c r="C495" s="29" t="s">
        <v>932</v>
      </c>
      <c r="D495" s="29" t="s">
        <v>60</v>
      </c>
      <c r="E495" s="24" t="s">
        <v>54</v>
      </c>
      <c r="F495" s="8">
        <v>0.27</v>
      </c>
      <c r="G495" s="25">
        <f t="shared" si="259"/>
        <v>28.35</v>
      </c>
      <c r="H495" s="26"/>
      <c r="I495" s="71">
        <f t="shared" si="260"/>
        <v>0.27</v>
      </c>
      <c r="J495" s="72">
        <f t="shared" si="261"/>
        <v>0</v>
      </c>
      <c r="K495" s="30">
        <f t="shared" si="262"/>
        <v>28.35</v>
      </c>
      <c r="L495" s="28">
        <f t="shared" si="263"/>
        <v>0</v>
      </c>
    </row>
    <row r="496" spans="1:12">
      <c r="A496" s="21">
        <v>0</v>
      </c>
      <c r="B496" s="29" t="s">
        <v>264</v>
      </c>
      <c r="C496" s="29" t="s">
        <v>932</v>
      </c>
      <c r="D496" s="29" t="s">
        <v>62</v>
      </c>
      <c r="E496" s="24" t="s">
        <v>54</v>
      </c>
      <c r="F496" s="8">
        <v>0.27</v>
      </c>
      <c r="G496" s="25">
        <f t="shared" si="259"/>
        <v>28.35</v>
      </c>
      <c r="H496" s="26"/>
      <c r="I496" s="71">
        <f t="shared" si="260"/>
        <v>0.27</v>
      </c>
      <c r="J496" s="72">
        <f t="shared" si="261"/>
        <v>0</v>
      </c>
      <c r="K496" s="30">
        <f t="shared" si="262"/>
        <v>28.35</v>
      </c>
      <c r="L496" s="28">
        <f t="shared" si="263"/>
        <v>0</v>
      </c>
    </row>
    <row r="497" spans="1:12">
      <c r="A497" s="21">
        <v>0</v>
      </c>
      <c r="B497" s="29" t="s">
        <v>265</v>
      </c>
      <c r="C497" s="29" t="s">
        <v>932</v>
      </c>
      <c r="D497" s="29" t="s">
        <v>64</v>
      </c>
      <c r="E497" s="24" t="s">
        <v>54</v>
      </c>
      <c r="F497" s="8">
        <v>0.27</v>
      </c>
      <c r="G497" s="25">
        <f t="shared" si="259"/>
        <v>28.35</v>
      </c>
      <c r="H497" s="26"/>
      <c r="I497" s="71">
        <f t="shared" si="260"/>
        <v>0.27</v>
      </c>
      <c r="J497" s="72">
        <f t="shared" si="261"/>
        <v>0</v>
      </c>
      <c r="K497" s="30">
        <f t="shared" si="262"/>
        <v>28.35</v>
      </c>
      <c r="L497" s="28">
        <f t="shared" si="263"/>
        <v>0</v>
      </c>
    </row>
    <row r="498" spans="1:12">
      <c r="A498" s="21">
        <v>0</v>
      </c>
      <c r="B498" s="29" t="s">
        <v>266</v>
      </c>
      <c r="C498" s="29" t="s">
        <v>932</v>
      </c>
      <c r="D498" s="29" t="s">
        <v>66</v>
      </c>
      <c r="E498" s="24" t="s">
        <v>54</v>
      </c>
      <c r="F498" s="8">
        <v>0.27</v>
      </c>
      <c r="G498" s="25">
        <f t="shared" si="259"/>
        <v>28.35</v>
      </c>
      <c r="H498" s="26"/>
      <c r="I498" s="71">
        <f t="shared" si="260"/>
        <v>0.27</v>
      </c>
      <c r="J498" s="72">
        <f t="shared" si="261"/>
        <v>0</v>
      </c>
      <c r="K498" s="30">
        <f t="shared" si="262"/>
        <v>28.35</v>
      </c>
      <c r="L498" s="28">
        <f t="shared" si="263"/>
        <v>0</v>
      </c>
    </row>
    <row r="499" spans="1:12">
      <c r="A499" s="21">
        <v>0</v>
      </c>
      <c r="B499" s="29" t="s">
        <v>267</v>
      </c>
      <c r="C499" s="29" t="s">
        <v>932</v>
      </c>
      <c r="D499" s="29" t="s">
        <v>68</v>
      </c>
      <c r="E499" s="24" t="s">
        <v>54</v>
      </c>
      <c r="F499" s="8">
        <v>0.27</v>
      </c>
      <c r="G499" s="25">
        <f t="shared" si="259"/>
        <v>28.35</v>
      </c>
      <c r="H499" s="26"/>
      <c r="I499" s="71">
        <f t="shared" si="260"/>
        <v>0.27</v>
      </c>
      <c r="J499" s="72">
        <f t="shared" si="261"/>
        <v>0</v>
      </c>
      <c r="K499" s="30">
        <f t="shared" si="262"/>
        <v>28.35</v>
      </c>
      <c r="L499" s="28">
        <f t="shared" si="263"/>
        <v>0</v>
      </c>
    </row>
    <row r="500" spans="1:12">
      <c r="A500" s="21">
        <v>0</v>
      </c>
      <c r="B500" s="29" t="s">
        <v>268</v>
      </c>
      <c r="C500" s="29" t="s">
        <v>932</v>
      </c>
      <c r="D500" s="29" t="s">
        <v>70</v>
      </c>
      <c r="E500" s="24" t="s">
        <v>54</v>
      </c>
      <c r="F500" s="8">
        <v>0.27</v>
      </c>
      <c r="G500" s="25">
        <f t="shared" si="259"/>
        <v>28.35</v>
      </c>
      <c r="H500" s="26"/>
      <c r="I500" s="71">
        <f t="shared" si="260"/>
        <v>0.27</v>
      </c>
      <c r="J500" s="72">
        <f t="shared" si="261"/>
        <v>0</v>
      </c>
      <c r="K500" s="30">
        <f t="shared" si="262"/>
        <v>28.35</v>
      </c>
      <c r="L500" s="28">
        <f t="shared" si="263"/>
        <v>0</v>
      </c>
    </row>
    <row r="501" spans="1:12">
      <c r="A501" s="21">
        <v>0</v>
      </c>
      <c r="B501" s="29" t="s">
        <v>269</v>
      </c>
      <c r="C501" s="29" t="s">
        <v>932</v>
      </c>
      <c r="D501" s="29" t="s">
        <v>72</v>
      </c>
      <c r="E501" s="24" t="s">
        <v>54</v>
      </c>
      <c r="F501" s="8">
        <v>0.27</v>
      </c>
      <c r="G501" s="25">
        <f t="shared" si="259"/>
        <v>28.35</v>
      </c>
      <c r="H501" s="26"/>
      <c r="I501" s="71">
        <f t="shared" si="260"/>
        <v>0.27</v>
      </c>
      <c r="J501" s="72">
        <f t="shared" si="261"/>
        <v>0</v>
      </c>
      <c r="K501" s="30">
        <f t="shared" si="262"/>
        <v>28.35</v>
      </c>
      <c r="L501" s="28">
        <f t="shared" si="263"/>
        <v>0</v>
      </c>
    </row>
    <row r="502" spans="1:12">
      <c r="A502" s="21">
        <v>0</v>
      </c>
      <c r="B502" s="29" t="s">
        <v>270</v>
      </c>
      <c r="C502" s="29" t="s">
        <v>932</v>
      </c>
      <c r="D502" s="29" t="s">
        <v>74</v>
      </c>
      <c r="E502" s="24" t="s">
        <v>54</v>
      </c>
      <c r="F502" s="8">
        <v>0.27</v>
      </c>
      <c r="G502" s="25">
        <f t="shared" si="259"/>
        <v>28.35</v>
      </c>
      <c r="H502" s="26"/>
      <c r="I502" s="71">
        <f t="shared" si="260"/>
        <v>0.27</v>
      </c>
      <c r="J502" s="72">
        <f t="shared" si="261"/>
        <v>0</v>
      </c>
      <c r="K502" s="30">
        <f t="shared" si="262"/>
        <v>28.35</v>
      </c>
      <c r="L502" s="28">
        <f t="shared" si="263"/>
        <v>0</v>
      </c>
    </row>
    <row r="503" spans="1:12">
      <c r="A503" s="21">
        <v>0</v>
      </c>
      <c r="B503" s="29" t="s">
        <v>271</v>
      </c>
      <c r="C503" s="29" t="s">
        <v>932</v>
      </c>
      <c r="D503" s="29" t="s">
        <v>76</v>
      </c>
      <c r="E503" s="24" t="s">
        <v>54</v>
      </c>
      <c r="F503" s="8">
        <v>0.27</v>
      </c>
      <c r="G503" s="25">
        <f t="shared" si="259"/>
        <v>28.35</v>
      </c>
      <c r="H503" s="26"/>
      <c r="I503" s="71">
        <f t="shared" si="260"/>
        <v>0.27</v>
      </c>
      <c r="J503" s="72">
        <f t="shared" si="261"/>
        <v>0</v>
      </c>
      <c r="K503" s="30">
        <f t="shared" si="262"/>
        <v>28.35</v>
      </c>
      <c r="L503" s="28">
        <f t="shared" si="263"/>
        <v>0</v>
      </c>
    </row>
    <row r="504" spans="1:12">
      <c r="A504" s="21">
        <v>0</v>
      </c>
      <c r="B504" s="29" t="s">
        <v>272</v>
      </c>
      <c r="C504" s="29" t="s">
        <v>932</v>
      </c>
      <c r="D504" s="29" t="s">
        <v>78</v>
      </c>
      <c r="E504" s="24" t="s">
        <v>54</v>
      </c>
      <c r="F504" s="8">
        <v>0.27</v>
      </c>
      <c r="G504" s="25">
        <f t="shared" si="259"/>
        <v>28.35</v>
      </c>
      <c r="H504" s="26"/>
      <c r="I504" s="71">
        <f t="shared" si="260"/>
        <v>0.27</v>
      </c>
      <c r="J504" s="72">
        <f t="shared" si="261"/>
        <v>0</v>
      </c>
      <c r="K504" s="30">
        <f t="shared" si="262"/>
        <v>28.35</v>
      </c>
      <c r="L504" s="28">
        <f t="shared" si="263"/>
        <v>0</v>
      </c>
    </row>
    <row r="505" spans="1:12">
      <c r="A505" s="21">
        <v>0</v>
      </c>
      <c r="B505" s="29" t="s">
        <v>1338</v>
      </c>
      <c r="C505" s="29" t="s">
        <v>1138</v>
      </c>
      <c r="D505" s="29" t="s">
        <v>79</v>
      </c>
      <c r="E505" s="24" t="s">
        <v>54</v>
      </c>
      <c r="F505" s="8">
        <v>0.3</v>
      </c>
      <c r="G505" s="25">
        <f t="shared" si="259"/>
        <v>31.5</v>
      </c>
      <c r="H505" s="26"/>
      <c r="I505" s="71">
        <f t="shared" si="260"/>
        <v>0.3</v>
      </c>
      <c r="J505" s="72">
        <f t="shared" si="261"/>
        <v>0</v>
      </c>
      <c r="K505" s="30">
        <f t="shared" si="262"/>
        <v>31.5</v>
      </c>
      <c r="L505" s="28">
        <f t="shared" si="263"/>
        <v>0</v>
      </c>
    </row>
    <row r="506" spans="1:12">
      <c r="A506" s="21">
        <v>0</v>
      </c>
      <c r="B506" s="29" t="s">
        <v>1339</v>
      </c>
      <c r="C506" s="29" t="s">
        <v>1138</v>
      </c>
      <c r="D506" s="29" t="s">
        <v>80</v>
      </c>
      <c r="E506" s="24" t="s">
        <v>54</v>
      </c>
      <c r="F506" s="8">
        <v>0.34</v>
      </c>
      <c r="G506" s="25">
        <f t="shared" si="259"/>
        <v>35.700000000000003</v>
      </c>
      <c r="H506" s="26"/>
      <c r="I506" s="71">
        <f t="shared" si="260"/>
        <v>0.34</v>
      </c>
      <c r="J506" s="72">
        <f t="shared" si="261"/>
        <v>0</v>
      </c>
      <c r="K506" s="30">
        <f t="shared" si="262"/>
        <v>35.700000000000003</v>
      </c>
      <c r="L506" s="28">
        <f t="shared" si="263"/>
        <v>0</v>
      </c>
    </row>
    <row r="507" spans="1:12">
      <c r="A507" s="21">
        <v>0</v>
      </c>
      <c r="B507" s="29" t="s">
        <v>1340</v>
      </c>
      <c r="C507" s="29" t="s">
        <v>1138</v>
      </c>
      <c r="D507" s="29" t="s">
        <v>81</v>
      </c>
      <c r="E507" s="24" t="s">
        <v>54</v>
      </c>
      <c r="F507" s="8">
        <v>0.34</v>
      </c>
      <c r="G507" s="25">
        <f t="shared" si="259"/>
        <v>35.700000000000003</v>
      </c>
      <c r="H507" s="26"/>
      <c r="I507" s="71">
        <f t="shared" si="260"/>
        <v>0.34</v>
      </c>
      <c r="J507" s="72">
        <f t="shared" si="261"/>
        <v>0</v>
      </c>
      <c r="K507" s="30">
        <f t="shared" si="262"/>
        <v>35.700000000000003</v>
      </c>
      <c r="L507" s="28">
        <f t="shared" si="263"/>
        <v>0</v>
      </c>
    </row>
    <row r="508" spans="1:12">
      <c r="A508" s="47"/>
      <c r="B508" s="29"/>
      <c r="C508" s="29"/>
      <c r="D508" s="29"/>
      <c r="E508" s="24"/>
      <c r="F508" s="8"/>
      <c r="G508" s="8"/>
      <c r="H508" s="26"/>
      <c r="I508" s="71"/>
      <c r="J508" s="72"/>
      <c r="K508" s="30"/>
      <c r="L508" s="28"/>
    </row>
    <row r="509" spans="1:12">
      <c r="A509" s="21">
        <v>0</v>
      </c>
      <c r="B509" s="29" t="s">
        <v>273</v>
      </c>
      <c r="C509" s="29" t="s">
        <v>2371</v>
      </c>
      <c r="D509" s="29" t="s">
        <v>49</v>
      </c>
      <c r="E509" s="24" t="s">
        <v>47</v>
      </c>
      <c r="F509" s="8">
        <v>0.36</v>
      </c>
      <c r="G509" s="32">
        <f t="shared" ref="G509:G526" si="264">ROUND(F509*Курс_EUR,2)</f>
        <v>37.799999999999997</v>
      </c>
      <c r="H509" s="26"/>
      <c r="I509" s="71">
        <f t="shared" ref="I509:I526" si="265">F509*(1-Скидка_SUNMIGHT)</f>
        <v>0.36</v>
      </c>
      <c r="J509" s="72">
        <f t="shared" ref="J509:J526" si="266">I509*H509</f>
        <v>0</v>
      </c>
      <c r="K509" s="30">
        <f t="shared" ref="K509:K526" si="267">G509*(1-Скидка_SUNMIGHT)</f>
        <v>37.799999999999997</v>
      </c>
      <c r="L509" s="28">
        <f t="shared" ref="L509:L526" si="268">H509*K509</f>
        <v>0</v>
      </c>
    </row>
    <row r="510" spans="1:12">
      <c r="A510" s="21">
        <v>0</v>
      </c>
      <c r="B510" s="29" t="s">
        <v>274</v>
      </c>
      <c r="C510" s="29" t="s">
        <v>2371</v>
      </c>
      <c r="D510" s="29" t="s">
        <v>51</v>
      </c>
      <c r="E510" s="24" t="s">
        <v>47</v>
      </c>
      <c r="F510" s="8">
        <v>0.36</v>
      </c>
      <c r="G510" s="25">
        <f t="shared" si="264"/>
        <v>37.799999999999997</v>
      </c>
      <c r="H510" s="26"/>
      <c r="I510" s="71">
        <f t="shared" si="265"/>
        <v>0.36</v>
      </c>
      <c r="J510" s="72">
        <f t="shared" si="266"/>
        <v>0</v>
      </c>
      <c r="K510" s="30">
        <f t="shared" si="267"/>
        <v>37.799999999999997</v>
      </c>
      <c r="L510" s="28">
        <f t="shared" si="268"/>
        <v>0</v>
      </c>
    </row>
    <row r="511" spans="1:12">
      <c r="A511" s="21">
        <v>0</v>
      </c>
      <c r="B511" s="29" t="s">
        <v>275</v>
      </c>
      <c r="C511" s="29" t="s">
        <v>2371</v>
      </c>
      <c r="D511" s="29" t="s">
        <v>53</v>
      </c>
      <c r="E511" s="24" t="s">
        <v>54</v>
      </c>
      <c r="F511" s="8">
        <v>0.31</v>
      </c>
      <c r="G511" s="25">
        <f t="shared" si="264"/>
        <v>32.549999999999997</v>
      </c>
      <c r="H511" s="26"/>
      <c r="I511" s="71">
        <f t="shared" si="265"/>
        <v>0.31</v>
      </c>
      <c r="J511" s="72">
        <f t="shared" si="266"/>
        <v>0</v>
      </c>
      <c r="K511" s="30">
        <f t="shared" si="267"/>
        <v>32.549999999999997</v>
      </c>
      <c r="L511" s="28">
        <f t="shared" si="268"/>
        <v>0</v>
      </c>
    </row>
    <row r="512" spans="1:12">
      <c r="A512" s="21">
        <v>0</v>
      </c>
      <c r="B512" s="29" t="s">
        <v>276</v>
      </c>
      <c r="C512" s="29" t="s">
        <v>2371</v>
      </c>
      <c r="D512" s="29" t="s">
        <v>56</v>
      </c>
      <c r="E512" s="24" t="s">
        <v>54</v>
      </c>
      <c r="F512" s="8">
        <v>0.27</v>
      </c>
      <c r="G512" s="25">
        <f t="shared" si="264"/>
        <v>28.35</v>
      </c>
      <c r="H512" s="26"/>
      <c r="I512" s="71">
        <f t="shared" si="265"/>
        <v>0.27</v>
      </c>
      <c r="J512" s="72">
        <f t="shared" si="266"/>
        <v>0</v>
      </c>
      <c r="K512" s="30">
        <f t="shared" si="267"/>
        <v>28.35</v>
      </c>
      <c r="L512" s="28">
        <f t="shared" si="268"/>
        <v>0</v>
      </c>
    </row>
    <row r="513" spans="1:12">
      <c r="A513" s="21">
        <v>0</v>
      </c>
      <c r="B513" s="29" t="s">
        <v>277</v>
      </c>
      <c r="C513" s="29" t="s">
        <v>2371</v>
      </c>
      <c r="D513" s="29" t="s">
        <v>58</v>
      </c>
      <c r="E513" s="24" t="s">
        <v>54</v>
      </c>
      <c r="F513" s="8">
        <v>0.27</v>
      </c>
      <c r="G513" s="25">
        <f t="shared" si="264"/>
        <v>28.35</v>
      </c>
      <c r="H513" s="26"/>
      <c r="I513" s="71">
        <f t="shared" si="265"/>
        <v>0.27</v>
      </c>
      <c r="J513" s="72">
        <f t="shared" si="266"/>
        <v>0</v>
      </c>
      <c r="K513" s="30">
        <f t="shared" si="267"/>
        <v>28.35</v>
      </c>
      <c r="L513" s="28">
        <f t="shared" si="268"/>
        <v>0</v>
      </c>
    </row>
    <row r="514" spans="1:12">
      <c r="A514" s="21">
        <v>0</v>
      </c>
      <c r="B514" s="29" t="s">
        <v>278</v>
      </c>
      <c r="C514" s="29" t="s">
        <v>933</v>
      </c>
      <c r="D514" s="29" t="s">
        <v>60</v>
      </c>
      <c r="E514" s="24" t="s">
        <v>54</v>
      </c>
      <c r="F514" s="8">
        <v>0.27</v>
      </c>
      <c r="G514" s="25">
        <f t="shared" si="264"/>
        <v>28.35</v>
      </c>
      <c r="H514" s="26"/>
      <c r="I514" s="71">
        <f t="shared" si="265"/>
        <v>0.27</v>
      </c>
      <c r="J514" s="72">
        <f t="shared" si="266"/>
        <v>0</v>
      </c>
      <c r="K514" s="30">
        <f t="shared" si="267"/>
        <v>28.35</v>
      </c>
      <c r="L514" s="28">
        <f t="shared" si="268"/>
        <v>0</v>
      </c>
    </row>
    <row r="515" spans="1:12">
      <c r="A515" s="21">
        <v>0</v>
      </c>
      <c r="B515" s="29" t="s">
        <v>279</v>
      </c>
      <c r="C515" s="29" t="s">
        <v>933</v>
      </c>
      <c r="D515" s="29" t="s">
        <v>62</v>
      </c>
      <c r="E515" s="24" t="s">
        <v>54</v>
      </c>
      <c r="F515" s="8">
        <v>0.27</v>
      </c>
      <c r="G515" s="25">
        <f t="shared" si="264"/>
        <v>28.35</v>
      </c>
      <c r="H515" s="26"/>
      <c r="I515" s="71">
        <f t="shared" si="265"/>
        <v>0.27</v>
      </c>
      <c r="J515" s="72">
        <f t="shared" si="266"/>
        <v>0</v>
      </c>
      <c r="K515" s="30">
        <f t="shared" si="267"/>
        <v>28.35</v>
      </c>
      <c r="L515" s="28">
        <f t="shared" si="268"/>
        <v>0</v>
      </c>
    </row>
    <row r="516" spans="1:12">
      <c r="A516" s="21">
        <v>0</v>
      </c>
      <c r="B516" s="29" t="s">
        <v>280</v>
      </c>
      <c r="C516" s="29" t="s">
        <v>933</v>
      </c>
      <c r="D516" s="29" t="s">
        <v>64</v>
      </c>
      <c r="E516" s="24" t="s">
        <v>54</v>
      </c>
      <c r="F516" s="8">
        <v>0.27</v>
      </c>
      <c r="G516" s="25">
        <f t="shared" si="264"/>
        <v>28.35</v>
      </c>
      <c r="H516" s="26"/>
      <c r="I516" s="71">
        <f t="shared" si="265"/>
        <v>0.27</v>
      </c>
      <c r="J516" s="72">
        <f t="shared" si="266"/>
        <v>0</v>
      </c>
      <c r="K516" s="30">
        <f t="shared" si="267"/>
        <v>28.35</v>
      </c>
      <c r="L516" s="28">
        <f t="shared" si="268"/>
        <v>0</v>
      </c>
    </row>
    <row r="517" spans="1:12">
      <c r="A517" s="21">
        <v>0</v>
      </c>
      <c r="B517" s="29" t="s">
        <v>281</v>
      </c>
      <c r="C517" s="29" t="s">
        <v>933</v>
      </c>
      <c r="D517" s="29" t="s">
        <v>66</v>
      </c>
      <c r="E517" s="24" t="s">
        <v>54</v>
      </c>
      <c r="F517" s="8">
        <v>0.27</v>
      </c>
      <c r="G517" s="25">
        <f t="shared" si="264"/>
        <v>28.35</v>
      </c>
      <c r="H517" s="26"/>
      <c r="I517" s="71">
        <f t="shared" si="265"/>
        <v>0.27</v>
      </c>
      <c r="J517" s="72">
        <f t="shared" si="266"/>
        <v>0</v>
      </c>
      <c r="K517" s="30">
        <f t="shared" si="267"/>
        <v>28.35</v>
      </c>
      <c r="L517" s="28">
        <f t="shared" si="268"/>
        <v>0</v>
      </c>
    </row>
    <row r="518" spans="1:12">
      <c r="A518" s="21">
        <v>0</v>
      </c>
      <c r="B518" s="29" t="s">
        <v>282</v>
      </c>
      <c r="C518" s="29" t="s">
        <v>933</v>
      </c>
      <c r="D518" s="29" t="s">
        <v>68</v>
      </c>
      <c r="E518" s="24" t="s">
        <v>54</v>
      </c>
      <c r="F518" s="8">
        <v>0.27</v>
      </c>
      <c r="G518" s="25">
        <f t="shared" si="264"/>
        <v>28.35</v>
      </c>
      <c r="H518" s="26"/>
      <c r="I518" s="71">
        <f t="shared" si="265"/>
        <v>0.27</v>
      </c>
      <c r="J518" s="72">
        <f t="shared" si="266"/>
        <v>0</v>
      </c>
      <c r="K518" s="30">
        <f t="shared" si="267"/>
        <v>28.35</v>
      </c>
      <c r="L518" s="28">
        <f t="shared" si="268"/>
        <v>0</v>
      </c>
    </row>
    <row r="519" spans="1:12">
      <c r="A519" s="21">
        <v>0</v>
      </c>
      <c r="B519" s="29" t="s">
        <v>283</v>
      </c>
      <c r="C519" s="29" t="s">
        <v>933</v>
      </c>
      <c r="D519" s="29" t="s">
        <v>70</v>
      </c>
      <c r="E519" s="24" t="s">
        <v>54</v>
      </c>
      <c r="F519" s="8">
        <v>0.27</v>
      </c>
      <c r="G519" s="25">
        <f t="shared" si="264"/>
        <v>28.35</v>
      </c>
      <c r="H519" s="26"/>
      <c r="I519" s="71">
        <f t="shared" si="265"/>
        <v>0.27</v>
      </c>
      <c r="J519" s="72">
        <f t="shared" si="266"/>
        <v>0</v>
      </c>
      <c r="K519" s="30">
        <f t="shared" si="267"/>
        <v>28.35</v>
      </c>
      <c r="L519" s="28">
        <f t="shared" si="268"/>
        <v>0</v>
      </c>
    </row>
    <row r="520" spans="1:12">
      <c r="A520" s="21">
        <v>0</v>
      </c>
      <c r="B520" s="29" t="s">
        <v>284</v>
      </c>
      <c r="C520" s="29" t="s">
        <v>933</v>
      </c>
      <c r="D520" s="29" t="s">
        <v>72</v>
      </c>
      <c r="E520" s="24" t="s">
        <v>54</v>
      </c>
      <c r="F520" s="8">
        <v>0.27</v>
      </c>
      <c r="G520" s="25">
        <f t="shared" si="264"/>
        <v>28.35</v>
      </c>
      <c r="H520" s="26"/>
      <c r="I520" s="71">
        <f t="shared" si="265"/>
        <v>0.27</v>
      </c>
      <c r="J520" s="72">
        <f t="shared" si="266"/>
        <v>0</v>
      </c>
      <c r="K520" s="30">
        <f t="shared" si="267"/>
        <v>28.35</v>
      </c>
      <c r="L520" s="28">
        <f t="shared" si="268"/>
        <v>0</v>
      </c>
    </row>
    <row r="521" spans="1:12">
      <c r="A521" s="21">
        <v>0</v>
      </c>
      <c r="B521" s="29" t="s">
        <v>285</v>
      </c>
      <c r="C521" s="29" t="s">
        <v>933</v>
      </c>
      <c r="D521" s="29" t="s">
        <v>74</v>
      </c>
      <c r="E521" s="24" t="s">
        <v>54</v>
      </c>
      <c r="F521" s="8">
        <v>0.27</v>
      </c>
      <c r="G521" s="25">
        <f t="shared" si="264"/>
        <v>28.35</v>
      </c>
      <c r="H521" s="26"/>
      <c r="I521" s="71">
        <f t="shared" si="265"/>
        <v>0.27</v>
      </c>
      <c r="J521" s="72">
        <f t="shared" si="266"/>
        <v>0</v>
      </c>
      <c r="K521" s="30">
        <f t="shared" si="267"/>
        <v>28.35</v>
      </c>
      <c r="L521" s="28">
        <f t="shared" si="268"/>
        <v>0</v>
      </c>
    </row>
    <row r="522" spans="1:12">
      <c r="A522" s="21">
        <v>0</v>
      </c>
      <c r="B522" s="29" t="s">
        <v>286</v>
      </c>
      <c r="C522" s="29" t="s">
        <v>933</v>
      </c>
      <c r="D522" s="29" t="s">
        <v>76</v>
      </c>
      <c r="E522" s="24" t="s">
        <v>54</v>
      </c>
      <c r="F522" s="8">
        <v>0.27</v>
      </c>
      <c r="G522" s="25">
        <f t="shared" si="264"/>
        <v>28.35</v>
      </c>
      <c r="H522" s="26"/>
      <c r="I522" s="71">
        <f t="shared" si="265"/>
        <v>0.27</v>
      </c>
      <c r="J522" s="72">
        <f t="shared" si="266"/>
        <v>0</v>
      </c>
      <c r="K522" s="30">
        <f t="shared" si="267"/>
        <v>28.35</v>
      </c>
      <c r="L522" s="28">
        <f t="shared" si="268"/>
        <v>0</v>
      </c>
    </row>
    <row r="523" spans="1:12">
      <c r="A523" s="21">
        <v>0</v>
      </c>
      <c r="B523" s="29" t="s">
        <v>287</v>
      </c>
      <c r="C523" s="29" t="s">
        <v>933</v>
      </c>
      <c r="D523" s="29" t="s">
        <v>78</v>
      </c>
      <c r="E523" s="24" t="s">
        <v>54</v>
      </c>
      <c r="F523" s="8">
        <v>0.27</v>
      </c>
      <c r="G523" s="25">
        <f t="shared" si="264"/>
        <v>28.35</v>
      </c>
      <c r="H523" s="26"/>
      <c r="I523" s="71">
        <f t="shared" si="265"/>
        <v>0.27</v>
      </c>
      <c r="J523" s="72">
        <f t="shared" si="266"/>
        <v>0</v>
      </c>
      <c r="K523" s="30">
        <f t="shared" si="267"/>
        <v>28.35</v>
      </c>
      <c r="L523" s="28">
        <f t="shared" si="268"/>
        <v>0</v>
      </c>
    </row>
    <row r="524" spans="1:12">
      <c r="A524" s="21">
        <v>0</v>
      </c>
      <c r="B524" s="29" t="s">
        <v>288</v>
      </c>
      <c r="C524" s="29" t="s">
        <v>1139</v>
      </c>
      <c r="D524" s="29" t="s">
        <v>79</v>
      </c>
      <c r="E524" s="24" t="s">
        <v>54</v>
      </c>
      <c r="F524" s="8">
        <v>0.3</v>
      </c>
      <c r="G524" s="25">
        <f t="shared" si="264"/>
        <v>31.5</v>
      </c>
      <c r="H524" s="26"/>
      <c r="I524" s="71">
        <f t="shared" si="265"/>
        <v>0.3</v>
      </c>
      <c r="J524" s="72">
        <f t="shared" si="266"/>
        <v>0</v>
      </c>
      <c r="K524" s="30">
        <f t="shared" si="267"/>
        <v>31.5</v>
      </c>
      <c r="L524" s="28">
        <f t="shared" si="268"/>
        <v>0</v>
      </c>
    </row>
    <row r="525" spans="1:12">
      <c r="A525" s="21">
        <v>0</v>
      </c>
      <c r="B525" s="29" t="s">
        <v>1341</v>
      </c>
      <c r="C525" s="29" t="s">
        <v>1139</v>
      </c>
      <c r="D525" s="29" t="s">
        <v>80</v>
      </c>
      <c r="E525" s="24" t="s">
        <v>54</v>
      </c>
      <c r="F525" s="8">
        <v>0.34</v>
      </c>
      <c r="G525" s="25">
        <f t="shared" si="264"/>
        <v>35.700000000000003</v>
      </c>
      <c r="H525" s="26"/>
      <c r="I525" s="71">
        <f t="shared" si="265"/>
        <v>0.34</v>
      </c>
      <c r="J525" s="72">
        <f t="shared" si="266"/>
        <v>0</v>
      </c>
      <c r="K525" s="30">
        <f t="shared" si="267"/>
        <v>35.700000000000003</v>
      </c>
      <c r="L525" s="28">
        <f t="shared" si="268"/>
        <v>0</v>
      </c>
    </row>
    <row r="526" spans="1:12">
      <c r="A526" s="21">
        <v>0</v>
      </c>
      <c r="B526" s="29" t="s">
        <v>289</v>
      </c>
      <c r="C526" s="29" t="s">
        <v>1139</v>
      </c>
      <c r="D526" s="29" t="s">
        <v>81</v>
      </c>
      <c r="E526" s="24" t="s">
        <v>54</v>
      </c>
      <c r="F526" s="8">
        <v>0.34</v>
      </c>
      <c r="G526" s="25">
        <f t="shared" si="264"/>
        <v>35.700000000000003</v>
      </c>
      <c r="H526" s="26"/>
      <c r="I526" s="71">
        <f t="shared" si="265"/>
        <v>0.34</v>
      </c>
      <c r="J526" s="72">
        <f t="shared" si="266"/>
        <v>0</v>
      </c>
      <c r="K526" s="30">
        <f t="shared" si="267"/>
        <v>35.700000000000003</v>
      </c>
      <c r="L526" s="28">
        <f t="shared" si="268"/>
        <v>0</v>
      </c>
    </row>
    <row r="527" spans="1:12">
      <c r="A527" s="47"/>
      <c r="B527" s="29"/>
      <c r="C527" s="29"/>
      <c r="D527" s="29"/>
      <c r="E527" s="24"/>
      <c r="F527" s="8"/>
      <c r="G527" s="8"/>
      <c r="H527" s="26"/>
      <c r="I527" s="71"/>
      <c r="J527" s="72"/>
      <c r="K527" s="30"/>
      <c r="L527" s="28"/>
    </row>
    <row r="528" spans="1:12">
      <c r="A528" s="21">
        <v>0</v>
      </c>
      <c r="B528" s="29" t="s">
        <v>290</v>
      </c>
      <c r="C528" s="29" t="s">
        <v>2372</v>
      </c>
      <c r="D528" s="29" t="s">
        <v>49</v>
      </c>
      <c r="E528" s="24" t="s">
        <v>47</v>
      </c>
      <c r="F528" s="8">
        <v>0.36</v>
      </c>
      <c r="G528" s="32">
        <f t="shared" ref="G528:G545" si="269">ROUND(F528*Курс_EUR,2)</f>
        <v>37.799999999999997</v>
      </c>
      <c r="H528" s="26"/>
      <c r="I528" s="71">
        <f t="shared" ref="I528:I545" si="270">F528*(1-Скидка_SUNMIGHT)</f>
        <v>0.36</v>
      </c>
      <c r="J528" s="72">
        <f t="shared" ref="J528:J545" si="271">I528*H528</f>
        <v>0</v>
      </c>
      <c r="K528" s="30">
        <f t="shared" ref="K528:K545" si="272">G528*(1-Скидка_SUNMIGHT)</f>
        <v>37.799999999999997</v>
      </c>
      <c r="L528" s="28">
        <f t="shared" ref="L528:L545" si="273">H528*K528</f>
        <v>0</v>
      </c>
    </row>
    <row r="529" spans="1:12">
      <c r="A529" s="21">
        <v>0</v>
      </c>
      <c r="B529" s="29" t="s">
        <v>291</v>
      </c>
      <c r="C529" s="29" t="s">
        <v>2372</v>
      </c>
      <c r="D529" s="29" t="s">
        <v>51</v>
      </c>
      <c r="E529" s="24" t="s">
        <v>47</v>
      </c>
      <c r="F529" s="8">
        <v>0.36</v>
      </c>
      <c r="G529" s="25">
        <f t="shared" si="269"/>
        <v>37.799999999999997</v>
      </c>
      <c r="H529" s="26"/>
      <c r="I529" s="71">
        <f t="shared" si="270"/>
        <v>0.36</v>
      </c>
      <c r="J529" s="72">
        <f t="shared" si="271"/>
        <v>0</v>
      </c>
      <c r="K529" s="30">
        <f t="shared" si="272"/>
        <v>37.799999999999997</v>
      </c>
      <c r="L529" s="28">
        <f t="shared" si="273"/>
        <v>0</v>
      </c>
    </row>
    <row r="530" spans="1:12">
      <c r="A530" s="21">
        <v>0</v>
      </c>
      <c r="B530" s="29" t="s">
        <v>292</v>
      </c>
      <c r="C530" s="29" t="s">
        <v>2372</v>
      </c>
      <c r="D530" s="29" t="s">
        <v>53</v>
      </c>
      <c r="E530" s="24" t="s">
        <v>54</v>
      </c>
      <c r="F530" s="8">
        <v>0.31</v>
      </c>
      <c r="G530" s="25">
        <f t="shared" si="269"/>
        <v>32.549999999999997</v>
      </c>
      <c r="H530" s="26"/>
      <c r="I530" s="71">
        <f t="shared" si="270"/>
        <v>0.31</v>
      </c>
      <c r="J530" s="72">
        <f t="shared" si="271"/>
        <v>0</v>
      </c>
      <c r="K530" s="30">
        <f t="shared" si="272"/>
        <v>32.549999999999997</v>
      </c>
      <c r="L530" s="28">
        <f t="shared" si="273"/>
        <v>0</v>
      </c>
    </row>
    <row r="531" spans="1:12">
      <c r="A531" s="21">
        <v>0</v>
      </c>
      <c r="B531" s="29" t="s">
        <v>293</v>
      </c>
      <c r="C531" s="29" t="s">
        <v>2372</v>
      </c>
      <c r="D531" s="29" t="s">
        <v>56</v>
      </c>
      <c r="E531" s="24" t="s">
        <v>54</v>
      </c>
      <c r="F531" s="8">
        <v>0.27</v>
      </c>
      <c r="G531" s="25">
        <f t="shared" si="269"/>
        <v>28.35</v>
      </c>
      <c r="H531" s="26"/>
      <c r="I531" s="71">
        <f t="shared" si="270"/>
        <v>0.27</v>
      </c>
      <c r="J531" s="72">
        <f t="shared" si="271"/>
        <v>0</v>
      </c>
      <c r="K531" s="30">
        <f t="shared" si="272"/>
        <v>28.35</v>
      </c>
      <c r="L531" s="28">
        <f t="shared" si="273"/>
        <v>0</v>
      </c>
    </row>
    <row r="532" spans="1:12">
      <c r="A532" s="21">
        <v>0</v>
      </c>
      <c r="B532" s="29" t="s">
        <v>294</v>
      </c>
      <c r="C532" s="29" t="s">
        <v>2372</v>
      </c>
      <c r="D532" s="29" t="s">
        <v>58</v>
      </c>
      <c r="E532" s="24" t="s">
        <v>54</v>
      </c>
      <c r="F532" s="8">
        <v>0.27</v>
      </c>
      <c r="G532" s="25">
        <f t="shared" si="269"/>
        <v>28.35</v>
      </c>
      <c r="H532" s="26"/>
      <c r="I532" s="71">
        <f t="shared" si="270"/>
        <v>0.27</v>
      </c>
      <c r="J532" s="72">
        <f t="shared" si="271"/>
        <v>0</v>
      </c>
      <c r="K532" s="30">
        <f t="shared" si="272"/>
        <v>28.35</v>
      </c>
      <c r="L532" s="28">
        <f t="shared" si="273"/>
        <v>0</v>
      </c>
    </row>
    <row r="533" spans="1:12">
      <c r="A533" s="21">
        <v>0</v>
      </c>
      <c r="B533" s="29" t="s">
        <v>295</v>
      </c>
      <c r="C533" s="29" t="s">
        <v>934</v>
      </c>
      <c r="D533" s="29" t="s">
        <v>60</v>
      </c>
      <c r="E533" s="24" t="s">
        <v>54</v>
      </c>
      <c r="F533" s="8">
        <v>0.27</v>
      </c>
      <c r="G533" s="25">
        <f t="shared" si="269"/>
        <v>28.35</v>
      </c>
      <c r="H533" s="26"/>
      <c r="I533" s="71">
        <f t="shared" si="270"/>
        <v>0.27</v>
      </c>
      <c r="J533" s="72">
        <f t="shared" si="271"/>
        <v>0</v>
      </c>
      <c r="K533" s="30">
        <f t="shared" si="272"/>
        <v>28.35</v>
      </c>
      <c r="L533" s="28">
        <f t="shared" si="273"/>
        <v>0</v>
      </c>
    </row>
    <row r="534" spans="1:12">
      <c r="A534" s="21">
        <v>0</v>
      </c>
      <c r="B534" s="29" t="s">
        <v>296</v>
      </c>
      <c r="C534" s="29" t="s">
        <v>934</v>
      </c>
      <c r="D534" s="29" t="s">
        <v>62</v>
      </c>
      <c r="E534" s="24" t="s">
        <v>54</v>
      </c>
      <c r="F534" s="8">
        <v>0.27</v>
      </c>
      <c r="G534" s="25">
        <f t="shared" si="269"/>
        <v>28.35</v>
      </c>
      <c r="H534" s="26"/>
      <c r="I534" s="71">
        <f t="shared" si="270"/>
        <v>0.27</v>
      </c>
      <c r="J534" s="72">
        <f t="shared" si="271"/>
        <v>0</v>
      </c>
      <c r="K534" s="30">
        <f t="shared" si="272"/>
        <v>28.35</v>
      </c>
      <c r="L534" s="28">
        <f t="shared" si="273"/>
        <v>0</v>
      </c>
    </row>
    <row r="535" spans="1:12">
      <c r="A535" s="21">
        <v>0</v>
      </c>
      <c r="B535" s="29" t="s">
        <v>297</v>
      </c>
      <c r="C535" s="29" t="s">
        <v>934</v>
      </c>
      <c r="D535" s="29" t="s">
        <v>64</v>
      </c>
      <c r="E535" s="24" t="s">
        <v>54</v>
      </c>
      <c r="F535" s="8">
        <v>0.27</v>
      </c>
      <c r="G535" s="25">
        <f t="shared" si="269"/>
        <v>28.35</v>
      </c>
      <c r="H535" s="26"/>
      <c r="I535" s="71">
        <f t="shared" si="270"/>
        <v>0.27</v>
      </c>
      <c r="J535" s="72">
        <f t="shared" si="271"/>
        <v>0</v>
      </c>
      <c r="K535" s="30">
        <f t="shared" si="272"/>
        <v>28.35</v>
      </c>
      <c r="L535" s="28">
        <f t="shared" si="273"/>
        <v>0</v>
      </c>
    </row>
    <row r="536" spans="1:12">
      <c r="A536" s="21">
        <v>0</v>
      </c>
      <c r="B536" s="29" t="s">
        <v>298</v>
      </c>
      <c r="C536" s="29" t="s">
        <v>934</v>
      </c>
      <c r="D536" s="29" t="s">
        <v>66</v>
      </c>
      <c r="E536" s="24" t="s">
        <v>54</v>
      </c>
      <c r="F536" s="8">
        <v>0.27</v>
      </c>
      <c r="G536" s="25">
        <f t="shared" si="269"/>
        <v>28.35</v>
      </c>
      <c r="H536" s="26"/>
      <c r="I536" s="71">
        <f t="shared" si="270"/>
        <v>0.27</v>
      </c>
      <c r="J536" s="72">
        <f t="shared" si="271"/>
        <v>0</v>
      </c>
      <c r="K536" s="30">
        <f t="shared" si="272"/>
        <v>28.35</v>
      </c>
      <c r="L536" s="28">
        <f t="shared" si="273"/>
        <v>0</v>
      </c>
    </row>
    <row r="537" spans="1:12">
      <c r="A537" s="21">
        <v>0</v>
      </c>
      <c r="B537" s="29" t="s">
        <v>299</v>
      </c>
      <c r="C537" s="29" t="s">
        <v>934</v>
      </c>
      <c r="D537" s="29" t="s">
        <v>68</v>
      </c>
      <c r="E537" s="24" t="s">
        <v>54</v>
      </c>
      <c r="F537" s="8">
        <v>0.27</v>
      </c>
      <c r="G537" s="25">
        <f t="shared" si="269"/>
        <v>28.35</v>
      </c>
      <c r="H537" s="26"/>
      <c r="I537" s="71">
        <f t="shared" si="270"/>
        <v>0.27</v>
      </c>
      <c r="J537" s="72">
        <f t="shared" si="271"/>
        <v>0</v>
      </c>
      <c r="K537" s="30">
        <f t="shared" si="272"/>
        <v>28.35</v>
      </c>
      <c r="L537" s="28">
        <f t="shared" si="273"/>
        <v>0</v>
      </c>
    </row>
    <row r="538" spans="1:12">
      <c r="A538" s="21">
        <v>0</v>
      </c>
      <c r="B538" s="29" t="s">
        <v>300</v>
      </c>
      <c r="C538" s="29" t="s">
        <v>934</v>
      </c>
      <c r="D538" s="29" t="s">
        <v>70</v>
      </c>
      <c r="E538" s="24" t="s">
        <v>54</v>
      </c>
      <c r="F538" s="8">
        <v>0.27</v>
      </c>
      <c r="G538" s="25">
        <f t="shared" si="269"/>
        <v>28.35</v>
      </c>
      <c r="H538" s="26"/>
      <c r="I538" s="71">
        <f t="shared" si="270"/>
        <v>0.27</v>
      </c>
      <c r="J538" s="72">
        <f t="shared" si="271"/>
        <v>0</v>
      </c>
      <c r="K538" s="30">
        <f t="shared" si="272"/>
        <v>28.35</v>
      </c>
      <c r="L538" s="28">
        <f t="shared" si="273"/>
        <v>0</v>
      </c>
    </row>
    <row r="539" spans="1:12">
      <c r="A539" s="21">
        <v>0</v>
      </c>
      <c r="B539" s="29" t="s">
        <v>301</v>
      </c>
      <c r="C539" s="29" t="s">
        <v>934</v>
      </c>
      <c r="D539" s="29" t="s">
        <v>72</v>
      </c>
      <c r="E539" s="24" t="s">
        <v>54</v>
      </c>
      <c r="F539" s="8">
        <v>0.27</v>
      </c>
      <c r="G539" s="25">
        <f t="shared" si="269"/>
        <v>28.35</v>
      </c>
      <c r="H539" s="26"/>
      <c r="I539" s="71">
        <f t="shared" si="270"/>
        <v>0.27</v>
      </c>
      <c r="J539" s="72">
        <f t="shared" si="271"/>
        <v>0</v>
      </c>
      <c r="K539" s="30">
        <f t="shared" si="272"/>
        <v>28.35</v>
      </c>
      <c r="L539" s="28">
        <f t="shared" si="273"/>
        <v>0</v>
      </c>
    </row>
    <row r="540" spans="1:12">
      <c r="A540" s="21">
        <v>0</v>
      </c>
      <c r="B540" s="29" t="s">
        <v>302</v>
      </c>
      <c r="C540" s="29" t="s">
        <v>934</v>
      </c>
      <c r="D540" s="29" t="s">
        <v>74</v>
      </c>
      <c r="E540" s="24" t="s">
        <v>54</v>
      </c>
      <c r="F540" s="8">
        <v>0.27</v>
      </c>
      <c r="G540" s="25">
        <f t="shared" si="269"/>
        <v>28.35</v>
      </c>
      <c r="H540" s="26"/>
      <c r="I540" s="71">
        <f t="shared" si="270"/>
        <v>0.27</v>
      </c>
      <c r="J540" s="72">
        <f t="shared" si="271"/>
        <v>0</v>
      </c>
      <c r="K540" s="30">
        <f t="shared" si="272"/>
        <v>28.35</v>
      </c>
      <c r="L540" s="28">
        <f t="shared" si="273"/>
        <v>0</v>
      </c>
    </row>
    <row r="541" spans="1:12">
      <c r="A541" s="21">
        <v>0</v>
      </c>
      <c r="B541" s="29" t="s">
        <v>303</v>
      </c>
      <c r="C541" s="29" t="s">
        <v>934</v>
      </c>
      <c r="D541" s="29" t="s">
        <v>76</v>
      </c>
      <c r="E541" s="24" t="s">
        <v>54</v>
      </c>
      <c r="F541" s="8">
        <v>0.27</v>
      </c>
      <c r="G541" s="25">
        <f t="shared" si="269"/>
        <v>28.35</v>
      </c>
      <c r="H541" s="26"/>
      <c r="I541" s="71">
        <f t="shared" si="270"/>
        <v>0.27</v>
      </c>
      <c r="J541" s="72">
        <f t="shared" si="271"/>
        <v>0</v>
      </c>
      <c r="K541" s="30">
        <f t="shared" si="272"/>
        <v>28.35</v>
      </c>
      <c r="L541" s="28">
        <f t="shared" si="273"/>
        <v>0</v>
      </c>
    </row>
    <row r="542" spans="1:12">
      <c r="A542" s="21">
        <v>0</v>
      </c>
      <c r="B542" s="29" t="s">
        <v>304</v>
      </c>
      <c r="C542" s="29" t="s">
        <v>934</v>
      </c>
      <c r="D542" s="29" t="s">
        <v>78</v>
      </c>
      <c r="E542" s="24" t="s">
        <v>54</v>
      </c>
      <c r="F542" s="8">
        <v>0.27</v>
      </c>
      <c r="G542" s="25">
        <f t="shared" si="269"/>
        <v>28.35</v>
      </c>
      <c r="H542" s="26"/>
      <c r="I542" s="71">
        <f t="shared" si="270"/>
        <v>0.27</v>
      </c>
      <c r="J542" s="72">
        <f t="shared" si="271"/>
        <v>0</v>
      </c>
      <c r="K542" s="30">
        <f t="shared" si="272"/>
        <v>28.35</v>
      </c>
      <c r="L542" s="28">
        <f t="shared" si="273"/>
        <v>0</v>
      </c>
    </row>
    <row r="543" spans="1:12">
      <c r="A543" s="21">
        <v>0</v>
      </c>
      <c r="B543" s="29" t="s">
        <v>1342</v>
      </c>
      <c r="C543" s="29" t="s">
        <v>1140</v>
      </c>
      <c r="D543" s="29" t="s">
        <v>79</v>
      </c>
      <c r="E543" s="24" t="s">
        <v>54</v>
      </c>
      <c r="F543" s="8">
        <v>0.3</v>
      </c>
      <c r="G543" s="25">
        <f t="shared" si="269"/>
        <v>31.5</v>
      </c>
      <c r="H543" s="26"/>
      <c r="I543" s="71">
        <f t="shared" si="270"/>
        <v>0.3</v>
      </c>
      <c r="J543" s="72">
        <f t="shared" si="271"/>
        <v>0</v>
      </c>
      <c r="K543" s="30">
        <f t="shared" si="272"/>
        <v>31.5</v>
      </c>
      <c r="L543" s="28">
        <f t="shared" si="273"/>
        <v>0</v>
      </c>
    </row>
    <row r="544" spans="1:12">
      <c r="A544" s="21">
        <v>0</v>
      </c>
      <c r="B544" s="29" t="s">
        <v>1343</v>
      </c>
      <c r="C544" s="29" t="s">
        <v>1140</v>
      </c>
      <c r="D544" s="29" t="s">
        <v>80</v>
      </c>
      <c r="E544" s="24" t="s">
        <v>54</v>
      </c>
      <c r="F544" s="8">
        <v>0.34</v>
      </c>
      <c r="G544" s="25">
        <f t="shared" si="269"/>
        <v>35.700000000000003</v>
      </c>
      <c r="H544" s="26"/>
      <c r="I544" s="71">
        <f t="shared" si="270"/>
        <v>0.34</v>
      </c>
      <c r="J544" s="72">
        <f t="shared" si="271"/>
        <v>0</v>
      </c>
      <c r="K544" s="30">
        <f t="shared" si="272"/>
        <v>35.700000000000003</v>
      </c>
      <c r="L544" s="28">
        <f t="shared" si="273"/>
        <v>0</v>
      </c>
    </row>
    <row r="545" spans="1:12">
      <c r="A545" s="21">
        <v>0</v>
      </c>
      <c r="B545" s="29" t="s">
        <v>1344</v>
      </c>
      <c r="C545" s="29" t="s">
        <v>1140</v>
      </c>
      <c r="D545" s="29" t="s">
        <v>81</v>
      </c>
      <c r="E545" s="24" t="s">
        <v>54</v>
      </c>
      <c r="F545" s="8">
        <v>0.34</v>
      </c>
      <c r="G545" s="25">
        <f t="shared" si="269"/>
        <v>35.700000000000003</v>
      </c>
      <c r="H545" s="26"/>
      <c r="I545" s="71">
        <f t="shared" si="270"/>
        <v>0.34</v>
      </c>
      <c r="J545" s="72">
        <f t="shared" si="271"/>
        <v>0</v>
      </c>
      <c r="K545" s="30">
        <f t="shared" si="272"/>
        <v>35.700000000000003</v>
      </c>
      <c r="L545" s="28">
        <f t="shared" si="273"/>
        <v>0</v>
      </c>
    </row>
    <row r="546" spans="1:12">
      <c r="A546" s="21"/>
      <c r="B546" s="29"/>
      <c r="C546" s="29"/>
      <c r="D546" s="29"/>
      <c r="E546" s="24"/>
      <c r="F546" s="8"/>
      <c r="G546" s="8"/>
      <c r="H546" s="26"/>
      <c r="I546" s="71"/>
      <c r="J546" s="72"/>
      <c r="K546" s="30"/>
      <c r="L546" s="28"/>
    </row>
    <row r="547" spans="1:12">
      <c r="A547" s="21">
        <v>0</v>
      </c>
      <c r="B547" s="29" t="s">
        <v>306</v>
      </c>
      <c r="C547" s="29" t="s">
        <v>2373</v>
      </c>
      <c r="D547" s="29" t="s">
        <v>49</v>
      </c>
      <c r="E547" s="24" t="s">
        <v>47</v>
      </c>
      <c r="F547" s="8">
        <v>0.74</v>
      </c>
      <c r="G547" s="32">
        <f t="shared" ref="G547:G557" si="274">ROUND(F547*Курс_EUR,2)</f>
        <v>77.7</v>
      </c>
      <c r="H547" s="26"/>
      <c r="I547" s="71">
        <f t="shared" ref="I547:I557" si="275">F547*(1-Скидка_SUNMIGHT)</f>
        <v>0.74</v>
      </c>
      <c r="J547" s="72">
        <f t="shared" ref="J547:J557" si="276">I547*H547</f>
        <v>0</v>
      </c>
      <c r="K547" s="30">
        <f t="shared" ref="K547:K557" si="277">G547*(1-Скидка_SUNMIGHT)</f>
        <v>77.7</v>
      </c>
      <c r="L547" s="28">
        <f t="shared" ref="L547:L557" si="278">H547*K547</f>
        <v>0</v>
      </c>
    </row>
    <row r="548" spans="1:12">
      <c r="A548" s="21">
        <v>0</v>
      </c>
      <c r="B548" s="29" t="s">
        <v>307</v>
      </c>
      <c r="C548" s="29" t="s">
        <v>2373</v>
      </c>
      <c r="D548" s="29" t="s">
        <v>51</v>
      </c>
      <c r="E548" s="24" t="s">
        <v>47</v>
      </c>
      <c r="F548" s="8">
        <v>0.71</v>
      </c>
      <c r="G548" s="25">
        <f t="shared" si="274"/>
        <v>74.55</v>
      </c>
      <c r="H548" s="26"/>
      <c r="I548" s="71">
        <f t="shared" si="275"/>
        <v>0.71</v>
      </c>
      <c r="J548" s="72">
        <f t="shared" si="276"/>
        <v>0</v>
      </c>
      <c r="K548" s="30">
        <f t="shared" si="277"/>
        <v>74.55</v>
      </c>
      <c r="L548" s="28">
        <f t="shared" si="278"/>
        <v>0</v>
      </c>
    </row>
    <row r="549" spans="1:12">
      <c r="A549" s="21">
        <v>0</v>
      </c>
      <c r="B549" s="29" t="s">
        <v>308</v>
      </c>
      <c r="C549" s="29" t="s">
        <v>2373</v>
      </c>
      <c r="D549" s="29" t="s">
        <v>53</v>
      </c>
      <c r="E549" s="24" t="s">
        <v>54</v>
      </c>
      <c r="F549" s="8">
        <v>0.61</v>
      </c>
      <c r="G549" s="25">
        <f t="shared" si="274"/>
        <v>64.05</v>
      </c>
      <c r="H549" s="26"/>
      <c r="I549" s="71">
        <f t="shared" si="275"/>
        <v>0.61</v>
      </c>
      <c r="J549" s="72">
        <f t="shared" si="276"/>
        <v>0</v>
      </c>
      <c r="K549" s="30">
        <f t="shared" si="277"/>
        <v>64.05</v>
      </c>
      <c r="L549" s="28">
        <f t="shared" si="278"/>
        <v>0</v>
      </c>
    </row>
    <row r="550" spans="1:12">
      <c r="A550" s="21">
        <v>0</v>
      </c>
      <c r="B550" s="29" t="s">
        <v>309</v>
      </c>
      <c r="C550" s="29" t="s">
        <v>2373</v>
      </c>
      <c r="D550" s="29" t="s">
        <v>56</v>
      </c>
      <c r="E550" s="24" t="s">
        <v>54</v>
      </c>
      <c r="F550" s="8">
        <v>0.55000000000000004</v>
      </c>
      <c r="G550" s="25">
        <f t="shared" si="274"/>
        <v>57.75</v>
      </c>
      <c r="H550" s="26"/>
      <c r="I550" s="71">
        <f t="shared" si="275"/>
        <v>0.55000000000000004</v>
      </c>
      <c r="J550" s="72">
        <f t="shared" si="276"/>
        <v>0</v>
      </c>
      <c r="K550" s="30">
        <f t="shared" si="277"/>
        <v>57.75</v>
      </c>
      <c r="L550" s="28">
        <f t="shared" si="278"/>
        <v>0</v>
      </c>
    </row>
    <row r="551" spans="1:12">
      <c r="A551" s="21">
        <v>0</v>
      </c>
      <c r="B551" s="29" t="s">
        <v>310</v>
      </c>
      <c r="C551" s="29" t="s">
        <v>2373</v>
      </c>
      <c r="D551" s="29" t="s">
        <v>58</v>
      </c>
      <c r="E551" s="24" t="s">
        <v>54</v>
      </c>
      <c r="F551" s="8">
        <v>0.55000000000000004</v>
      </c>
      <c r="G551" s="25">
        <f t="shared" si="274"/>
        <v>57.75</v>
      </c>
      <c r="H551" s="26"/>
      <c r="I551" s="71">
        <f t="shared" si="275"/>
        <v>0.55000000000000004</v>
      </c>
      <c r="J551" s="72">
        <f t="shared" si="276"/>
        <v>0</v>
      </c>
      <c r="K551" s="30">
        <f t="shared" si="277"/>
        <v>57.75</v>
      </c>
      <c r="L551" s="28">
        <f t="shared" si="278"/>
        <v>0</v>
      </c>
    </row>
    <row r="552" spans="1:12">
      <c r="A552" s="21">
        <v>0</v>
      </c>
      <c r="B552" s="29" t="s">
        <v>311</v>
      </c>
      <c r="C552" s="29" t="s">
        <v>935</v>
      </c>
      <c r="D552" s="29" t="s">
        <v>60</v>
      </c>
      <c r="E552" s="24" t="s">
        <v>54</v>
      </c>
      <c r="F552" s="8">
        <v>0.55000000000000004</v>
      </c>
      <c r="G552" s="25">
        <f t="shared" si="274"/>
        <v>57.75</v>
      </c>
      <c r="H552" s="26"/>
      <c r="I552" s="71">
        <f t="shared" si="275"/>
        <v>0.55000000000000004</v>
      </c>
      <c r="J552" s="72">
        <f t="shared" si="276"/>
        <v>0</v>
      </c>
      <c r="K552" s="30">
        <f t="shared" si="277"/>
        <v>57.75</v>
      </c>
      <c r="L552" s="28">
        <f t="shared" si="278"/>
        <v>0</v>
      </c>
    </row>
    <row r="553" spans="1:12">
      <c r="A553" s="21">
        <v>0</v>
      </c>
      <c r="B553" s="29" t="s">
        <v>312</v>
      </c>
      <c r="C553" s="29" t="s">
        <v>935</v>
      </c>
      <c r="D553" s="29" t="s">
        <v>62</v>
      </c>
      <c r="E553" s="24" t="s">
        <v>54</v>
      </c>
      <c r="F553" s="8">
        <v>0.53</v>
      </c>
      <c r="G553" s="25">
        <f t="shared" si="274"/>
        <v>55.65</v>
      </c>
      <c r="H553" s="26"/>
      <c r="I553" s="71">
        <f t="shared" si="275"/>
        <v>0.53</v>
      </c>
      <c r="J553" s="72">
        <f t="shared" si="276"/>
        <v>0</v>
      </c>
      <c r="K553" s="30">
        <f t="shared" si="277"/>
        <v>55.65</v>
      </c>
      <c r="L553" s="28">
        <f t="shared" si="278"/>
        <v>0</v>
      </c>
    </row>
    <row r="554" spans="1:12">
      <c r="A554" s="21">
        <v>0</v>
      </c>
      <c r="B554" s="29" t="s">
        <v>313</v>
      </c>
      <c r="C554" s="29" t="s">
        <v>935</v>
      </c>
      <c r="D554" s="29" t="s">
        <v>64</v>
      </c>
      <c r="E554" s="24" t="s">
        <v>54</v>
      </c>
      <c r="F554" s="8">
        <v>0.53</v>
      </c>
      <c r="G554" s="25">
        <f t="shared" si="274"/>
        <v>55.65</v>
      </c>
      <c r="H554" s="26"/>
      <c r="I554" s="71">
        <f t="shared" si="275"/>
        <v>0.53</v>
      </c>
      <c r="J554" s="72">
        <f t="shared" si="276"/>
        <v>0</v>
      </c>
      <c r="K554" s="30">
        <f t="shared" si="277"/>
        <v>55.65</v>
      </c>
      <c r="L554" s="28">
        <f t="shared" si="278"/>
        <v>0</v>
      </c>
    </row>
    <row r="555" spans="1:12">
      <c r="A555" s="21">
        <v>0</v>
      </c>
      <c r="B555" s="29" t="s">
        <v>314</v>
      </c>
      <c r="C555" s="29" t="s">
        <v>935</v>
      </c>
      <c r="D555" s="29" t="s">
        <v>66</v>
      </c>
      <c r="E555" s="24" t="s">
        <v>54</v>
      </c>
      <c r="F555" s="8">
        <v>0.53</v>
      </c>
      <c r="G555" s="25">
        <f t="shared" si="274"/>
        <v>55.65</v>
      </c>
      <c r="H555" s="26"/>
      <c r="I555" s="71">
        <f t="shared" si="275"/>
        <v>0.53</v>
      </c>
      <c r="J555" s="72">
        <f t="shared" si="276"/>
        <v>0</v>
      </c>
      <c r="K555" s="30">
        <f t="shared" si="277"/>
        <v>55.65</v>
      </c>
      <c r="L555" s="28">
        <f t="shared" si="278"/>
        <v>0</v>
      </c>
    </row>
    <row r="556" spans="1:12">
      <c r="A556" s="21">
        <v>0</v>
      </c>
      <c r="B556" s="29" t="s">
        <v>315</v>
      </c>
      <c r="C556" s="29" t="s">
        <v>935</v>
      </c>
      <c r="D556" s="29" t="s">
        <v>70</v>
      </c>
      <c r="E556" s="24" t="s">
        <v>54</v>
      </c>
      <c r="F556" s="8">
        <v>0.53</v>
      </c>
      <c r="G556" s="25">
        <f t="shared" si="274"/>
        <v>55.65</v>
      </c>
      <c r="H556" s="26"/>
      <c r="I556" s="71">
        <f t="shared" si="275"/>
        <v>0.53</v>
      </c>
      <c r="J556" s="72">
        <f t="shared" si="276"/>
        <v>0</v>
      </c>
      <c r="K556" s="30">
        <f t="shared" si="277"/>
        <v>55.65</v>
      </c>
      <c r="L556" s="28">
        <f t="shared" si="278"/>
        <v>0</v>
      </c>
    </row>
    <row r="557" spans="1:12">
      <c r="A557" s="21">
        <v>0</v>
      </c>
      <c r="B557" s="29" t="s">
        <v>316</v>
      </c>
      <c r="C557" s="29" t="s">
        <v>935</v>
      </c>
      <c r="D557" s="29" t="s">
        <v>74</v>
      </c>
      <c r="E557" s="24" t="s">
        <v>54</v>
      </c>
      <c r="F557" s="8">
        <v>0.53</v>
      </c>
      <c r="G557" s="25">
        <f t="shared" si="274"/>
        <v>55.65</v>
      </c>
      <c r="H557" s="26"/>
      <c r="I557" s="71">
        <f t="shared" si="275"/>
        <v>0.53</v>
      </c>
      <c r="J557" s="72">
        <f t="shared" si="276"/>
        <v>0</v>
      </c>
      <c r="K557" s="30">
        <f t="shared" si="277"/>
        <v>55.65</v>
      </c>
      <c r="L557" s="28">
        <f t="shared" si="278"/>
        <v>0</v>
      </c>
    </row>
    <row r="558" spans="1:12">
      <c r="A558" s="21"/>
      <c r="B558" s="29"/>
      <c r="C558" s="29"/>
      <c r="D558" s="29"/>
      <c r="E558" s="24"/>
      <c r="F558" s="8"/>
      <c r="G558" s="8"/>
      <c r="H558" s="26"/>
      <c r="I558" s="71"/>
      <c r="J558" s="72"/>
      <c r="K558" s="30"/>
      <c r="L558" s="28"/>
    </row>
    <row r="559" spans="1:12">
      <c r="A559" s="21">
        <v>0</v>
      </c>
      <c r="B559" s="29" t="s">
        <v>317</v>
      </c>
      <c r="C559" s="29" t="s">
        <v>2374</v>
      </c>
      <c r="D559" s="29" t="s">
        <v>49</v>
      </c>
      <c r="E559" s="24" t="s">
        <v>47</v>
      </c>
      <c r="F559" s="8">
        <v>0.75</v>
      </c>
      <c r="G559" s="32">
        <f t="shared" ref="G559:G569" si="279">ROUND(F559*Курс_EUR,2)</f>
        <v>78.75</v>
      </c>
      <c r="H559" s="26"/>
      <c r="I559" s="71">
        <f t="shared" ref="I559:I569" si="280">F559*(1-Скидка_SUNMIGHT)</f>
        <v>0.75</v>
      </c>
      <c r="J559" s="72">
        <f t="shared" ref="J559:J569" si="281">I559*H559</f>
        <v>0</v>
      </c>
      <c r="K559" s="30">
        <f t="shared" ref="K559:K569" si="282">G559*(1-Скидка_SUNMIGHT)</f>
        <v>78.75</v>
      </c>
      <c r="L559" s="28">
        <f t="shared" ref="L559:L569" si="283">H559*K559</f>
        <v>0</v>
      </c>
    </row>
    <row r="560" spans="1:12">
      <c r="A560" s="21">
        <v>0</v>
      </c>
      <c r="B560" s="29" t="s">
        <v>318</v>
      </c>
      <c r="C560" s="29" t="s">
        <v>2374</v>
      </c>
      <c r="D560" s="29" t="s">
        <v>51</v>
      </c>
      <c r="E560" s="24" t="s">
        <v>47</v>
      </c>
      <c r="F560" s="8">
        <v>0.72</v>
      </c>
      <c r="G560" s="25">
        <f t="shared" si="279"/>
        <v>75.599999999999994</v>
      </c>
      <c r="H560" s="26"/>
      <c r="I560" s="71">
        <f t="shared" si="280"/>
        <v>0.72</v>
      </c>
      <c r="J560" s="72">
        <f t="shared" si="281"/>
        <v>0</v>
      </c>
      <c r="K560" s="30">
        <f t="shared" si="282"/>
        <v>75.599999999999994</v>
      </c>
      <c r="L560" s="28">
        <f t="shared" si="283"/>
        <v>0</v>
      </c>
    </row>
    <row r="561" spans="1:12">
      <c r="A561" s="21">
        <v>0</v>
      </c>
      <c r="B561" s="29" t="s">
        <v>319</v>
      </c>
      <c r="C561" s="29" t="s">
        <v>2374</v>
      </c>
      <c r="D561" s="29" t="s">
        <v>53</v>
      </c>
      <c r="E561" s="24" t="s">
        <v>54</v>
      </c>
      <c r="F561" s="8">
        <v>0.62</v>
      </c>
      <c r="G561" s="25">
        <f t="shared" si="279"/>
        <v>65.099999999999994</v>
      </c>
      <c r="H561" s="26"/>
      <c r="I561" s="71">
        <f t="shared" si="280"/>
        <v>0.62</v>
      </c>
      <c r="J561" s="72">
        <f t="shared" si="281"/>
        <v>0</v>
      </c>
      <c r="K561" s="30">
        <f t="shared" si="282"/>
        <v>65.099999999999994</v>
      </c>
      <c r="L561" s="28">
        <f t="shared" si="283"/>
        <v>0</v>
      </c>
    </row>
    <row r="562" spans="1:12">
      <c r="A562" s="21">
        <v>0</v>
      </c>
      <c r="B562" s="29" t="s">
        <v>320</v>
      </c>
      <c r="C562" s="29" t="s">
        <v>2374</v>
      </c>
      <c r="D562" s="29" t="s">
        <v>56</v>
      </c>
      <c r="E562" s="24" t="s">
        <v>54</v>
      </c>
      <c r="F562" s="8">
        <v>0.59</v>
      </c>
      <c r="G562" s="25">
        <f t="shared" si="279"/>
        <v>61.95</v>
      </c>
      <c r="H562" s="26"/>
      <c r="I562" s="71">
        <f t="shared" si="280"/>
        <v>0.59</v>
      </c>
      <c r="J562" s="72">
        <f t="shared" si="281"/>
        <v>0</v>
      </c>
      <c r="K562" s="30">
        <f t="shared" si="282"/>
        <v>61.95</v>
      </c>
      <c r="L562" s="28">
        <f t="shared" si="283"/>
        <v>0</v>
      </c>
    </row>
    <row r="563" spans="1:12">
      <c r="A563" s="21">
        <v>0</v>
      </c>
      <c r="B563" s="29" t="s">
        <v>321</v>
      </c>
      <c r="C563" s="29" t="s">
        <v>2374</v>
      </c>
      <c r="D563" s="29" t="s">
        <v>58</v>
      </c>
      <c r="E563" s="24" t="s">
        <v>54</v>
      </c>
      <c r="F563" s="8">
        <v>0.59</v>
      </c>
      <c r="G563" s="25">
        <f t="shared" si="279"/>
        <v>61.95</v>
      </c>
      <c r="H563" s="26"/>
      <c r="I563" s="71">
        <f t="shared" si="280"/>
        <v>0.59</v>
      </c>
      <c r="J563" s="72">
        <f t="shared" si="281"/>
        <v>0</v>
      </c>
      <c r="K563" s="30">
        <f t="shared" si="282"/>
        <v>61.95</v>
      </c>
      <c r="L563" s="28">
        <f t="shared" si="283"/>
        <v>0</v>
      </c>
    </row>
    <row r="564" spans="1:12">
      <c r="A564" s="21">
        <v>0</v>
      </c>
      <c r="B564" s="29" t="s">
        <v>322</v>
      </c>
      <c r="C564" s="29" t="s">
        <v>936</v>
      </c>
      <c r="D564" s="29" t="s">
        <v>60</v>
      </c>
      <c r="E564" s="24" t="s">
        <v>54</v>
      </c>
      <c r="F564" s="8">
        <v>0.59</v>
      </c>
      <c r="G564" s="25">
        <f t="shared" si="279"/>
        <v>61.95</v>
      </c>
      <c r="H564" s="26"/>
      <c r="I564" s="71">
        <f t="shared" si="280"/>
        <v>0.59</v>
      </c>
      <c r="J564" s="72">
        <f t="shared" si="281"/>
        <v>0</v>
      </c>
      <c r="K564" s="30">
        <f t="shared" si="282"/>
        <v>61.95</v>
      </c>
      <c r="L564" s="28">
        <f t="shared" si="283"/>
        <v>0</v>
      </c>
    </row>
    <row r="565" spans="1:12">
      <c r="A565" s="21">
        <v>0</v>
      </c>
      <c r="B565" s="29" t="s">
        <v>323</v>
      </c>
      <c r="C565" s="29" t="s">
        <v>936</v>
      </c>
      <c r="D565" s="29" t="s">
        <v>62</v>
      </c>
      <c r="E565" s="24" t="s">
        <v>54</v>
      </c>
      <c r="F565" s="8">
        <v>0.59</v>
      </c>
      <c r="G565" s="25">
        <f t="shared" si="279"/>
        <v>61.95</v>
      </c>
      <c r="H565" s="26"/>
      <c r="I565" s="71">
        <f t="shared" si="280"/>
        <v>0.59</v>
      </c>
      <c r="J565" s="72">
        <f t="shared" si="281"/>
        <v>0</v>
      </c>
      <c r="K565" s="30">
        <f t="shared" si="282"/>
        <v>61.95</v>
      </c>
      <c r="L565" s="28">
        <f t="shared" si="283"/>
        <v>0</v>
      </c>
    </row>
    <row r="566" spans="1:12">
      <c r="A566" s="21">
        <v>0</v>
      </c>
      <c r="B566" s="29" t="s">
        <v>324</v>
      </c>
      <c r="C566" s="29" t="s">
        <v>936</v>
      </c>
      <c r="D566" s="29" t="s">
        <v>64</v>
      </c>
      <c r="E566" s="24" t="s">
        <v>54</v>
      </c>
      <c r="F566" s="8">
        <v>0.59</v>
      </c>
      <c r="G566" s="25">
        <f t="shared" si="279"/>
        <v>61.95</v>
      </c>
      <c r="H566" s="26"/>
      <c r="I566" s="71">
        <f t="shared" si="280"/>
        <v>0.59</v>
      </c>
      <c r="J566" s="72">
        <f t="shared" si="281"/>
        <v>0</v>
      </c>
      <c r="K566" s="30">
        <f t="shared" si="282"/>
        <v>61.95</v>
      </c>
      <c r="L566" s="28">
        <f t="shared" si="283"/>
        <v>0</v>
      </c>
    </row>
    <row r="567" spans="1:12">
      <c r="A567" s="21">
        <v>0</v>
      </c>
      <c r="B567" s="29" t="s">
        <v>325</v>
      </c>
      <c r="C567" s="29" t="s">
        <v>936</v>
      </c>
      <c r="D567" s="29" t="s">
        <v>66</v>
      </c>
      <c r="E567" s="24" t="s">
        <v>54</v>
      </c>
      <c r="F567" s="8">
        <v>0.59</v>
      </c>
      <c r="G567" s="25">
        <f t="shared" si="279"/>
        <v>61.95</v>
      </c>
      <c r="H567" s="26"/>
      <c r="I567" s="71">
        <f t="shared" si="280"/>
        <v>0.59</v>
      </c>
      <c r="J567" s="72">
        <f t="shared" si="281"/>
        <v>0</v>
      </c>
      <c r="K567" s="30">
        <f t="shared" si="282"/>
        <v>61.95</v>
      </c>
      <c r="L567" s="28">
        <f t="shared" si="283"/>
        <v>0</v>
      </c>
    </row>
    <row r="568" spans="1:12">
      <c r="A568" s="21">
        <v>0</v>
      </c>
      <c r="B568" s="29" t="s">
        <v>326</v>
      </c>
      <c r="C568" s="29" t="s">
        <v>936</v>
      </c>
      <c r="D568" s="29" t="s">
        <v>70</v>
      </c>
      <c r="E568" s="24" t="s">
        <v>54</v>
      </c>
      <c r="F568" s="8">
        <v>0.59</v>
      </c>
      <c r="G568" s="25">
        <f t="shared" si="279"/>
        <v>61.95</v>
      </c>
      <c r="H568" s="26"/>
      <c r="I568" s="71">
        <f t="shared" si="280"/>
        <v>0.59</v>
      </c>
      <c r="J568" s="72">
        <f t="shared" si="281"/>
        <v>0</v>
      </c>
      <c r="K568" s="30">
        <f t="shared" si="282"/>
        <v>61.95</v>
      </c>
      <c r="L568" s="28">
        <f t="shared" si="283"/>
        <v>0</v>
      </c>
    </row>
    <row r="569" spans="1:12">
      <c r="A569" s="21">
        <v>0</v>
      </c>
      <c r="B569" s="29" t="s">
        <v>327</v>
      </c>
      <c r="C569" s="29" t="s">
        <v>936</v>
      </c>
      <c r="D569" s="29" t="s">
        <v>74</v>
      </c>
      <c r="E569" s="24" t="s">
        <v>54</v>
      </c>
      <c r="F569" s="8">
        <v>0.59</v>
      </c>
      <c r="G569" s="25">
        <f t="shared" si="279"/>
        <v>61.95</v>
      </c>
      <c r="H569" s="26"/>
      <c r="I569" s="71">
        <f t="shared" si="280"/>
        <v>0.59</v>
      </c>
      <c r="J569" s="72">
        <f t="shared" si="281"/>
        <v>0</v>
      </c>
      <c r="K569" s="30">
        <f t="shared" si="282"/>
        <v>61.95</v>
      </c>
      <c r="L569" s="28">
        <f t="shared" si="283"/>
        <v>0</v>
      </c>
    </row>
    <row r="570" spans="1:12">
      <c r="A570" s="21"/>
      <c r="B570" s="29"/>
      <c r="C570" s="29"/>
      <c r="D570" s="29"/>
      <c r="E570" s="24"/>
      <c r="F570" s="8"/>
      <c r="G570" s="8"/>
      <c r="H570" s="26"/>
      <c r="I570" s="71"/>
      <c r="J570" s="72"/>
      <c r="K570" s="30"/>
      <c r="L570" s="28"/>
    </row>
    <row r="571" spans="1:12">
      <c r="A571" s="21">
        <v>0</v>
      </c>
      <c r="B571" s="29" t="s">
        <v>328</v>
      </c>
      <c r="C571" s="29" t="s">
        <v>2375</v>
      </c>
      <c r="D571" s="29" t="s">
        <v>51</v>
      </c>
      <c r="E571" s="24" t="s">
        <v>47</v>
      </c>
      <c r="F571" s="8">
        <v>0.3</v>
      </c>
      <c r="G571" s="32">
        <f t="shared" ref="G571:G580" si="284">ROUND(F571*Курс_EUR,2)</f>
        <v>31.5</v>
      </c>
      <c r="H571" s="26"/>
      <c r="I571" s="71">
        <f t="shared" ref="I571:I580" si="285">F571*(1-Скидка_SUNMIGHT)</f>
        <v>0.3</v>
      </c>
      <c r="J571" s="72">
        <f t="shared" ref="J571:J580" si="286">I571*H571</f>
        <v>0</v>
      </c>
      <c r="K571" s="30">
        <f t="shared" ref="K571:K580" si="287">G571*(1-Скидка_SUNMIGHT)</f>
        <v>31.5</v>
      </c>
      <c r="L571" s="28">
        <f t="shared" ref="L571:L580" si="288">H571*K571</f>
        <v>0</v>
      </c>
    </row>
    <row r="572" spans="1:12">
      <c r="A572" s="21">
        <v>0</v>
      </c>
      <c r="B572" s="29" t="s">
        <v>329</v>
      </c>
      <c r="C572" s="29" t="s">
        <v>2375</v>
      </c>
      <c r="D572" s="29" t="s">
        <v>53</v>
      </c>
      <c r="E572" s="24" t="s">
        <v>54</v>
      </c>
      <c r="F572" s="8">
        <v>0.28999999999999998</v>
      </c>
      <c r="G572" s="25">
        <f t="shared" si="284"/>
        <v>30.45</v>
      </c>
      <c r="H572" s="26"/>
      <c r="I572" s="71">
        <f t="shared" si="285"/>
        <v>0.28999999999999998</v>
      </c>
      <c r="J572" s="72">
        <f t="shared" si="286"/>
        <v>0</v>
      </c>
      <c r="K572" s="30">
        <f t="shared" si="287"/>
        <v>30.45</v>
      </c>
      <c r="L572" s="28">
        <f t="shared" si="288"/>
        <v>0</v>
      </c>
    </row>
    <row r="573" spans="1:12">
      <c r="A573" s="21">
        <v>0</v>
      </c>
      <c r="B573" s="29" t="s">
        <v>330</v>
      </c>
      <c r="C573" s="29" t="s">
        <v>2375</v>
      </c>
      <c r="D573" s="29" t="s">
        <v>56</v>
      </c>
      <c r="E573" s="24" t="s">
        <v>54</v>
      </c>
      <c r="F573" s="8">
        <v>0.28999999999999998</v>
      </c>
      <c r="G573" s="25">
        <f t="shared" si="284"/>
        <v>30.45</v>
      </c>
      <c r="H573" s="26"/>
      <c r="I573" s="71">
        <f t="shared" si="285"/>
        <v>0.28999999999999998</v>
      </c>
      <c r="J573" s="72">
        <f t="shared" si="286"/>
        <v>0</v>
      </c>
      <c r="K573" s="30">
        <f t="shared" si="287"/>
        <v>30.45</v>
      </c>
      <c r="L573" s="28">
        <f t="shared" si="288"/>
        <v>0</v>
      </c>
    </row>
    <row r="574" spans="1:12">
      <c r="A574" s="21">
        <v>0</v>
      </c>
      <c r="B574" s="29" t="s">
        <v>331</v>
      </c>
      <c r="C574" s="29" t="s">
        <v>2375</v>
      </c>
      <c r="D574" s="29" t="s">
        <v>58</v>
      </c>
      <c r="E574" s="24" t="s">
        <v>54</v>
      </c>
      <c r="F574" s="8">
        <v>0.28000000000000003</v>
      </c>
      <c r="G574" s="25">
        <f t="shared" si="284"/>
        <v>29.4</v>
      </c>
      <c r="H574" s="26"/>
      <c r="I574" s="71">
        <f t="shared" si="285"/>
        <v>0.28000000000000003</v>
      </c>
      <c r="J574" s="72">
        <f t="shared" si="286"/>
        <v>0</v>
      </c>
      <c r="K574" s="30">
        <f t="shared" si="287"/>
        <v>29.4</v>
      </c>
      <c r="L574" s="28">
        <f t="shared" si="288"/>
        <v>0</v>
      </c>
    </row>
    <row r="575" spans="1:12">
      <c r="A575" s="21">
        <v>0</v>
      </c>
      <c r="B575" s="29" t="s">
        <v>332</v>
      </c>
      <c r="C575" s="29" t="s">
        <v>937</v>
      </c>
      <c r="D575" s="29" t="s">
        <v>60</v>
      </c>
      <c r="E575" s="24" t="s">
        <v>54</v>
      </c>
      <c r="F575" s="8">
        <v>0.27</v>
      </c>
      <c r="G575" s="25">
        <f t="shared" si="284"/>
        <v>28.35</v>
      </c>
      <c r="H575" s="26"/>
      <c r="I575" s="71">
        <f t="shared" si="285"/>
        <v>0.27</v>
      </c>
      <c r="J575" s="72">
        <f t="shared" si="286"/>
        <v>0</v>
      </c>
      <c r="K575" s="30">
        <f t="shared" si="287"/>
        <v>28.35</v>
      </c>
      <c r="L575" s="28">
        <f t="shared" si="288"/>
        <v>0</v>
      </c>
    </row>
    <row r="576" spans="1:12">
      <c r="A576" s="21">
        <v>0</v>
      </c>
      <c r="B576" s="29" t="s">
        <v>333</v>
      </c>
      <c r="C576" s="29" t="s">
        <v>937</v>
      </c>
      <c r="D576" s="29" t="s">
        <v>62</v>
      </c>
      <c r="E576" s="24" t="s">
        <v>54</v>
      </c>
      <c r="F576" s="8">
        <v>0.27</v>
      </c>
      <c r="G576" s="25">
        <f t="shared" si="284"/>
        <v>28.35</v>
      </c>
      <c r="H576" s="26"/>
      <c r="I576" s="71">
        <f t="shared" si="285"/>
        <v>0.27</v>
      </c>
      <c r="J576" s="72">
        <f t="shared" si="286"/>
        <v>0</v>
      </c>
      <c r="K576" s="30">
        <f t="shared" si="287"/>
        <v>28.35</v>
      </c>
      <c r="L576" s="28">
        <f t="shared" si="288"/>
        <v>0</v>
      </c>
    </row>
    <row r="577" spans="1:12">
      <c r="A577" s="21">
        <v>0</v>
      </c>
      <c r="B577" s="29" t="s">
        <v>334</v>
      </c>
      <c r="C577" s="29" t="s">
        <v>937</v>
      </c>
      <c r="D577" s="29" t="s">
        <v>64</v>
      </c>
      <c r="E577" s="24" t="s">
        <v>54</v>
      </c>
      <c r="F577" s="8">
        <v>0.27</v>
      </c>
      <c r="G577" s="25">
        <f t="shared" si="284"/>
        <v>28.35</v>
      </c>
      <c r="H577" s="26"/>
      <c r="I577" s="71">
        <f t="shared" si="285"/>
        <v>0.27</v>
      </c>
      <c r="J577" s="72">
        <f t="shared" si="286"/>
        <v>0</v>
      </c>
      <c r="K577" s="30">
        <f t="shared" si="287"/>
        <v>28.35</v>
      </c>
      <c r="L577" s="28">
        <f t="shared" si="288"/>
        <v>0</v>
      </c>
    </row>
    <row r="578" spans="1:12">
      <c r="A578" s="21">
        <v>0</v>
      </c>
      <c r="B578" s="29" t="s">
        <v>335</v>
      </c>
      <c r="C578" s="29" t="s">
        <v>937</v>
      </c>
      <c r="D578" s="29" t="s">
        <v>66</v>
      </c>
      <c r="E578" s="24" t="s">
        <v>54</v>
      </c>
      <c r="F578" s="8">
        <v>0.27</v>
      </c>
      <c r="G578" s="25">
        <f t="shared" si="284"/>
        <v>28.35</v>
      </c>
      <c r="H578" s="26"/>
      <c r="I578" s="71">
        <f t="shared" si="285"/>
        <v>0.27</v>
      </c>
      <c r="J578" s="72">
        <f t="shared" si="286"/>
        <v>0</v>
      </c>
      <c r="K578" s="30">
        <f t="shared" si="287"/>
        <v>28.35</v>
      </c>
      <c r="L578" s="28">
        <f t="shared" si="288"/>
        <v>0</v>
      </c>
    </row>
    <row r="579" spans="1:12">
      <c r="A579" s="21">
        <v>0</v>
      </c>
      <c r="B579" s="29" t="s">
        <v>336</v>
      </c>
      <c r="C579" s="29" t="s">
        <v>937</v>
      </c>
      <c r="D579" s="29" t="s">
        <v>70</v>
      </c>
      <c r="E579" s="24" t="s">
        <v>54</v>
      </c>
      <c r="F579" s="8">
        <v>0.27</v>
      </c>
      <c r="G579" s="25">
        <f t="shared" si="284"/>
        <v>28.35</v>
      </c>
      <c r="H579" s="26"/>
      <c r="I579" s="71">
        <f t="shared" si="285"/>
        <v>0.27</v>
      </c>
      <c r="J579" s="72">
        <f t="shared" si="286"/>
        <v>0</v>
      </c>
      <c r="K579" s="30">
        <f t="shared" si="287"/>
        <v>28.35</v>
      </c>
      <c r="L579" s="28">
        <f t="shared" si="288"/>
        <v>0</v>
      </c>
    </row>
    <row r="580" spans="1:12">
      <c r="A580" s="21">
        <v>0</v>
      </c>
      <c r="B580" s="29" t="s">
        <v>337</v>
      </c>
      <c r="C580" s="29" t="s">
        <v>937</v>
      </c>
      <c r="D580" s="29" t="s">
        <v>74</v>
      </c>
      <c r="E580" s="24" t="s">
        <v>54</v>
      </c>
      <c r="F580" s="8">
        <v>0.27</v>
      </c>
      <c r="G580" s="25">
        <f t="shared" si="284"/>
        <v>28.35</v>
      </c>
      <c r="H580" s="26"/>
      <c r="I580" s="71">
        <f t="shared" si="285"/>
        <v>0.27</v>
      </c>
      <c r="J580" s="72">
        <f t="shared" si="286"/>
        <v>0</v>
      </c>
      <c r="K580" s="30">
        <f t="shared" si="287"/>
        <v>28.35</v>
      </c>
      <c r="L580" s="28">
        <f t="shared" si="288"/>
        <v>0</v>
      </c>
    </row>
    <row r="581" spans="1:12">
      <c r="A581" s="21"/>
      <c r="B581" s="29"/>
      <c r="C581" s="29"/>
      <c r="D581" s="29"/>
      <c r="E581" s="24"/>
      <c r="F581" s="8"/>
      <c r="G581" s="8"/>
      <c r="H581" s="26"/>
      <c r="I581" s="71"/>
      <c r="J581" s="72"/>
      <c r="K581" s="30"/>
      <c r="L581" s="28"/>
    </row>
    <row r="582" spans="1:12">
      <c r="A582" s="21">
        <v>0</v>
      </c>
      <c r="B582" s="29" t="s">
        <v>338</v>
      </c>
      <c r="C582" s="29" t="s">
        <v>2376</v>
      </c>
      <c r="D582" s="29" t="s">
        <v>49</v>
      </c>
      <c r="E582" s="24" t="s">
        <v>166</v>
      </c>
      <c r="F582" s="8">
        <v>0.86</v>
      </c>
      <c r="G582" s="32">
        <f t="shared" ref="G582:G594" si="289">ROUND(F582*Курс_EUR,2)</f>
        <v>90.3</v>
      </c>
      <c r="H582" s="26"/>
      <c r="I582" s="71">
        <f t="shared" ref="I582:I594" si="290">F582*(1-Скидка_SUNMIGHT)</f>
        <v>0.86</v>
      </c>
      <c r="J582" s="72">
        <f t="shared" ref="J582:J594" si="291">I582*H582</f>
        <v>0</v>
      </c>
      <c r="K582" s="30">
        <f t="shared" ref="K582:K594" si="292">G582*(1-Скидка_SUNMIGHT)</f>
        <v>90.3</v>
      </c>
      <c r="L582" s="28">
        <f t="shared" ref="L582:L594" si="293">H582*K582</f>
        <v>0</v>
      </c>
    </row>
    <row r="583" spans="1:12">
      <c r="A583" s="21">
        <v>0</v>
      </c>
      <c r="B583" s="29" t="s">
        <v>339</v>
      </c>
      <c r="C583" s="29" t="s">
        <v>2376</v>
      </c>
      <c r="D583" s="29" t="s">
        <v>51</v>
      </c>
      <c r="E583" s="24" t="s">
        <v>166</v>
      </c>
      <c r="F583" s="8">
        <v>0.86</v>
      </c>
      <c r="G583" s="25">
        <f t="shared" si="289"/>
        <v>90.3</v>
      </c>
      <c r="H583" s="26"/>
      <c r="I583" s="71">
        <f t="shared" si="290"/>
        <v>0.86</v>
      </c>
      <c r="J583" s="72">
        <f t="shared" si="291"/>
        <v>0</v>
      </c>
      <c r="K583" s="30">
        <f t="shared" si="292"/>
        <v>90.3</v>
      </c>
      <c r="L583" s="28">
        <f t="shared" si="293"/>
        <v>0</v>
      </c>
    </row>
    <row r="584" spans="1:12">
      <c r="A584" s="21">
        <v>0</v>
      </c>
      <c r="B584" s="29" t="s">
        <v>340</v>
      </c>
      <c r="C584" s="29" t="s">
        <v>2376</v>
      </c>
      <c r="D584" s="29" t="s">
        <v>53</v>
      </c>
      <c r="E584" s="24" t="s">
        <v>341</v>
      </c>
      <c r="F584" s="8">
        <v>0.74</v>
      </c>
      <c r="G584" s="25">
        <f t="shared" si="289"/>
        <v>77.7</v>
      </c>
      <c r="H584" s="26"/>
      <c r="I584" s="71">
        <f t="shared" si="290"/>
        <v>0.74</v>
      </c>
      <c r="J584" s="72">
        <f t="shared" si="291"/>
        <v>0</v>
      </c>
      <c r="K584" s="30">
        <f t="shared" si="292"/>
        <v>77.7</v>
      </c>
      <c r="L584" s="28">
        <f t="shared" si="293"/>
        <v>0</v>
      </c>
    </row>
    <row r="585" spans="1:12">
      <c r="A585" s="21">
        <v>0</v>
      </c>
      <c r="B585" s="29" t="s">
        <v>342</v>
      </c>
      <c r="C585" s="29" t="s">
        <v>2376</v>
      </c>
      <c r="D585" s="29" t="s">
        <v>56</v>
      </c>
      <c r="E585" s="24" t="s">
        <v>170</v>
      </c>
      <c r="F585" s="8">
        <v>0.65</v>
      </c>
      <c r="G585" s="25">
        <f t="shared" si="289"/>
        <v>68.25</v>
      </c>
      <c r="H585" s="26"/>
      <c r="I585" s="71">
        <f t="shared" si="290"/>
        <v>0.65</v>
      </c>
      <c r="J585" s="72">
        <f t="shared" si="291"/>
        <v>0</v>
      </c>
      <c r="K585" s="30">
        <f t="shared" si="292"/>
        <v>68.25</v>
      </c>
      <c r="L585" s="28">
        <f t="shared" si="293"/>
        <v>0</v>
      </c>
    </row>
    <row r="586" spans="1:12">
      <c r="A586" s="21">
        <v>0</v>
      </c>
      <c r="B586" s="29" t="s">
        <v>343</v>
      </c>
      <c r="C586" s="29" t="s">
        <v>2376</v>
      </c>
      <c r="D586" s="29" t="s">
        <v>58</v>
      </c>
      <c r="E586" s="24" t="s">
        <v>170</v>
      </c>
      <c r="F586" s="8">
        <v>0.61</v>
      </c>
      <c r="G586" s="25">
        <f t="shared" si="289"/>
        <v>64.05</v>
      </c>
      <c r="H586" s="26"/>
      <c r="I586" s="71">
        <f t="shared" si="290"/>
        <v>0.61</v>
      </c>
      <c r="J586" s="72">
        <f t="shared" si="291"/>
        <v>0</v>
      </c>
      <c r="K586" s="30">
        <f t="shared" si="292"/>
        <v>64.05</v>
      </c>
      <c r="L586" s="28">
        <f t="shared" si="293"/>
        <v>0</v>
      </c>
    </row>
    <row r="587" spans="1:12">
      <c r="A587" s="21">
        <v>0</v>
      </c>
      <c r="B587" s="29" t="s">
        <v>344</v>
      </c>
      <c r="C587" s="29" t="s">
        <v>938</v>
      </c>
      <c r="D587" s="29" t="s">
        <v>60</v>
      </c>
      <c r="E587" s="24" t="s">
        <v>170</v>
      </c>
      <c r="F587" s="8">
        <v>0.49</v>
      </c>
      <c r="G587" s="25">
        <f t="shared" si="289"/>
        <v>51.45</v>
      </c>
      <c r="H587" s="26"/>
      <c r="I587" s="71">
        <f t="shared" si="290"/>
        <v>0.49</v>
      </c>
      <c r="J587" s="72">
        <f t="shared" si="291"/>
        <v>0</v>
      </c>
      <c r="K587" s="30">
        <f t="shared" si="292"/>
        <v>51.45</v>
      </c>
      <c r="L587" s="28">
        <f t="shared" si="293"/>
        <v>0</v>
      </c>
    </row>
    <row r="588" spans="1:12">
      <c r="A588" s="21">
        <v>0</v>
      </c>
      <c r="B588" s="29" t="s">
        <v>345</v>
      </c>
      <c r="C588" s="29" t="s">
        <v>938</v>
      </c>
      <c r="D588" s="29" t="s">
        <v>62</v>
      </c>
      <c r="E588" s="24" t="s">
        <v>170</v>
      </c>
      <c r="F588" s="8">
        <v>0.49</v>
      </c>
      <c r="G588" s="25">
        <f t="shared" si="289"/>
        <v>51.45</v>
      </c>
      <c r="H588" s="26"/>
      <c r="I588" s="71">
        <f t="shared" si="290"/>
        <v>0.49</v>
      </c>
      <c r="J588" s="72">
        <f t="shared" si="291"/>
        <v>0</v>
      </c>
      <c r="K588" s="30">
        <f t="shared" si="292"/>
        <v>51.45</v>
      </c>
      <c r="L588" s="28">
        <f t="shared" si="293"/>
        <v>0</v>
      </c>
    </row>
    <row r="589" spans="1:12">
      <c r="A589" s="21">
        <v>0</v>
      </c>
      <c r="B589" s="29" t="s">
        <v>346</v>
      </c>
      <c r="C589" s="29" t="s">
        <v>938</v>
      </c>
      <c r="D589" s="29" t="s">
        <v>64</v>
      </c>
      <c r="E589" s="24" t="s">
        <v>170</v>
      </c>
      <c r="F589" s="8">
        <v>0.49</v>
      </c>
      <c r="G589" s="25">
        <f t="shared" si="289"/>
        <v>51.45</v>
      </c>
      <c r="H589" s="26"/>
      <c r="I589" s="71">
        <f t="shared" si="290"/>
        <v>0.49</v>
      </c>
      <c r="J589" s="72">
        <f t="shared" si="291"/>
        <v>0</v>
      </c>
      <c r="K589" s="30">
        <f t="shared" si="292"/>
        <v>51.45</v>
      </c>
      <c r="L589" s="28">
        <f t="shared" si="293"/>
        <v>0</v>
      </c>
    </row>
    <row r="590" spans="1:12">
      <c r="A590" s="21">
        <v>0</v>
      </c>
      <c r="B590" s="29" t="s">
        <v>347</v>
      </c>
      <c r="C590" s="29" t="s">
        <v>938</v>
      </c>
      <c r="D590" s="29" t="s">
        <v>66</v>
      </c>
      <c r="E590" s="24" t="s">
        <v>170</v>
      </c>
      <c r="F590" s="8">
        <v>0.49</v>
      </c>
      <c r="G590" s="25">
        <f t="shared" si="289"/>
        <v>51.45</v>
      </c>
      <c r="H590" s="26"/>
      <c r="I590" s="71">
        <f t="shared" si="290"/>
        <v>0.49</v>
      </c>
      <c r="J590" s="72">
        <f t="shared" si="291"/>
        <v>0</v>
      </c>
      <c r="K590" s="30">
        <f t="shared" si="292"/>
        <v>51.45</v>
      </c>
      <c r="L590" s="28">
        <f t="shared" si="293"/>
        <v>0</v>
      </c>
    </row>
    <row r="591" spans="1:12">
      <c r="A591" s="21">
        <v>0</v>
      </c>
      <c r="B591" s="29" t="s">
        <v>348</v>
      </c>
      <c r="C591" s="29" t="s">
        <v>938</v>
      </c>
      <c r="D591" s="29" t="s">
        <v>70</v>
      </c>
      <c r="E591" s="24" t="s">
        <v>170</v>
      </c>
      <c r="F591" s="8">
        <v>0.49</v>
      </c>
      <c r="G591" s="25">
        <f t="shared" si="289"/>
        <v>51.45</v>
      </c>
      <c r="H591" s="26"/>
      <c r="I591" s="71">
        <f t="shared" si="290"/>
        <v>0.49</v>
      </c>
      <c r="J591" s="72">
        <f t="shared" si="291"/>
        <v>0</v>
      </c>
      <c r="K591" s="30">
        <f t="shared" si="292"/>
        <v>51.45</v>
      </c>
      <c r="L591" s="28">
        <f t="shared" si="293"/>
        <v>0</v>
      </c>
    </row>
    <row r="592" spans="1:12">
      <c r="A592" s="21">
        <v>0</v>
      </c>
      <c r="B592" s="29" t="s">
        <v>349</v>
      </c>
      <c r="C592" s="29" t="s">
        <v>938</v>
      </c>
      <c r="D592" s="29" t="s">
        <v>74</v>
      </c>
      <c r="E592" s="24" t="s">
        <v>170</v>
      </c>
      <c r="F592" s="8">
        <v>0.49</v>
      </c>
      <c r="G592" s="25">
        <f t="shared" si="289"/>
        <v>51.45</v>
      </c>
      <c r="H592" s="26"/>
      <c r="I592" s="71">
        <f t="shared" si="290"/>
        <v>0.49</v>
      </c>
      <c r="J592" s="72">
        <f t="shared" si="291"/>
        <v>0</v>
      </c>
      <c r="K592" s="30">
        <f t="shared" si="292"/>
        <v>51.45</v>
      </c>
      <c r="L592" s="28">
        <f t="shared" si="293"/>
        <v>0</v>
      </c>
    </row>
    <row r="593" spans="1:12">
      <c r="A593" s="21">
        <v>0</v>
      </c>
      <c r="B593" s="29" t="s">
        <v>350</v>
      </c>
      <c r="C593" s="29" t="s">
        <v>938</v>
      </c>
      <c r="D593" s="29" t="s">
        <v>76</v>
      </c>
      <c r="E593" s="24" t="s">
        <v>170</v>
      </c>
      <c r="F593" s="8">
        <v>0.49</v>
      </c>
      <c r="G593" s="25">
        <f t="shared" si="289"/>
        <v>51.45</v>
      </c>
      <c r="H593" s="26"/>
      <c r="I593" s="71">
        <f t="shared" si="290"/>
        <v>0.49</v>
      </c>
      <c r="J593" s="72">
        <f t="shared" si="291"/>
        <v>0</v>
      </c>
      <c r="K593" s="30">
        <f t="shared" si="292"/>
        <v>51.45</v>
      </c>
      <c r="L593" s="28">
        <f t="shared" si="293"/>
        <v>0</v>
      </c>
    </row>
    <row r="594" spans="1:12">
      <c r="A594" s="21">
        <v>0</v>
      </c>
      <c r="B594" s="29" t="s">
        <v>351</v>
      </c>
      <c r="C594" s="29" t="s">
        <v>938</v>
      </c>
      <c r="D594" s="29" t="s">
        <v>78</v>
      </c>
      <c r="E594" s="24" t="s">
        <v>170</v>
      </c>
      <c r="F594" s="8">
        <v>0.49</v>
      </c>
      <c r="G594" s="25">
        <f t="shared" si="289"/>
        <v>51.45</v>
      </c>
      <c r="H594" s="26"/>
      <c r="I594" s="71">
        <f t="shared" si="290"/>
        <v>0.49</v>
      </c>
      <c r="J594" s="72">
        <f t="shared" si="291"/>
        <v>0</v>
      </c>
      <c r="K594" s="30">
        <f t="shared" si="292"/>
        <v>51.45</v>
      </c>
      <c r="L594" s="28">
        <f t="shared" si="293"/>
        <v>0</v>
      </c>
    </row>
    <row r="595" spans="1:12">
      <c r="A595" s="21"/>
      <c r="B595" s="29"/>
      <c r="C595" s="29"/>
      <c r="D595" s="29"/>
      <c r="E595" s="24"/>
      <c r="F595" s="8"/>
      <c r="G595" s="8"/>
      <c r="H595" s="26"/>
      <c r="I595" s="71"/>
      <c r="J595" s="72"/>
      <c r="K595" s="30"/>
      <c r="L595" s="28"/>
    </row>
    <row r="596" spans="1:12">
      <c r="A596" s="21">
        <v>0</v>
      </c>
      <c r="B596" s="29" t="s">
        <v>352</v>
      </c>
      <c r="C596" s="29" t="s">
        <v>2377</v>
      </c>
      <c r="D596" s="29" t="s">
        <v>49</v>
      </c>
      <c r="E596" s="24" t="s">
        <v>180</v>
      </c>
      <c r="F596" s="8">
        <v>59.38</v>
      </c>
      <c r="G596" s="32">
        <f t="shared" ref="G596:G608" si="294">ROUND(F596*Курс_EUR,2)</f>
        <v>6234.9</v>
      </c>
      <c r="H596" s="26"/>
      <c r="I596" s="71">
        <f t="shared" ref="I596:I608" si="295">F596*(1-Скидка_SUNMIGHT)</f>
        <v>59.38</v>
      </c>
      <c r="J596" s="72">
        <f t="shared" ref="J596:J608" si="296">I596*H596</f>
        <v>0</v>
      </c>
      <c r="K596" s="30">
        <f t="shared" ref="K596:K608" si="297">G596*(1-Скидка_SUNMIGHT)</f>
        <v>6234.9</v>
      </c>
      <c r="L596" s="28">
        <f t="shared" ref="L596:L608" si="298">H596*K596</f>
        <v>0</v>
      </c>
    </row>
    <row r="597" spans="1:12">
      <c r="A597" s="21">
        <v>0</v>
      </c>
      <c r="B597" s="29" t="s">
        <v>353</v>
      </c>
      <c r="C597" s="29" t="s">
        <v>2377</v>
      </c>
      <c r="D597" s="29" t="s">
        <v>51</v>
      </c>
      <c r="E597" s="24" t="s">
        <v>184</v>
      </c>
      <c r="F597" s="8">
        <v>56.58</v>
      </c>
      <c r="G597" s="25">
        <f t="shared" si="294"/>
        <v>5940.9</v>
      </c>
      <c r="H597" s="26"/>
      <c r="I597" s="71">
        <f t="shared" si="295"/>
        <v>56.58</v>
      </c>
      <c r="J597" s="72">
        <f t="shared" si="296"/>
        <v>0</v>
      </c>
      <c r="K597" s="30">
        <f t="shared" si="297"/>
        <v>5940.9</v>
      </c>
      <c r="L597" s="28">
        <f t="shared" si="298"/>
        <v>0</v>
      </c>
    </row>
    <row r="598" spans="1:12">
      <c r="A598" s="21">
        <v>0</v>
      </c>
      <c r="B598" s="29" t="s">
        <v>354</v>
      </c>
      <c r="C598" s="29" t="s">
        <v>2377</v>
      </c>
      <c r="D598" s="29" t="s">
        <v>53</v>
      </c>
      <c r="E598" s="24" t="s">
        <v>184</v>
      </c>
      <c r="F598" s="8">
        <v>49.53</v>
      </c>
      <c r="G598" s="25">
        <f t="shared" si="294"/>
        <v>5200.6499999999996</v>
      </c>
      <c r="H598" s="26"/>
      <c r="I598" s="71">
        <f t="shared" si="295"/>
        <v>49.53</v>
      </c>
      <c r="J598" s="72">
        <f t="shared" si="296"/>
        <v>0</v>
      </c>
      <c r="K598" s="30">
        <f t="shared" si="297"/>
        <v>5200.6499999999996</v>
      </c>
      <c r="L598" s="28">
        <f t="shared" si="298"/>
        <v>0</v>
      </c>
    </row>
    <row r="599" spans="1:12">
      <c r="A599" s="21">
        <v>0</v>
      </c>
      <c r="B599" s="29" t="s">
        <v>355</v>
      </c>
      <c r="C599" s="29" t="s">
        <v>2377</v>
      </c>
      <c r="D599" s="29" t="s">
        <v>56</v>
      </c>
      <c r="E599" s="24" t="s">
        <v>184</v>
      </c>
      <c r="F599" s="8">
        <v>43.83</v>
      </c>
      <c r="G599" s="25">
        <f t="shared" si="294"/>
        <v>4602.1499999999996</v>
      </c>
      <c r="H599" s="26"/>
      <c r="I599" s="71">
        <f t="shared" si="295"/>
        <v>43.83</v>
      </c>
      <c r="J599" s="72">
        <f t="shared" si="296"/>
        <v>0</v>
      </c>
      <c r="K599" s="30">
        <f t="shared" si="297"/>
        <v>4602.1499999999996</v>
      </c>
      <c r="L599" s="28">
        <f t="shared" si="298"/>
        <v>0</v>
      </c>
    </row>
    <row r="600" spans="1:12">
      <c r="A600" s="21">
        <v>0</v>
      </c>
      <c r="B600" s="29" t="s">
        <v>356</v>
      </c>
      <c r="C600" s="29" t="s">
        <v>2377</v>
      </c>
      <c r="D600" s="29" t="s">
        <v>58</v>
      </c>
      <c r="E600" s="24" t="s">
        <v>184</v>
      </c>
      <c r="F600" s="8">
        <v>43.83</v>
      </c>
      <c r="G600" s="25">
        <f t="shared" si="294"/>
        <v>4602.1499999999996</v>
      </c>
      <c r="H600" s="26"/>
      <c r="I600" s="71">
        <f t="shared" si="295"/>
        <v>43.83</v>
      </c>
      <c r="J600" s="72">
        <f t="shared" si="296"/>
        <v>0</v>
      </c>
      <c r="K600" s="30">
        <f t="shared" si="297"/>
        <v>4602.1499999999996</v>
      </c>
      <c r="L600" s="28">
        <f t="shared" si="298"/>
        <v>0</v>
      </c>
    </row>
    <row r="601" spans="1:12">
      <c r="A601" s="21">
        <v>0</v>
      </c>
      <c r="B601" s="29" t="s">
        <v>357</v>
      </c>
      <c r="C601" s="29" t="s">
        <v>939</v>
      </c>
      <c r="D601" s="29" t="s">
        <v>60</v>
      </c>
      <c r="E601" s="24" t="s">
        <v>184</v>
      </c>
      <c r="F601" s="8">
        <v>43.83</v>
      </c>
      <c r="G601" s="25">
        <f t="shared" si="294"/>
        <v>4602.1499999999996</v>
      </c>
      <c r="H601" s="26"/>
      <c r="I601" s="71">
        <f t="shared" si="295"/>
        <v>43.83</v>
      </c>
      <c r="J601" s="72">
        <f t="shared" si="296"/>
        <v>0</v>
      </c>
      <c r="K601" s="30">
        <f t="shared" si="297"/>
        <v>4602.1499999999996</v>
      </c>
      <c r="L601" s="28">
        <f t="shared" si="298"/>
        <v>0</v>
      </c>
    </row>
    <row r="602" spans="1:12">
      <c r="A602" s="21">
        <v>0</v>
      </c>
      <c r="B602" s="29" t="s">
        <v>358</v>
      </c>
      <c r="C602" s="29" t="s">
        <v>939</v>
      </c>
      <c r="D602" s="29" t="s">
        <v>62</v>
      </c>
      <c r="E602" s="24" t="s">
        <v>184</v>
      </c>
      <c r="F602" s="8">
        <v>41.66</v>
      </c>
      <c r="G602" s="25">
        <f t="shared" si="294"/>
        <v>4374.3</v>
      </c>
      <c r="H602" s="26"/>
      <c r="I602" s="71">
        <f t="shared" si="295"/>
        <v>41.66</v>
      </c>
      <c r="J602" s="72">
        <f t="shared" si="296"/>
        <v>0</v>
      </c>
      <c r="K602" s="30">
        <f t="shared" si="297"/>
        <v>4374.3</v>
      </c>
      <c r="L602" s="28">
        <f t="shared" si="298"/>
        <v>0</v>
      </c>
    </row>
    <row r="603" spans="1:12">
      <c r="A603" s="21">
        <v>0</v>
      </c>
      <c r="B603" s="29" t="s">
        <v>359</v>
      </c>
      <c r="C603" s="29" t="s">
        <v>939</v>
      </c>
      <c r="D603" s="29" t="s">
        <v>64</v>
      </c>
      <c r="E603" s="24" t="s">
        <v>184</v>
      </c>
      <c r="F603" s="8">
        <v>41.66</v>
      </c>
      <c r="G603" s="25">
        <f t="shared" si="294"/>
        <v>4374.3</v>
      </c>
      <c r="H603" s="26"/>
      <c r="I603" s="71">
        <f t="shared" si="295"/>
        <v>41.66</v>
      </c>
      <c r="J603" s="72">
        <f t="shared" si="296"/>
        <v>0</v>
      </c>
      <c r="K603" s="30">
        <f t="shared" si="297"/>
        <v>4374.3</v>
      </c>
      <c r="L603" s="28">
        <f t="shared" si="298"/>
        <v>0</v>
      </c>
    </row>
    <row r="604" spans="1:12">
      <c r="A604" s="21">
        <v>0</v>
      </c>
      <c r="B604" s="29" t="s">
        <v>360</v>
      </c>
      <c r="C604" s="29" t="s">
        <v>939</v>
      </c>
      <c r="D604" s="29" t="s">
        <v>66</v>
      </c>
      <c r="E604" s="24" t="s">
        <v>184</v>
      </c>
      <c r="F604" s="8">
        <v>41.66</v>
      </c>
      <c r="G604" s="25">
        <f t="shared" si="294"/>
        <v>4374.3</v>
      </c>
      <c r="H604" s="26"/>
      <c r="I604" s="71">
        <f t="shared" si="295"/>
        <v>41.66</v>
      </c>
      <c r="J604" s="72">
        <f t="shared" si="296"/>
        <v>0</v>
      </c>
      <c r="K604" s="30">
        <f t="shared" si="297"/>
        <v>4374.3</v>
      </c>
      <c r="L604" s="28">
        <f t="shared" si="298"/>
        <v>0</v>
      </c>
    </row>
    <row r="605" spans="1:12">
      <c r="A605" s="21">
        <v>0</v>
      </c>
      <c r="B605" s="29" t="s">
        <v>361</v>
      </c>
      <c r="C605" s="29" t="s">
        <v>939</v>
      </c>
      <c r="D605" s="29" t="s">
        <v>68</v>
      </c>
      <c r="E605" s="24" t="s">
        <v>184</v>
      </c>
      <c r="F605" s="8">
        <v>41.66</v>
      </c>
      <c r="G605" s="25">
        <f t="shared" si="294"/>
        <v>4374.3</v>
      </c>
      <c r="H605" s="26"/>
      <c r="I605" s="71">
        <f t="shared" si="295"/>
        <v>41.66</v>
      </c>
      <c r="J605" s="72">
        <f t="shared" si="296"/>
        <v>0</v>
      </c>
      <c r="K605" s="30">
        <f t="shared" si="297"/>
        <v>4374.3</v>
      </c>
      <c r="L605" s="28">
        <f t="shared" si="298"/>
        <v>0</v>
      </c>
    </row>
    <row r="606" spans="1:12">
      <c r="A606" s="21">
        <v>0</v>
      </c>
      <c r="B606" s="29" t="s">
        <v>362</v>
      </c>
      <c r="C606" s="29" t="s">
        <v>939</v>
      </c>
      <c r="D606" s="29" t="s">
        <v>70</v>
      </c>
      <c r="E606" s="24" t="s">
        <v>184</v>
      </c>
      <c r="F606" s="8">
        <v>41.66</v>
      </c>
      <c r="G606" s="25">
        <f t="shared" si="294"/>
        <v>4374.3</v>
      </c>
      <c r="H606" s="26"/>
      <c r="I606" s="71">
        <f t="shared" si="295"/>
        <v>41.66</v>
      </c>
      <c r="J606" s="72">
        <f t="shared" si="296"/>
        <v>0</v>
      </c>
      <c r="K606" s="30">
        <f t="shared" si="297"/>
        <v>4374.3</v>
      </c>
      <c r="L606" s="28">
        <f t="shared" si="298"/>
        <v>0</v>
      </c>
    </row>
    <row r="607" spans="1:12">
      <c r="A607" s="21">
        <v>0</v>
      </c>
      <c r="B607" s="29" t="s">
        <v>363</v>
      </c>
      <c r="C607" s="29" t="s">
        <v>939</v>
      </c>
      <c r="D607" s="29" t="s">
        <v>72</v>
      </c>
      <c r="E607" s="24" t="s">
        <v>184</v>
      </c>
      <c r="F607" s="8">
        <v>41.66</v>
      </c>
      <c r="G607" s="25">
        <f t="shared" si="294"/>
        <v>4374.3</v>
      </c>
      <c r="H607" s="26"/>
      <c r="I607" s="71">
        <f t="shared" si="295"/>
        <v>41.66</v>
      </c>
      <c r="J607" s="72">
        <f t="shared" si="296"/>
        <v>0</v>
      </c>
      <c r="K607" s="30">
        <f t="shared" si="297"/>
        <v>4374.3</v>
      </c>
      <c r="L607" s="28">
        <f t="shared" si="298"/>
        <v>0</v>
      </c>
    </row>
    <row r="608" spans="1:12">
      <c r="A608" s="21">
        <v>0</v>
      </c>
      <c r="B608" s="29" t="s">
        <v>364</v>
      </c>
      <c r="C608" s="42" t="s">
        <v>939</v>
      </c>
      <c r="D608" s="42" t="s">
        <v>74</v>
      </c>
      <c r="E608" s="24" t="s">
        <v>184</v>
      </c>
      <c r="F608" s="8">
        <v>41.66</v>
      </c>
      <c r="G608" s="25">
        <f t="shared" si="294"/>
        <v>4374.3</v>
      </c>
      <c r="H608" s="26"/>
      <c r="I608" s="71">
        <f t="shared" si="295"/>
        <v>41.66</v>
      </c>
      <c r="J608" s="72">
        <f t="shared" si="296"/>
        <v>0</v>
      </c>
      <c r="K608" s="30">
        <f t="shared" si="297"/>
        <v>4374.3</v>
      </c>
      <c r="L608" s="28">
        <f t="shared" si="298"/>
        <v>0</v>
      </c>
    </row>
    <row r="609" spans="1:12">
      <c r="A609" s="21"/>
      <c r="B609" s="29"/>
      <c r="C609" s="42"/>
      <c r="D609" s="42"/>
      <c r="E609" s="24"/>
      <c r="F609" s="8"/>
      <c r="G609" s="8"/>
      <c r="H609" s="26"/>
      <c r="I609" s="71"/>
      <c r="J609" s="72"/>
      <c r="K609" s="30"/>
      <c r="L609" s="28"/>
    </row>
    <row r="610" spans="1:12">
      <c r="A610" s="21">
        <v>0</v>
      </c>
      <c r="B610" s="29" t="s">
        <v>365</v>
      </c>
      <c r="C610" s="42" t="s">
        <v>2378</v>
      </c>
      <c r="D610" s="42" t="s">
        <v>49</v>
      </c>
      <c r="E610" s="24" t="s">
        <v>180</v>
      </c>
      <c r="F610" s="8">
        <v>77.64</v>
      </c>
      <c r="G610" s="32">
        <f t="shared" ref="G610:G618" si="299">ROUND(F610*Курс_EUR,2)</f>
        <v>8152.2</v>
      </c>
      <c r="H610" s="26"/>
      <c r="I610" s="71">
        <f t="shared" ref="I610:I618" si="300">F610*(1-Скидка_SUNMIGHT)</f>
        <v>77.64</v>
      </c>
      <c r="J610" s="72">
        <f t="shared" ref="J610:J618" si="301">I610*H610</f>
        <v>0</v>
      </c>
      <c r="K610" s="30">
        <f t="shared" ref="K610:K618" si="302">G610*(1-Скидка_SUNMIGHT)</f>
        <v>8152.2</v>
      </c>
      <c r="L610" s="28">
        <f t="shared" ref="L610:L618" si="303">H610*K610</f>
        <v>0</v>
      </c>
    </row>
    <row r="611" spans="1:12">
      <c r="A611" s="21">
        <v>0</v>
      </c>
      <c r="B611" s="29" t="s">
        <v>366</v>
      </c>
      <c r="C611" s="42" t="s">
        <v>2378</v>
      </c>
      <c r="D611" s="42" t="s">
        <v>51</v>
      </c>
      <c r="E611" s="24" t="s">
        <v>184</v>
      </c>
      <c r="F611" s="8">
        <v>73.17</v>
      </c>
      <c r="G611" s="25">
        <f t="shared" si="299"/>
        <v>7682.85</v>
      </c>
      <c r="H611" s="26"/>
      <c r="I611" s="71">
        <f t="shared" si="300"/>
        <v>73.17</v>
      </c>
      <c r="J611" s="72">
        <f t="shared" si="301"/>
        <v>0</v>
      </c>
      <c r="K611" s="30">
        <f t="shared" si="302"/>
        <v>7682.85</v>
      </c>
      <c r="L611" s="28">
        <f t="shared" si="303"/>
        <v>0</v>
      </c>
    </row>
    <row r="612" spans="1:12">
      <c r="A612" s="21">
        <v>0</v>
      </c>
      <c r="B612" s="29" t="s">
        <v>367</v>
      </c>
      <c r="C612" s="42" t="s">
        <v>2378</v>
      </c>
      <c r="D612" s="42" t="s">
        <v>53</v>
      </c>
      <c r="E612" s="24" t="s">
        <v>184</v>
      </c>
      <c r="F612" s="8">
        <v>61.41</v>
      </c>
      <c r="G612" s="25">
        <f t="shared" si="299"/>
        <v>6448.05</v>
      </c>
      <c r="H612" s="26"/>
      <c r="I612" s="71">
        <f t="shared" si="300"/>
        <v>61.41</v>
      </c>
      <c r="J612" s="72">
        <f t="shared" si="301"/>
        <v>0</v>
      </c>
      <c r="K612" s="30">
        <f t="shared" si="302"/>
        <v>6448.05</v>
      </c>
      <c r="L612" s="28">
        <f t="shared" si="303"/>
        <v>0</v>
      </c>
    </row>
    <row r="613" spans="1:12">
      <c r="A613" s="21">
        <v>0</v>
      </c>
      <c r="B613" s="29" t="s">
        <v>368</v>
      </c>
      <c r="C613" s="42" t="s">
        <v>2378</v>
      </c>
      <c r="D613" s="42" t="s">
        <v>56</v>
      </c>
      <c r="E613" s="24" t="s">
        <v>184</v>
      </c>
      <c r="F613" s="8">
        <v>53.07</v>
      </c>
      <c r="G613" s="25">
        <f t="shared" si="299"/>
        <v>5572.35</v>
      </c>
      <c r="H613" s="26"/>
      <c r="I613" s="71">
        <f t="shared" si="300"/>
        <v>53.07</v>
      </c>
      <c r="J613" s="72">
        <f t="shared" si="301"/>
        <v>0</v>
      </c>
      <c r="K613" s="30">
        <f t="shared" si="302"/>
        <v>5572.35</v>
      </c>
      <c r="L613" s="28">
        <f t="shared" si="303"/>
        <v>0</v>
      </c>
    </row>
    <row r="614" spans="1:12">
      <c r="A614" s="21">
        <v>0</v>
      </c>
      <c r="B614" s="29" t="s">
        <v>369</v>
      </c>
      <c r="C614" s="42" t="s">
        <v>2378</v>
      </c>
      <c r="D614" s="42" t="s">
        <v>58</v>
      </c>
      <c r="E614" s="24" t="s">
        <v>184</v>
      </c>
      <c r="F614" s="8">
        <v>53.07</v>
      </c>
      <c r="G614" s="25">
        <f t="shared" si="299"/>
        <v>5572.35</v>
      </c>
      <c r="H614" s="26"/>
      <c r="I614" s="71">
        <f t="shared" si="300"/>
        <v>53.07</v>
      </c>
      <c r="J614" s="72">
        <f t="shared" si="301"/>
        <v>0</v>
      </c>
      <c r="K614" s="30">
        <f t="shared" si="302"/>
        <v>5572.35</v>
      </c>
      <c r="L614" s="28">
        <f t="shared" si="303"/>
        <v>0</v>
      </c>
    </row>
    <row r="615" spans="1:12">
      <c r="A615" s="21">
        <v>0</v>
      </c>
      <c r="B615" s="29" t="s">
        <v>370</v>
      </c>
      <c r="C615" s="42" t="s">
        <v>940</v>
      </c>
      <c r="D615" s="42" t="s">
        <v>62</v>
      </c>
      <c r="E615" s="24" t="s">
        <v>184</v>
      </c>
      <c r="F615" s="8">
        <v>49.89</v>
      </c>
      <c r="G615" s="25">
        <f t="shared" si="299"/>
        <v>5238.45</v>
      </c>
      <c r="H615" s="26"/>
      <c r="I615" s="71">
        <f t="shared" si="300"/>
        <v>49.89</v>
      </c>
      <c r="J615" s="72">
        <f t="shared" si="301"/>
        <v>0</v>
      </c>
      <c r="K615" s="30">
        <f t="shared" si="302"/>
        <v>5238.45</v>
      </c>
      <c r="L615" s="28">
        <f t="shared" si="303"/>
        <v>0</v>
      </c>
    </row>
    <row r="616" spans="1:12">
      <c r="A616" s="21">
        <v>0</v>
      </c>
      <c r="B616" s="29" t="s">
        <v>371</v>
      </c>
      <c r="C616" s="42" t="s">
        <v>940</v>
      </c>
      <c r="D616" s="42" t="s">
        <v>66</v>
      </c>
      <c r="E616" s="24" t="s">
        <v>184</v>
      </c>
      <c r="F616" s="8">
        <v>49.89</v>
      </c>
      <c r="G616" s="25">
        <f t="shared" si="299"/>
        <v>5238.45</v>
      </c>
      <c r="H616" s="26"/>
      <c r="I616" s="71">
        <f t="shared" si="300"/>
        <v>49.89</v>
      </c>
      <c r="J616" s="72">
        <f t="shared" si="301"/>
        <v>0</v>
      </c>
      <c r="K616" s="30">
        <f t="shared" si="302"/>
        <v>5238.45</v>
      </c>
      <c r="L616" s="28">
        <f t="shared" si="303"/>
        <v>0</v>
      </c>
    </row>
    <row r="617" spans="1:12">
      <c r="A617" s="21">
        <v>0</v>
      </c>
      <c r="B617" s="29" t="s">
        <v>372</v>
      </c>
      <c r="C617" s="42" t="s">
        <v>940</v>
      </c>
      <c r="D617" s="42" t="s">
        <v>70</v>
      </c>
      <c r="E617" s="24" t="s">
        <v>184</v>
      </c>
      <c r="F617" s="8">
        <v>49.89</v>
      </c>
      <c r="G617" s="25">
        <f t="shared" si="299"/>
        <v>5238.45</v>
      </c>
      <c r="H617" s="26"/>
      <c r="I617" s="71">
        <f t="shared" si="300"/>
        <v>49.89</v>
      </c>
      <c r="J617" s="72">
        <f t="shared" si="301"/>
        <v>0</v>
      </c>
      <c r="K617" s="30">
        <f t="shared" si="302"/>
        <v>5238.45</v>
      </c>
      <c r="L617" s="28">
        <f t="shared" si="303"/>
        <v>0</v>
      </c>
    </row>
    <row r="618" spans="1:12">
      <c r="A618" s="21">
        <v>0</v>
      </c>
      <c r="B618" s="29" t="s">
        <v>373</v>
      </c>
      <c r="C618" s="42" t="s">
        <v>940</v>
      </c>
      <c r="D618" s="42" t="s">
        <v>74</v>
      </c>
      <c r="E618" s="24" t="s">
        <v>184</v>
      </c>
      <c r="F618" s="8">
        <v>49.89</v>
      </c>
      <c r="G618" s="25">
        <f t="shared" si="299"/>
        <v>5238.45</v>
      </c>
      <c r="H618" s="26"/>
      <c r="I618" s="71">
        <f t="shared" si="300"/>
        <v>49.89</v>
      </c>
      <c r="J618" s="72">
        <f t="shared" si="301"/>
        <v>0</v>
      </c>
      <c r="K618" s="30">
        <f t="shared" si="302"/>
        <v>5238.45</v>
      </c>
      <c r="L618" s="28">
        <f t="shared" si="303"/>
        <v>0</v>
      </c>
    </row>
    <row r="619" spans="1:12">
      <c r="A619" s="21"/>
      <c r="B619" s="29"/>
      <c r="C619" s="42"/>
      <c r="D619" s="42"/>
      <c r="E619" s="24"/>
      <c r="F619" s="8"/>
      <c r="G619" s="8"/>
      <c r="H619" s="26"/>
      <c r="I619" s="71"/>
      <c r="J619" s="72"/>
      <c r="K619" s="30"/>
      <c r="L619" s="28"/>
    </row>
    <row r="620" spans="1:12">
      <c r="A620" s="21">
        <v>0</v>
      </c>
      <c r="B620" s="29" t="s">
        <v>374</v>
      </c>
      <c r="C620" s="42" t="s">
        <v>2379</v>
      </c>
      <c r="D620" s="42" t="s">
        <v>51</v>
      </c>
      <c r="E620" s="24" t="s">
        <v>180</v>
      </c>
      <c r="F620" s="8">
        <v>50.84</v>
      </c>
      <c r="G620" s="32">
        <f t="shared" ref="G620:G634" si="304">ROUND(F620*Курс_EUR,2)</f>
        <v>5338.2</v>
      </c>
      <c r="H620" s="26"/>
      <c r="I620" s="71">
        <f t="shared" ref="I620:I634" si="305">F620*(1-Скидка_SUNMIGHT)</f>
        <v>50.84</v>
      </c>
      <c r="J620" s="72">
        <f t="shared" ref="J620:J634" si="306">I620*H620</f>
        <v>0</v>
      </c>
      <c r="K620" s="30">
        <f t="shared" ref="K620:K634" si="307">G620*(1-Скидка_SUNMIGHT)</f>
        <v>5338.2</v>
      </c>
      <c r="L620" s="28">
        <f t="shared" ref="L620:L634" si="308">H620*K620</f>
        <v>0</v>
      </c>
    </row>
    <row r="621" spans="1:12">
      <c r="A621" s="21">
        <v>0</v>
      </c>
      <c r="B621" s="29" t="s">
        <v>375</v>
      </c>
      <c r="C621" s="42" t="s">
        <v>2379</v>
      </c>
      <c r="D621" s="42" t="s">
        <v>53</v>
      </c>
      <c r="E621" s="24" t="s">
        <v>180</v>
      </c>
      <c r="F621" s="8">
        <v>49.53</v>
      </c>
      <c r="G621" s="25">
        <f t="shared" si="304"/>
        <v>5200.6499999999996</v>
      </c>
      <c r="H621" s="26"/>
      <c r="I621" s="71">
        <f t="shared" si="305"/>
        <v>49.53</v>
      </c>
      <c r="J621" s="72">
        <f t="shared" si="306"/>
        <v>0</v>
      </c>
      <c r="K621" s="30">
        <f t="shared" si="307"/>
        <v>5200.6499999999996</v>
      </c>
      <c r="L621" s="28">
        <f t="shared" si="308"/>
        <v>0</v>
      </c>
    </row>
    <row r="622" spans="1:12">
      <c r="A622" s="21">
        <v>0</v>
      </c>
      <c r="B622" s="29" t="s">
        <v>376</v>
      </c>
      <c r="C622" s="42" t="s">
        <v>2379</v>
      </c>
      <c r="D622" s="42" t="s">
        <v>56</v>
      </c>
      <c r="E622" s="24" t="s">
        <v>180</v>
      </c>
      <c r="F622" s="8">
        <v>48.89</v>
      </c>
      <c r="G622" s="25">
        <f t="shared" si="304"/>
        <v>5133.45</v>
      </c>
      <c r="H622" s="26"/>
      <c r="I622" s="71">
        <f t="shared" si="305"/>
        <v>48.89</v>
      </c>
      <c r="J622" s="72">
        <f t="shared" si="306"/>
        <v>0</v>
      </c>
      <c r="K622" s="30">
        <f t="shared" si="307"/>
        <v>5133.45</v>
      </c>
      <c r="L622" s="28">
        <f t="shared" si="308"/>
        <v>0</v>
      </c>
    </row>
    <row r="623" spans="1:12">
      <c r="A623" s="21">
        <v>0</v>
      </c>
      <c r="B623" s="29" t="s">
        <v>377</v>
      </c>
      <c r="C623" s="42" t="s">
        <v>2379</v>
      </c>
      <c r="D623" s="42" t="s">
        <v>58</v>
      </c>
      <c r="E623" s="24" t="s">
        <v>180</v>
      </c>
      <c r="F623" s="8">
        <v>48.89</v>
      </c>
      <c r="G623" s="25">
        <f t="shared" si="304"/>
        <v>5133.45</v>
      </c>
      <c r="H623" s="26"/>
      <c r="I623" s="71">
        <f t="shared" si="305"/>
        <v>48.89</v>
      </c>
      <c r="J623" s="72">
        <f t="shared" si="306"/>
        <v>0</v>
      </c>
      <c r="K623" s="30">
        <f t="shared" si="307"/>
        <v>5133.45</v>
      </c>
      <c r="L623" s="28">
        <f t="shared" si="308"/>
        <v>0</v>
      </c>
    </row>
    <row r="624" spans="1:12">
      <c r="A624" s="21">
        <v>0</v>
      </c>
      <c r="B624" s="29" t="s">
        <v>378</v>
      </c>
      <c r="C624" s="42" t="s">
        <v>941</v>
      </c>
      <c r="D624" s="42" t="s">
        <v>60</v>
      </c>
      <c r="E624" s="24" t="s">
        <v>180</v>
      </c>
      <c r="F624" s="8">
        <v>44.71</v>
      </c>
      <c r="G624" s="25">
        <f t="shared" si="304"/>
        <v>4694.55</v>
      </c>
      <c r="H624" s="26"/>
      <c r="I624" s="71">
        <f t="shared" si="305"/>
        <v>44.71</v>
      </c>
      <c r="J624" s="72">
        <f t="shared" si="306"/>
        <v>0</v>
      </c>
      <c r="K624" s="30">
        <f t="shared" si="307"/>
        <v>4694.55</v>
      </c>
      <c r="L624" s="28">
        <f t="shared" si="308"/>
        <v>0</v>
      </c>
    </row>
    <row r="625" spans="1:12">
      <c r="A625" s="21">
        <v>0</v>
      </c>
      <c r="B625" s="29" t="s">
        <v>379</v>
      </c>
      <c r="C625" s="42" t="s">
        <v>941</v>
      </c>
      <c r="D625" s="42" t="s">
        <v>62</v>
      </c>
      <c r="E625" s="24" t="s">
        <v>180</v>
      </c>
      <c r="F625" s="8">
        <v>44.71</v>
      </c>
      <c r="G625" s="25">
        <f t="shared" si="304"/>
        <v>4694.55</v>
      </c>
      <c r="H625" s="26"/>
      <c r="I625" s="71">
        <f t="shared" si="305"/>
        <v>44.71</v>
      </c>
      <c r="J625" s="72">
        <f t="shared" si="306"/>
        <v>0</v>
      </c>
      <c r="K625" s="30">
        <f t="shared" si="307"/>
        <v>4694.55</v>
      </c>
      <c r="L625" s="28">
        <f t="shared" si="308"/>
        <v>0</v>
      </c>
    </row>
    <row r="626" spans="1:12">
      <c r="A626" s="21">
        <v>0</v>
      </c>
      <c r="B626" s="29" t="s">
        <v>2299</v>
      </c>
      <c r="C626" s="42" t="s">
        <v>941</v>
      </c>
      <c r="D626" s="42" t="s">
        <v>64</v>
      </c>
      <c r="E626" s="24" t="s">
        <v>180</v>
      </c>
      <c r="F626" s="8">
        <v>44.71</v>
      </c>
      <c r="G626" s="25">
        <f t="shared" si="304"/>
        <v>4694.55</v>
      </c>
      <c r="H626" s="26"/>
      <c r="I626" s="71">
        <f t="shared" si="305"/>
        <v>44.71</v>
      </c>
      <c r="J626" s="72">
        <f t="shared" ref="J626" si="309">I626*H626</f>
        <v>0</v>
      </c>
      <c r="K626" s="30">
        <f t="shared" ref="K626" si="310">G626*(1-Скидка_SUNMIGHT)</f>
        <v>4694.55</v>
      </c>
      <c r="L626" s="28">
        <f t="shared" ref="L626" si="311">H626*K626</f>
        <v>0</v>
      </c>
    </row>
    <row r="627" spans="1:12">
      <c r="A627" s="21">
        <v>0</v>
      </c>
      <c r="B627" s="29" t="s">
        <v>380</v>
      </c>
      <c r="C627" s="42" t="s">
        <v>941</v>
      </c>
      <c r="D627" s="42" t="s">
        <v>66</v>
      </c>
      <c r="E627" s="24" t="s">
        <v>180</v>
      </c>
      <c r="F627" s="8">
        <v>44.71</v>
      </c>
      <c r="G627" s="25">
        <f t="shared" si="304"/>
        <v>4694.55</v>
      </c>
      <c r="H627" s="26"/>
      <c r="I627" s="71">
        <f t="shared" si="305"/>
        <v>44.71</v>
      </c>
      <c r="J627" s="72">
        <f t="shared" si="306"/>
        <v>0</v>
      </c>
      <c r="K627" s="30">
        <f t="shared" si="307"/>
        <v>4694.55</v>
      </c>
      <c r="L627" s="28">
        <f t="shared" si="308"/>
        <v>0</v>
      </c>
    </row>
    <row r="628" spans="1:12">
      <c r="A628" s="21">
        <v>0</v>
      </c>
      <c r="B628" s="29" t="s">
        <v>381</v>
      </c>
      <c r="C628" s="42" t="s">
        <v>941</v>
      </c>
      <c r="D628" s="42" t="s">
        <v>70</v>
      </c>
      <c r="E628" s="24" t="s">
        <v>180</v>
      </c>
      <c r="F628" s="8">
        <v>44.71</v>
      </c>
      <c r="G628" s="25">
        <f t="shared" si="304"/>
        <v>4694.55</v>
      </c>
      <c r="H628" s="26"/>
      <c r="I628" s="71">
        <f t="shared" si="305"/>
        <v>44.71</v>
      </c>
      <c r="J628" s="72">
        <f t="shared" si="306"/>
        <v>0</v>
      </c>
      <c r="K628" s="30">
        <f t="shared" si="307"/>
        <v>4694.55</v>
      </c>
      <c r="L628" s="28">
        <f t="shared" si="308"/>
        <v>0</v>
      </c>
    </row>
    <row r="629" spans="1:12">
      <c r="A629" s="21">
        <v>0</v>
      </c>
      <c r="B629" s="29" t="s">
        <v>382</v>
      </c>
      <c r="C629" s="42" t="s">
        <v>941</v>
      </c>
      <c r="D629" s="42" t="s">
        <v>74</v>
      </c>
      <c r="E629" s="24" t="s">
        <v>180</v>
      </c>
      <c r="F629" s="8">
        <v>44.71</v>
      </c>
      <c r="G629" s="25">
        <f t="shared" si="304"/>
        <v>4694.55</v>
      </c>
      <c r="H629" s="26"/>
      <c r="I629" s="71">
        <f t="shared" si="305"/>
        <v>44.71</v>
      </c>
      <c r="J629" s="72">
        <f t="shared" si="306"/>
        <v>0</v>
      </c>
      <c r="K629" s="30">
        <f t="shared" si="307"/>
        <v>4694.55</v>
      </c>
      <c r="L629" s="28">
        <f t="shared" si="308"/>
        <v>0</v>
      </c>
    </row>
    <row r="630" spans="1:12">
      <c r="A630" s="21">
        <v>0</v>
      </c>
      <c r="B630" s="29" t="s">
        <v>383</v>
      </c>
      <c r="C630" s="42" t="s">
        <v>941</v>
      </c>
      <c r="D630" s="42" t="s">
        <v>76</v>
      </c>
      <c r="E630" s="24" t="s">
        <v>180</v>
      </c>
      <c r="F630" s="8">
        <v>44.71</v>
      </c>
      <c r="G630" s="25">
        <f t="shared" si="304"/>
        <v>4694.55</v>
      </c>
      <c r="H630" s="26"/>
      <c r="I630" s="71">
        <f t="shared" si="305"/>
        <v>44.71</v>
      </c>
      <c r="J630" s="72">
        <f t="shared" si="306"/>
        <v>0</v>
      </c>
      <c r="K630" s="30">
        <f t="shared" si="307"/>
        <v>4694.55</v>
      </c>
      <c r="L630" s="28">
        <f t="shared" si="308"/>
        <v>0</v>
      </c>
    </row>
    <row r="631" spans="1:12">
      <c r="A631" s="21">
        <v>0</v>
      </c>
      <c r="B631" s="29" t="s">
        <v>384</v>
      </c>
      <c r="C631" s="42" t="s">
        <v>941</v>
      </c>
      <c r="D631" s="42" t="s">
        <v>78</v>
      </c>
      <c r="E631" s="24" t="s">
        <v>180</v>
      </c>
      <c r="F631" s="8">
        <v>44.71</v>
      </c>
      <c r="G631" s="25">
        <f t="shared" si="304"/>
        <v>4694.55</v>
      </c>
      <c r="H631" s="26"/>
      <c r="I631" s="71">
        <f t="shared" si="305"/>
        <v>44.71</v>
      </c>
      <c r="J631" s="72">
        <f t="shared" si="306"/>
        <v>0</v>
      </c>
      <c r="K631" s="30">
        <f t="shared" si="307"/>
        <v>4694.55</v>
      </c>
      <c r="L631" s="28">
        <f t="shared" si="308"/>
        <v>0</v>
      </c>
    </row>
    <row r="632" spans="1:12">
      <c r="A632" s="21">
        <v>0</v>
      </c>
      <c r="B632" s="29" t="s">
        <v>1345</v>
      </c>
      <c r="C632" s="42" t="s">
        <v>1141</v>
      </c>
      <c r="D632" s="42" t="s">
        <v>79</v>
      </c>
      <c r="E632" s="24" t="s">
        <v>180</v>
      </c>
      <c r="F632" s="8">
        <v>45.45</v>
      </c>
      <c r="G632" s="25">
        <f t="shared" si="304"/>
        <v>4772.25</v>
      </c>
      <c r="H632" s="26"/>
      <c r="I632" s="71">
        <f t="shared" si="305"/>
        <v>45.45</v>
      </c>
      <c r="J632" s="72">
        <f t="shared" si="306"/>
        <v>0</v>
      </c>
      <c r="K632" s="30">
        <f t="shared" si="307"/>
        <v>4772.25</v>
      </c>
      <c r="L632" s="28">
        <f t="shared" si="308"/>
        <v>0</v>
      </c>
    </row>
    <row r="633" spans="1:12">
      <c r="A633" s="21">
        <v>0</v>
      </c>
      <c r="B633" s="29" t="s">
        <v>1346</v>
      </c>
      <c r="C633" s="42" t="s">
        <v>1141</v>
      </c>
      <c r="D633" s="42" t="s">
        <v>80</v>
      </c>
      <c r="E633" s="24" t="s">
        <v>180</v>
      </c>
      <c r="F633" s="8">
        <v>51.31</v>
      </c>
      <c r="G633" s="25">
        <f t="shared" si="304"/>
        <v>5387.55</v>
      </c>
      <c r="H633" s="26"/>
      <c r="I633" s="71">
        <f t="shared" si="305"/>
        <v>51.31</v>
      </c>
      <c r="J633" s="72">
        <f t="shared" si="306"/>
        <v>0</v>
      </c>
      <c r="K633" s="30">
        <f t="shared" si="307"/>
        <v>5387.55</v>
      </c>
      <c r="L633" s="28">
        <f t="shared" si="308"/>
        <v>0</v>
      </c>
    </row>
    <row r="634" spans="1:12">
      <c r="A634" s="21">
        <v>0</v>
      </c>
      <c r="B634" s="29" t="s">
        <v>1347</v>
      </c>
      <c r="C634" s="42" t="s">
        <v>1141</v>
      </c>
      <c r="D634" s="42" t="s">
        <v>81</v>
      </c>
      <c r="E634" s="24" t="s">
        <v>180</v>
      </c>
      <c r="F634" s="8">
        <v>51.31</v>
      </c>
      <c r="G634" s="25">
        <f t="shared" si="304"/>
        <v>5387.55</v>
      </c>
      <c r="H634" s="26"/>
      <c r="I634" s="71">
        <f t="shared" si="305"/>
        <v>51.31</v>
      </c>
      <c r="J634" s="72">
        <f t="shared" si="306"/>
        <v>0</v>
      </c>
      <c r="K634" s="30">
        <f t="shared" si="307"/>
        <v>5387.55</v>
      </c>
      <c r="L634" s="28">
        <f t="shared" si="308"/>
        <v>0</v>
      </c>
    </row>
    <row r="635" spans="1:12" ht="12.5" thickBot="1">
      <c r="A635" s="21"/>
      <c r="B635" s="29"/>
      <c r="C635" s="42"/>
      <c r="D635" s="42"/>
      <c r="E635" s="24"/>
      <c r="F635" s="8"/>
      <c r="G635" s="8"/>
      <c r="H635" s="26"/>
      <c r="I635" s="71"/>
      <c r="J635" s="72"/>
      <c r="K635" s="30"/>
      <c r="L635" s="28"/>
    </row>
    <row r="636" spans="1:12">
      <c r="A636" s="21"/>
      <c r="B636" s="312" t="s">
        <v>1558</v>
      </c>
      <c r="C636" s="313"/>
      <c r="D636" s="313"/>
      <c r="E636" s="313"/>
      <c r="F636" s="313"/>
      <c r="G636" s="17"/>
      <c r="H636" s="26"/>
      <c r="I636" s="71"/>
      <c r="J636" s="72"/>
      <c r="K636" s="30"/>
      <c r="L636" s="28"/>
    </row>
    <row r="637" spans="1:12">
      <c r="A637" s="21"/>
      <c r="B637" s="45" t="s">
        <v>1559</v>
      </c>
      <c r="C637" s="42"/>
      <c r="D637" s="42"/>
      <c r="E637" s="24"/>
      <c r="F637" s="8"/>
      <c r="G637" s="8"/>
      <c r="H637" s="26"/>
      <c r="I637" s="71"/>
      <c r="J637" s="72"/>
      <c r="K637" s="30"/>
      <c r="L637" s="28"/>
    </row>
    <row r="638" spans="1:12">
      <c r="A638" s="21">
        <v>0</v>
      </c>
      <c r="B638" s="29" t="s">
        <v>1955</v>
      </c>
      <c r="C638" s="42" t="s">
        <v>1956</v>
      </c>
      <c r="D638" s="42" t="s">
        <v>53</v>
      </c>
      <c r="E638" s="24" t="s">
        <v>54</v>
      </c>
      <c r="F638" s="8">
        <v>0.28000000000000003</v>
      </c>
      <c r="G638" s="32">
        <f>ROUND(F638*Курс_EUR,2)</f>
        <v>29.4</v>
      </c>
      <c r="H638" s="26"/>
      <c r="I638" s="71">
        <f>F638*(1-Скидка_SUNMIGHT)</f>
        <v>0.28000000000000003</v>
      </c>
      <c r="J638" s="72">
        <f t="shared" ref="J638:J642" si="312">I638*H638</f>
        <v>0</v>
      </c>
      <c r="K638" s="30">
        <f t="shared" ref="K638:K642" si="313">G638*(1-Скидка_SUNMIGHT)</f>
        <v>29.4</v>
      </c>
      <c r="L638" s="28">
        <f t="shared" ref="L638:L642" si="314">H638*K638</f>
        <v>0</v>
      </c>
    </row>
    <row r="639" spans="1:12">
      <c r="A639" s="21">
        <v>0</v>
      </c>
      <c r="B639" s="29" t="s">
        <v>1957</v>
      </c>
      <c r="C639" s="42" t="s">
        <v>1956</v>
      </c>
      <c r="D639" s="42" t="s">
        <v>58</v>
      </c>
      <c r="E639" s="24" t="s">
        <v>54</v>
      </c>
      <c r="F639" s="8">
        <v>0.25</v>
      </c>
      <c r="G639" s="32">
        <f>ROUND(F639*Курс_EUR,2)</f>
        <v>26.25</v>
      </c>
      <c r="H639" s="26"/>
      <c r="I639" s="71">
        <f>F639*(1-Скидка_SUNMIGHT)</f>
        <v>0.25</v>
      </c>
      <c r="J639" s="72">
        <f t="shared" si="312"/>
        <v>0</v>
      </c>
      <c r="K639" s="30">
        <f t="shared" si="313"/>
        <v>26.25</v>
      </c>
      <c r="L639" s="28">
        <f t="shared" si="314"/>
        <v>0</v>
      </c>
    </row>
    <row r="640" spans="1:12">
      <c r="A640" s="21">
        <v>0</v>
      </c>
      <c r="B640" s="29" t="s">
        <v>1958</v>
      </c>
      <c r="C640" s="42" t="s">
        <v>1956</v>
      </c>
      <c r="D640" s="42" t="s">
        <v>62</v>
      </c>
      <c r="E640" s="24" t="s">
        <v>54</v>
      </c>
      <c r="F640" s="8">
        <v>0.25</v>
      </c>
      <c r="G640" s="32">
        <f>ROUND(F640*Курс_EUR,2)</f>
        <v>26.25</v>
      </c>
      <c r="H640" s="26"/>
      <c r="I640" s="71">
        <f>F640*(1-Скидка_SUNMIGHT)</f>
        <v>0.25</v>
      </c>
      <c r="J640" s="72">
        <f t="shared" si="312"/>
        <v>0</v>
      </c>
      <c r="K640" s="30">
        <f t="shared" si="313"/>
        <v>26.25</v>
      </c>
      <c r="L640" s="28">
        <f t="shared" si="314"/>
        <v>0</v>
      </c>
    </row>
    <row r="641" spans="1:12">
      <c r="A641" s="21">
        <v>0</v>
      </c>
      <c r="B641" s="29" t="s">
        <v>1959</v>
      </c>
      <c r="C641" s="42" t="s">
        <v>1956</v>
      </c>
      <c r="D641" s="42" t="s">
        <v>66</v>
      </c>
      <c r="E641" s="24" t="s">
        <v>54</v>
      </c>
      <c r="F641" s="8">
        <v>0.25</v>
      </c>
      <c r="G641" s="32">
        <f>ROUND(F641*Курс_EUR,2)</f>
        <v>26.25</v>
      </c>
      <c r="H641" s="26"/>
      <c r="I641" s="71">
        <f>F641*(1-Скидка_SUNMIGHT)</f>
        <v>0.25</v>
      </c>
      <c r="J641" s="72">
        <f t="shared" si="312"/>
        <v>0</v>
      </c>
      <c r="K641" s="30">
        <f t="shared" si="313"/>
        <v>26.25</v>
      </c>
      <c r="L641" s="28">
        <f t="shared" si="314"/>
        <v>0</v>
      </c>
    </row>
    <row r="642" spans="1:12">
      <c r="A642" s="21">
        <v>0</v>
      </c>
      <c r="B642" s="29" t="s">
        <v>1960</v>
      </c>
      <c r="C642" s="42" t="s">
        <v>1956</v>
      </c>
      <c r="D642" s="42" t="s">
        <v>70</v>
      </c>
      <c r="E642" s="24" t="s">
        <v>54</v>
      </c>
      <c r="F642" s="8">
        <v>0.25</v>
      </c>
      <c r="G642" s="32">
        <f>ROUND(F642*Курс_EUR,2)</f>
        <v>26.25</v>
      </c>
      <c r="H642" s="26"/>
      <c r="I642" s="71">
        <f>F642*(1-Скидка_SUNMIGHT)</f>
        <v>0.25</v>
      </c>
      <c r="J642" s="72">
        <f t="shared" si="312"/>
        <v>0</v>
      </c>
      <c r="K642" s="30">
        <f t="shared" si="313"/>
        <v>26.25</v>
      </c>
      <c r="L642" s="28">
        <f t="shared" si="314"/>
        <v>0</v>
      </c>
    </row>
    <row r="643" spans="1:12">
      <c r="A643" s="21"/>
      <c r="B643" s="29"/>
      <c r="C643" s="42"/>
      <c r="D643" s="42"/>
      <c r="E643" s="24"/>
      <c r="F643" s="8"/>
      <c r="G643" s="32"/>
      <c r="H643" s="26"/>
      <c r="I643" s="71"/>
      <c r="J643" s="72"/>
      <c r="K643" s="30"/>
      <c r="L643" s="28"/>
    </row>
    <row r="644" spans="1:12">
      <c r="A644" s="21">
        <v>0</v>
      </c>
      <c r="B644" s="29" t="s">
        <v>1560</v>
      </c>
      <c r="C644" s="42" t="s">
        <v>1561</v>
      </c>
      <c r="D644" s="42" t="s">
        <v>53</v>
      </c>
      <c r="E644" s="24" t="s">
        <v>54</v>
      </c>
      <c r="F644" s="8">
        <v>0.31</v>
      </c>
      <c r="G644" s="32">
        <f t="shared" ref="G644:G654" si="315">ROUND(F644*Курс_EUR,2)</f>
        <v>32.549999999999997</v>
      </c>
      <c r="H644" s="26"/>
      <c r="I644" s="71">
        <f t="shared" ref="I644:I654" si="316">F644*(1-Скидка_SUNMIGHT)</f>
        <v>0.31</v>
      </c>
      <c r="J644" s="72">
        <f t="shared" ref="J644:J654" si="317">I644*H644</f>
        <v>0</v>
      </c>
      <c r="K644" s="30">
        <f t="shared" ref="K644:K654" si="318">G644*(1-Скидка_SUNMIGHT)</f>
        <v>32.549999999999997</v>
      </c>
      <c r="L644" s="28">
        <f t="shared" ref="L644:L654" si="319">H644*K644</f>
        <v>0</v>
      </c>
    </row>
    <row r="645" spans="1:12">
      <c r="A645" s="21">
        <v>0</v>
      </c>
      <c r="B645" s="29" t="s">
        <v>1562</v>
      </c>
      <c r="C645" s="42" t="s">
        <v>1561</v>
      </c>
      <c r="D645" s="42" t="s">
        <v>56</v>
      </c>
      <c r="E645" s="24" t="s">
        <v>54</v>
      </c>
      <c r="F645" s="8">
        <v>0.28000000000000003</v>
      </c>
      <c r="G645" s="25">
        <f t="shared" si="315"/>
        <v>29.4</v>
      </c>
      <c r="H645" s="26"/>
      <c r="I645" s="71">
        <f t="shared" si="316"/>
        <v>0.28000000000000003</v>
      </c>
      <c r="J645" s="72">
        <f t="shared" si="317"/>
        <v>0</v>
      </c>
      <c r="K645" s="30">
        <f t="shared" si="318"/>
        <v>29.4</v>
      </c>
      <c r="L645" s="28">
        <f t="shared" si="319"/>
        <v>0</v>
      </c>
    </row>
    <row r="646" spans="1:12">
      <c r="A646" s="21">
        <v>0</v>
      </c>
      <c r="B646" s="29" t="s">
        <v>1563</v>
      </c>
      <c r="C646" s="42" t="s">
        <v>1561</v>
      </c>
      <c r="D646" s="42" t="s">
        <v>58</v>
      </c>
      <c r="E646" s="24" t="s">
        <v>54</v>
      </c>
      <c r="F646" s="8">
        <v>0.28000000000000003</v>
      </c>
      <c r="G646" s="25">
        <f t="shared" si="315"/>
        <v>29.4</v>
      </c>
      <c r="H646" s="26"/>
      <c r="I646" s="71">
        <f t="shared" si="316"/>
        <v>0.28000000000000003</v>
      </c>
      <c r="J646" s="72">
        <f t="shared" si="317"/>
        <v>0</v>
      </c>
      <c r="K646" s="30">
        <f t="shared" si="318"/>
        <v>29.4</v>
      </c>
      <c r="L646" s="28">
        <f t="shared" si="319"/>
        <v>0</v>
      </c>
    </row>
    <row r="647" spans="1:12">
      <c r="A647" s="21">
        <v>0</v>
      </c>
      <c r="B647" s="29" t="s">
        <v>1564</v>
      </c>
      <c r="C647" s="42" t="s">
        <v>1561</v>
      </c>
      <c r="D647" s="42" t="s">
        <v>60</v>
      </c>
      <c r="E647" s="24" t="s">
        <v>54</v>
      </c>
      <c r="F647" s="8">
        <v>0.28000000000000003</v>
      </c>
      <c r="G647" s="25">
        <f t="shared" si="315"/>
        <v>29.4</v>
      </c>
      <c r="H647" s="26"/>
      <c r="I647" s="71">
        <f t="shared" si="316"/>
        <v>0.28000000000000003</v>
      </c>
      <c r="J647" s="72">
        <f t="shared" si="317"/>
        <v>0</v>
      </c>
      <c r="K647" s="30">
        <f t="shared" si="318"/>
        <v>29.4</v>
      </c>
      <c r="L647" s="28">
        <f t="shared" si="319"/>
        <v>0</v>
      </c>
    </row>
    <row r="648" spans="1:12">
      <c r="A648" s="21">
        <v>0</v>
      </c>
      <c r="B648" s="29" t="s">
        <v>1565</v>
      </c>
      <c r="C648" s="42" t="s">
        <v>1561</v>
      </c>
      <c r="D648" s="42" t="s">
        <v>62</v>
      </c>
      <c r="E648" s="24" t="s">
        <v>54</v>
      </c>
      <c r="F648" s="8">
        <v>0.28000000000000003</v>
      </c>
      <c r="G648" s="25">
        <f t="shared" si="315"/>
        <v>29.4</v>
      </c>
      <c r="H648" s="26"/>
      <c r="I648" s="71">
        <f t="shared" si="316"/>
        <v>0.28000000000000003</v>
      </c>
      <c r="J648" s="72">
        <f t="shared" si="317"/>
        <v>0</v>
      </c>
      <c r="K648" s="30">
        <f t="shared" si="318"/>
        <v>29.4</v>
      </c>
      <c r="L648" s="28">
        <f t="shared" si="319"/>
        <v>0</v>
      </c>
    </row>
    <row r="649" spans="1:12">
      <c r="A649" s="21">
        <v>0</v>
      </c>
      <c r="B649" s="29" t="s">
        <v>1566</v>
      </c>
      <c r="C649" s="42" t="s">
        <v>1561</v>
      </c>
      <c r="D649" s="42" t="s">
        <v>64</v>
      </c>
      <c r="E649" s="24" t="s">
        <v>54</v>
      </c>
      <c r="F649" s="8">
        <v>0.28000000000000003</v>
      </c>
      <c r="G649" s="25">
        <f t="shared" si="315"/>
        <v>29.4</v>
      </c>
      <c r="H649" s="26"/>
      <c r="I649" s="71">
        <f t="shared" si="316"/>
        <v>0.28000000000000003</v>
      </c>
      <c r="J649" s="72">
        <f t="shared" si="317"/>
        <v>0</v>
      </c>
      <c r="K649" s="30">
        <f t="shared" si="318"/>
        <v>29.4</v>
      </c>
      <c r="L649" s="28">
        <f t="shared" si="319"/>
        <v>0</v>
      </c>
    </row>
    <row r="650" spans="1:12">
      <c r="A650" s="21">
        <v>0</v>
      </c>
      <c r="B650" s="29" t="s">
        <v>2269</v>
      </c>
      <c r="C650" s="42" t="s">
        <v>1561</v>
      </c>
      <c r="D650" s="42" t="s">
        <v>68</v>
      </c>
      <c r="E650" s="24" t="s">
        <v>54</v>
      </c>
      <c r="F650" s="8">
        <v>0.28000000000000003</v>
      </c>
      <c r="G650" s="25">
        <f t="shared" si="315"/>
        <v>29.4</v>
      </c>
      <c r="H650" s="26"/>
      <c r="I650" s="71">
        <f t="shared" si="316"/>
        <v>0.28000000000000003</v>
      </c>
      <c r="J650" s="72">
        <f t="shared" ref="J650" si="320">I650*H650</f>
        <v>0</v>
      </c>
      <c r="K650" s="30">
        <f t="shared" ref="K650" si="321">G650*(1-Скидка_SUNMIGHT)</f>
        <v>29.4</v>
      </c>
      <c r="L650" s="28">
        <f t="shared" ref="L650" si="322">H650*K650</f>
        <v>0</v>
      </c>
    </row>
    <row r="651" spans="1:12">
      <c r="A651" s="21">
        <v>0</v>
      </c>
      <c r="B651" s="29" t="s">
        <v>1567</v>
      </c>
      <c r="C651" s="42" t="s">
        <v>1561</v>
      </c>
      <c r="D651" s="42" t="s">
        <v>66</v>
      </c>
      <c r="E651" s="24" t="s">
        <v>54</v>
      </c>
      <c r="F651" s="8">
        <v>0.28000000000000003</v>
      </c>
      <c r="G651" s="25">
        <f t="shared" si="315"/>
        <v>29.4</v>
      </c>
      <c r="H651" s="26"/>
      <c r="I651" s="71">
        <f t="shared" si="316"/>
        <v>0.28000000000000003</v>
      </c>
      <c r="J651" s="72">
        <f t="shared" si="317"/>
        <v>0</v>
      </c>
      <c r="K651" s="30">
        <f t="shared" si="318"/>
        <v>29.4</v>
      </c>
      <c r="L651" s="28">
        <f t="shared" si="319"/>
        <v>0</v>
      </c>
    </row>
    <row r="652" spans="1:12">
      <c r="A652" s="21">
        <v>0</v>
      </c>
      <c r="B652" s="29" t="s">
        <v>1568</v>
      </c>
      <c r="C652" s="42" t="s">
        <v>1561</v>
      </c>
      <c r="D652" s="42" t="s">
        <v>70</v>
      </c>
      <c r="E652" s="24" t="s">
        <v>54</v>
      </c>
      <c r="F652" s="8">
        <v>0.28000000000000003</v>
      </c>
      <c r="G652" s="25">
        <f t="shared" si="315"/>
        <v>29.4</v>
      </c>
      <c r="H652" s="26"/>
      <c r="I652" s="71">
        <f t="shared" si="316"/>
        <v>0.28000000000000003</v>
      </c>
      <c r="J652" s="72">
        <f t="shared" si="317"/>
        <v>0</v>
      </c>
      <c r="K652" s="30">
        <f t="shared" si="318"/>
        <v>29.4</v>
      </c>
      <c r="L652" s="28">
        <f t="shared" si="319"/>
        <v>0</v>
      </c>
    </row>
    <row r="653" spans="1:12">
      <c r="A653" s="21">
        <v>0</v>
      </c>
      <c r="B653" s="29" t="s">
        <v>1569</v>
      </c>
      <c r="C653" s="42" t="s">
        <v>1561</v>
      </c>
      <c r="D653" s="42" t="s">
        <v>74</v>
      </c>
      <c r="E653" s="24" t="s">
        <v>54</v>
      </c>
      <c r="F653" s="8">
        <v>0.28000000000000003</v>
      </c>
      <c r="G653" s="25">
        <f t="shared" si="315"/>
        <v>29.4</v>
      </c>
      <c r="H653" s="26"/>
      <c r="I653" s="71">
        <f t="shared" si="316"/>
        <v>0.28000000000000003</v>
      </c>
      <c r="J653" s="72">
        <f t="shared" si="317"/>
        <v>0</v>
      </c>
      <c r="K653" s="30">
        <f t="shared" si="318"/>
        <v>29.4</v>
      </c>
      <c r="L653" s="28">
        <f t="shared" si="319"/>
        <v>0</v>
      </c>
    </row>
    <row r="654" spans="1:12">
      <c r="A654" s="21">
        <v>0</v>
      </c>
      <c r="B654" s="29" t="s">
        <v>1570</v>
      </c>
      <c r="C654" s="42" t="s">
        <v>1561</v>
      </c>
      <c r="D654" s="42" t="s">
        <v>76</v>
      </c>
      <c r="E654" s="24" t="s">
        <v>54</v>
      </c>
      <c r="F654" s="8">
        <v>0.28000000000000003</v>
      </c>
      <c r="G654" s="25">
        <f t="shared" si="315"/>
        <v>29.4</v>
      </c>
      <c r="H654" s="26"/>
      <c r="I654" s="71">
        <f t="shared" si="316"/>
        <v>0.28000000000000003</v>
      </c>
      <c r="J654" s="72">
        <f t="shared" si="317"/>
        <v>0</v>
      </c>
      <c r="K654" s="30">
        <f t="shared" si="318"/>
        <v>29.4</v>
      </c>
      <c r="L654" s="28">
        <f t="shared" si="319"/>
        <v>0</v>
      </c>
    </row>
    <row r="655" spans="1:12" ht="12.5" thickBot="1">
      <c r="A655" s="21"/>
      <c r="B655" s="29"/>
      <c r="C655" s="42"/>
      <c r="D655" s="42"/>
      <c r="E655" s="24"/>
      <c r="F655" s="8"/>
      <c r="G655" s="8"/>
      <c r="H655" s="26"/>
      <c r="I655" s="71"/>
      <c r="J655" s="72"/>
      <c r="K655" s="30"/>
      <c r="L655" s="28"/>
    </row>
    <row r="656" spans="1:12">
      <c r="A656" s="21"/>
      <c r="B656" s="312" t="s">
        <v>1176</v>
      </c>
      <c r="C656" s="313"/>
      <c r="D656" s="313"/>
      <c r="E656" s="313"/>
      <c r="F656" s="313"/>
      <c r="G656" s="17"/>
      <c r="H656" s="26"/>
      <c r="I656" s="71"/>
      <c r="J656" s="72"/>
      <c r="K656" s="30"/>
      <c r="L656" s="28"/>
    </row>
    <row r="657" spans="1:12">
      <c r="A657" s="21"/>
      <c r="B657" s="45" t="s">
        <v>1177</v>
      </c>
      <c r="C657" s="42"/>
      <c r="D657" s="42"/>
      <c r="E657" s="24"/>
      <c r="F657" s="8"/>
      <c r="G657" s="8"/>
      <c r="H657" s="26"/>
      <c r="I657" s="71"/>
      <c r="J657" s="72"/>
      <c r="K657" s="30"/>
      <c r="L657" s="28"/>
    </row>
    <row r="658" spans="1:12">
      <c r="A658" s="21">
        <v>0</v>
      </c>
      <c r="B658" s="29" t="s">
        <v>1532</v>
      </c>
      <c r="C658" s="42" t="s">
        <v>1100</v>
      </c>
      <c r="D658" s="42" t="s">
        <v>51</v>
      </c>
      <c r="E658" s="24" t="s">
        <v>47</v>
      </c>
      <c r="F658" s="8">
        <v>0.33</v>
      </c>
      <c r="G658" s="32">
        <f t="shared" ref="G658:G663" si="323">ROUND(F658*Курс_EUR,2)</f>
        <v>34.65</v>
      </c>
      <c r="H658" s="26"/>
      <c r="I658" s="71">
        <f t="shared" ref="I658:I663" si="324">F658*(1-Скидка_SUNMIGHT)</f>
        <v>0.33</v>
      </c>
      <c r="J658" s="72">
        <f t="shared" ref="J658:J663" si="325">I658*H658</f>
        <v>0</v>
      </c>
      <c r="K658" s="30">
        <f t="shared" ref="K658:K663" si="326">G658*(1-Скидка_SUNMIGHT)</f>
        <v>34.65</v>
      </c>
      <c r="L658" s="28">
        <f t="shared" ref="L658:L663" si="327">H658*K658</f>
        <v>0</v>
      </c>
    </row>
    <row r="659" spans="1:12">
      <c r="A659" s="21">
        <v>0</v>
      </c>
      <c r="B659" s="29" t="s">
        <v>1099</v>
      </c>
      <c r="C659" s="42" t="s">
        <v>1100</v>
      </c>
      <c r="D659" s="42" t="s">
        <v>53</v>
      </c>
      <c r="E659" s="24" t="s">
        <v>54</v>
      </c>
      <c r="F659" s="8">
        <v>0.31</v>
      </c>
      <c r="G659" s="25">
        <f t="shared" si="323"/>
        <v>32.549999999999997</v>
      </c>
      <c r="H659" s="26"/>
      <c r="I659" s="71">
        <f t="shared" si="324"/>
        <v>0.31</v>
      </c>
      <c r="J659" s="72">
        <f t="shared" si="325"/>
        <v>0</v>
      </c>
      <c r="K659" s="30">
        <f t="shared" si="326"/>
        <v>32.549999999999997</v>
      </c>
      <c r="L659" s="28">
        <f t="shared" si="327"/>
        <v>0</v>
      </c>
    </row>
    <row r="660" spans="1:12">
      <c r="A660" s="21">
        <v>0</v>
      </c>
      <c r="B660" s="29" t="s">
        <v>1101</v>
      </c>
      <c r="C660" s="42" t="s">
        <v>1100</v>
      </c>
      <c r="D660" s="42" t="s">
        <v>56</v>
      </c>
      <c r="E660" s="24" t="s">
        <v>54</v>
      </c>
      <c r="F660" s="8">
        <v>0.28999999999999998</v>
      </c>
      <c r="G660" s="25">
        <f t="shared" si="323"/>
        <v>30.45</v>
      </c>
      <c r="H660" s="26"/>
      <c r="I660" s="71">
        <f t="shared" si="324"/>
        <v>0.28999999999999998</v>
      </c>
      <c r="J660" s="72">
        <f t="shared" si="325"/>
        <v>0</v>
      </c>
      <c r="K660" s="30">
        <f t="shared" si="326"/>
        <v>30.45</v>
      </c>
      <c r="L660" s="28">
        <f t="shared" si="327"/>
        <v>0</v>
      </c>
    </row>
    <row r="661" spans="1:12">
      <c r="A661" s="21">
        <v>0</v>
      </c>
      <c r="B661" s="29" t="s">
        <v>1102</v>
      </c>
      <c r="C661" s="42" t="s">
        <v>1100</v>
      </c>
      <c r="D661" s="42" t="s">
        <v>58</v>
      </c>
      <c r="E661" s="24" t="s">
        <v>54</v>
      </c>
      <c r="F661" s="8">
        <v>0.28999999999999998</v>
      </c>
      <c r="G661" s="25">
        <f t="shared" si="323"/>
        <v>30.45</v>
      </c>
      <c r="H661" s="26"/>
      <c r="I661" s="71">
        <f t="shared" si="324"/>
        <v>0.28999999999999998</v>
      </c>
      <c r="J661" s="72">
        <f t="shared" si="325"/>
        <v>0</v>
      </c>
      <c r="K661" s="30">
        <f t="shared" si="326"/>
        <v>30.45</v>
      </c>
      <c r="L661" s="28">
        <f t="shared" si="327"/>
        <v>0</v>
      </c>
    </row>
    <row r="662" spans="1:12">
      <c r="A662" s="21">
        <v>0</v>
      </c>
      <c r="B662" s="29" t="s">
        <v>1103</v>
      </c>
      <c r="C662" s="42" t="s">
        <v>1100</v>
      </c>
      <c r="D662" s="42" t="s">
        <v>60</v>
      </c>
      <c r="E662" s="24" t="s">
        <v>54</v>
      </c>
      <c r="F662" s="8">
        <v>0.28999999999999998</v>
      </c>
      <c r="G662" s="25">
        <f t="shared" si="323"/>
        <v>30.45</v>
      </c>
      <c r="H662" s="26"/>
      <c r="I662" s="71">
        <f t="shared" si="324"/>
        <v>0.28999999999999998</v>
      </c>
      <c r="J662" s="72">
        <f t="shared" si="325"/>
        <v>0</v>
      </c>
      <c r="K662" s="30">
        <f t="shared" si="326"/>
        <v>30.45</v>
      </c>
      <c r="L662" s="28">
        <f t="shared" si="327"/>
        <v>0</v>
      </c>
    </row>
    <row r="663" spans="1:12">
      <c r="A663" s="21">
        <v>0</v>
      </c>
      <c r="B663" s="29" t="s">
        <v>1104</v>
      </c>
      <c r="C663" s="42" t="s">
        <v>1100</v>
      </c>
      <c r="D663" s="42" t="s">
        <v>62</v>
      </c>
      <c r="E663" s="24" t="s">
        <v>54</v>
      </c>
      <c r="F663" s="8">
        <v>0.28999999999999998</v>
      </c>
      <c r="G663" s="25">
        <f t="shared" si="323"/>
        <v>30.45</v>
      </c>
      <c r="H663" s="26"/>
      <c r="I663" s="71">
        <f t="shared" si="324"/>
        <v>0.28999999999999998</v>
      </c>
      <c r="J663" s="72">
        <f t="shared" si="325"/>
        <v>0</v>
      </c>
      <c r="K663" s="30">
        <f t="shared" si="326"/>
        <v>30.45</v>
      </c>
      <c r="L663" s="28">
        <f t="shared" si="327"/>
        <v>0</v>
      </c>
    </row>
    <row r="664" spans="1:12" ht="12.5" thickBot="1">
      <c r="A664" s="21"/>
      <c r="B664" s="45"/>
      <c r="C664" s="42"/>
      <c r="D664" s="42"/>
      <c r="E664" s="24"/>
      <c r="F664" s="8"/>
      <c r="G664" s="8"/>
      <c r="H664" s="26"/>
      <c r="I664" s="71"/>
      <c r="J664" s="72"/>
      <c r="K664" s="30"/>
      <c r="L664" s="28"/>
    </row>
    <row r="665" spans="1:12">
      <c r="A665" s="21"/>
      <c r="B665" s="312" t="s">
        <v>1178</v>
      </c>
      <c r="C665" s="313"/>
      <c r="D665" s="313"/>
      <c r="E665" s="313"/>
      <c r="F665" s="313"/>
      <c r="G665" s="17"/>
      <c r="H665" s="26"/>
      <c r="I665" s="71"/>
      <c r="J665" s="72"/>
      <c r="K665" s="30"/>
      <c r="L665" s="28"/>
    </row>
    <row r="666" spans="1:12">
      <c r="A666" s="21"/>
      <c r="B666" s="45" t="s">
        <v>1179</v>
      </c>
      <c r="C666" s="42"/>
      <c r="D666" s="42"/>
      <c r="E666" s="24"/>
      <c r="F666" s="8"/>
      <c r="G666" s="8"/>
      <c r="H666" s="26"/>
      <c r="I666" s="71"/>
      <c r="J666" s="72"/>
      <c r="K666" s="30"/>
      <c r="L666" s="28"/>
    </row>
    <row r="667" spans="1:12">
      <c r="A667" s="21">
        <v>0</v>
      </c>
      <c r="B667" s="29" t="s">
        <v>1853</v>
      </c>
      <c r="C667" s="42" t="s">
        <v>2380</v>
      </c>
      <c r="D667" s="42" t="s">
        <v>53</v>
      </c>
      <c r="E667" s="24" t="s">
        <v>54</v>
      </c>
      <c r="F667" s="8">
        <v>0.31</v>
      </c>
      <c r="G667" s="32">
        <f t="shared" ref="G667:G675" si="328">ROUND(F667*Курс_EUR,2)</f>
        <v>32.549999999999997</v>
      </c>
      <c r="H667" s="26"/>
      <c r="I667" s="71">
        <f t="shared" ref="I667:I675" si="329">F667*(1-Скидка_SUNMIGHT)</f>
        <v>0.31</v>
      </c>
      <c r="J667" s="72">
        <f t="shared" ref="J667:J668" si="330">I667*H667</f>
        <v>0</v>
      </c>
      <c r="K667" s="30">
        <f t="shared" ref="K667:K668" si="331">G667*(1-Скидка_SUNMIGHT)</f>
        <v>32.549999999999997</v>
      </c>
      <c r="L667" s="28">
        <f t="shared" ref="L667:L668" si="332">H667*K667</f>
        <v>0</v>
      </c>
    </row>
    <row r="668" spans="1:12">
      <c r="A668" s="21">
        <v>0</v>
      </c>
      <c r="B668" s="29" t="s">
        <v>1854</v>
      </c>
      <c r="C668" s="42" t="s">
        <v>1006</v>
      </c>
      <c r="D668" s="42" t="s">
        <v>56</v>
      </c>
      <c r="E668" s="24" t="s">
        <v>54</v>
      </c>
      <c r="F668" s="8">
        <v>0.27</v>
      </c>
      <c r="G668" s="32">
        <f t="shared" si="328"/>
        <v>28.35</v>
      </c>
      <c r="H668" s="26"/>
      <c r="I668" s="71">
        <f t="shared" si="329"/>
        <v>0.27</v>
      </c>
      <c r="J668" s="72">
        <f t="shared" si="330"/>
        <v>0</v>
      </c>
      <c r="K668" s="30">
        <f t="shared" si="331"/>
        <v>28.35</v>
      </c>
      <c r="L668" s="28">
        <f t="shared" si="332"/>
        <v>0</v>
      </c>
    </row>
    <row r="669" spans="1:12">
      <c r="A669" s="21">
        <v>0</v>
      </c>
      <c r="B669" s="29" t="s">
        <v>1005</v>
      </c>
      <c r="C669" s="42" t="s">
        <v>1006</v>
      </c>
      <c r="D669" s="42" t="s">
        <v>58</v>
      </c>
      <c r="E669" s="24" t="s">
        <v>54</v>
      </c>
      <c r="F669" s="8">
        <v>0.27</v>
      </c>
      <c r="G669" s="32">
        <f t="shared" si="328"/>
        <v>28.35</v>
      </c>
      <c r="H669" s="26"/>
      <c r="I669" s="71">
        <f t="shared" si="329"/>
        <v>0.27</v>
      </c>
      <c r="J669" s="72">
        <f t="shared" ref="J669:J675" si="333">I669*H669</f>
        <v>0</v>
      </c>
      <c r="K669" s="30">
        <f t="shared" ref="K669:K675" si="334">G669*(1-Скидка_SUNMIGHT)</f>
        <v>28.35</v>
      </c>
      <c r="L669" s="28">
        <f t="shared" ref="L669:L675" si="335">H669*K669</f>
        <v>0</v>
      </c>
    </row>
    <row r="670" spans="1:12">
      <c r="A670" s="21">
        <v>0</v>
      </c>
      <c r="B670" s="29" t="s">
        <v>1007</v>
      </c>
      <c r="C670" s="42" t="s">
        <v>1006</v>
      </c>
      <c r="D670" s="42" t="s">
        <v>60</v>
      </c>
      <c r="E670" s="24" t="s">
        <v>54</v>
      </c>
      <c r="F670" s="8">
        <v>0.27</v>
      </c>
      <c r="G670" s="25">
        <f t="shared" si="328"/>
        <v>28.35</v>
      </c>
      <c r="H670" s="26"/>
      <c r="I670" s="71">
        <f t="shared" si="329"/>
        <v>0.27</v>
      </c>
      <c r="J670" s="72">
        <f t="shared" si="333"/>
        <v>0</v>
      </c>
      <c r="K670" s="30">
        <f t="shared" si="334"/>
        <v>28.35</v>
      </c>
      <c r="L670" s="28">
        <f t="shared" si="335"/>
        <v>0</v>
      </c>
    </row>
    <row r="671" spans="1:12">
      <c r="A671" s="21">
        <v>0</v>
      </c>
      <c r="B671" s="29" t="s">
        <v>1008</v>
      </c>
      <c r="C671" s="42" t="s">
        <v>1006</v>
      </c>
      <c r="D671" s="42" t="s">
        <v>62</v>
      </c>
      <c r="E671" s="24" t="s">
        <v>54</v>
      </c>
      <c r="F671" s="8">
        <v>0.27</v>
      </c>
      <c r="G671" s="25">
        <f t="shared" si="328"/>
        <v>28.35</v>
      </c>
      <c r="H671" s="26"/>
      <c r="I671" s="71">
        <f t="shared" si="329"/>
        <v>0.27</v>
      </c>
      <c r="J671" s="72">
        <f t="shared" si="333"/>
        <v>0</v>
      </c>
      <c r="K671" s="30">
        <f t="shared" si="334"/>
        <v>28.35</v>
      </c>
      <c r="L671" s="28">
        <f t="shared" si="335"/>
        <v>0</v>
      </c>
    </row>
    <row r="672" spans="1:12">
      <c r="A672" s="21">
        <v>0</v>
      </c>
      <c r="B672" s="29" t="s">
        <v>1009</v>
      </c>
      <c r="C672" s="42" t="s">
        <v>1006</v>
      </c>
      <c r="D672" s="42" t="s">
        <v>64</v>
      </c>
      <c r="E672" s="24" t="s">
        <v>54</v>
      </c>
      <c r="F672" s="8">
        <v>0.27</v>
      </c>
      <c r="G672" s="25">
        <f t="shared" si="328"/>
        <v>28.35</v>
      </c>
      <c r="H672" s="26"/>
      <c r="I672" s="71">
        <f t="shared" si="329"/>
        <v>0.27</v>
      </c>
      <c r="J672" s="72">
        <f t="shared" si="333"/>
        <v>0</v>
      </c>
      <c r="K672" s="30">
        <f t="shared" si="334"/>
        <v>28.35</v>
      </c>
      <c r="L672" s="28">
        <f t="shared" si="335"/>
        <v>0</v>
      </c>
    </row>
    <row r="673" spans="1:12">
      <c r="A673" s="21">
        <v>0</v>
      </c>
      <c r="B673" s="29" t="s">
        <v>1010</v>
      </c>
      <c r="C673" s="42" t="s">
        <v>1006</v>
      </c>
      <c r="D673" s="42" t="s">
        <v>66</v>
      </c>
      <c r="E673" s="24" t="s">
        <v>54</v>
      </c>
      <c r="F673" s="8">
        <v>0.27</v>
      </c>
      <c r="G673" s="25">
        <f t="shared" si="328"/>
        <v>28.35</v>
      </c>
      <c r="H673" s="26"/>
      <c r="I673" s="71">
        <f t="shared" si="329"/>
        <v>0.27</v>
      </c>
      <c r="J673" s="72">
        <f t="shared" si="333"/>
        <v>0</v>
      </c>
      <c r="K673" s="30">
        <f t="shared" si="334"/>
        <v>28.35</v>
      </c>
      <c r="L673" s="28">
        <f t="shared" si="335"/>
        <v>0</v>
      </c>
    </row>
    <row r="674" spans="1:12">
      <c r="A674" s="21">
        <v>0</v>
      </c>
      <c r="B674" s="29" t="s">
        <v>1011</v>
      </c>
      <c r="C674" s="42" t="s">
        <v>1006</v>
      </c>
      <c r="D674" s="42" t="s">
        <v>70</v>
      </c>
      <c r="E674" s="24" t="s">
        <v>54</v>
      </c>
      <c r="F674" s="8">
        <v>0.27</v>
      </c>
      <c r="G674" s="25">
        <f t="shared" si="328"/>
        <v>28.35</v>
      </c>
      <c r="H674" s="26"/>
      <c r="I674" s="71">
        <f t="shared" si="329"/>
        <v>0.27</v>
      </c>
      <c r="J674" s="72">
        <f t="shared" si="333"/>
        <v>0</v>
      </c>
      <c r="K674" s="30">
        <f t="shared" si="334"/>
        <v>28.35</v>
      </c>
      <c r="L674" s="28">
        <f t="shared" si="335"/>
        <v>0</v>
      </c>
    </row>
    <row r="675" spans="1:12">
      <c r="A675" s="21">
        <v>0</v>
      </c>
      <c r="B675" s="29" t="s">
        <v>1012</v>
      </c>
      <c r="C675" s="42" t="s">
        <v>1006</v>
      </c>
      <c r="D675" s="42" t="s">
        <v>74</v>
      </c>
      <c r="E675" s="24" t="s">
        <v>54</v>
      </c>
      <c r="F675" s="8">
        <v>0.27</v>
      </c>
      <c r="G675" s="25">
        <f t="shared" si="328"/>
        <v>28.35</v>
      </c>
      <c r="H675" s="26"/>
      <c r="I675" s="71">
        <f t="shared" si="329"/>
        <v>0.27</v>
      </c>
      <c r="J675" s="72">
        <f t="shared" si="333"/>
        <v>0</v>
      </c>
      <c r="K675" s="30">
        <f t="shared" si="334"/>
        <v>28.35</v>
      </c>
      <c r="L675" s="28">
        <f t="shared" si="335"/>
        <v>0</v>
      </c>
    </row>
    <row r="676" spans="1:12">
      <c r="A676" s="21"/>
      <c r="B676" s="29"/>
      <c r="C676" s="29"/>
      <c r="D676" s="29"/>
      <c r="E676" s="31"/>
      <c r="F676" s="32"/>
      <c r="G676" s="32"/>
      <c r="H676" s="26"/>
      <c r="I676" s="71"/>
      <c r="J676" s="72"/>
      <c r="K676" s="30"/>
      <c r="L676" s="28"/>
    </row>
    <row r="677" spans="1:12">
      <c r="A677" s="21"/>
      <c r="B677" s="317" t="s">
        <v>1182</v>
      </c>
      <c r="C677" s="317"/>
      <c r="D677" s="317"/>
      <c r="E677" s="317"/>
      <c r="F677" s="317"/>
      <c r="G677" s="35"/>
      <c r="H677" s="26"/>
      <c r="I677" s="71"/>
      <c r="J677" s="72"/>
      <c r="K677" s="30"/>
      <c r="L677" s="28"/>
    </row>
    <row r="678" spans="1:12">
      <c r="A678" s="21"/>
      <c r="B678" s="45" t="s">
        <v>410</v>
      </c>
      <c r="C678" s="42"/>
      <c r="D678" s="42"/>
      <c r="E678" s="24"/>
      <c r="F678" s="8"/>
      <c r="G678" s="8"/>
      <c r="H678" s="26"/>
      <c r="I678" s="71"/>
      <c r="J678" s="72"/>
      <c r="K678" s="30"/>
      <c r="L678" s="28"/>
    </row>
    <row r="679" spans="1:12">
      <c r="A679" s="21">
        <v>0</v>
      </c>
      <c r="B679" s="29" t="s">
        <v>411</v>
      </c>
      <c r="C679" s="42" t="s">
        <v>942</v>
      </c>
      <c r="D679" s="42" t="s">
        <v>412</v>
      </c>
      <c r="E679" s="24" t="s">
        <v>413</v>
      </c>
      <c r="F679" s="8">
        <v>1.4</v>
      </c>
      <c r="G679" s="32">
        <f>ROUND(F679*Курс_EUR,2)</f>
        <v>147</v>
      </c>
      <c r="H679" s="26"/>
      <c r="I679" s="71">
        <f>F679*(1-Скидка_SUNMIGHT)</f>
        <v>1.4</v>
      </c>
      <c r="J679" s="72">
        <f>I679*H679</f>
        <v>0</v>
      </c>
      <c r="K679" s="30">
        <f>G679*(1-Скидка_SUNMIGHT)</f>
        <v>147</v>
      </c>
      <c r="L679" s="28">
        <f>H679*K679</f>
        <v>0</v>
      </c>
    </row>
    <row r="680" spans="1:12">
      <c r="A680" s="21">
        <v>0</v>
      </c>
      <c r="B680" s="29" t="s">
        <v>414</v>
      </c>
      <c r="C680" s="42" t="s">
        <v>943</v>
      </c>
      <c r="D680" s="42" t="s">
        <v>415</v>
      </c>
      <c r="E680" s="24" t="s">
        <v>413</v>
      </c>
      <c r="F680" s="8">
        <v>1.4</v>
      </c>
      <c r="G680" s="25">
        <f>ROUND(F680*Курс_EUR,2)</f>
        <v>147</v>
      </c>
      <c r="H680" s="26"/>
      <c r="I680" s="71">
        <f>F680*(1-Скидка_SUNMIGHT)</f>
        <v>1.4</v>
      </c>
      <c r="J680" s="72">
        <f>I680*H680</f>
        <v>0</v>
      </c>
      <c r="K680" s="30">
        <f>G680*(1-Скидка_SUNMIGHT)</f>
        <v>147</v>
      </c>
      <c r="L680" s="28">
        <f>H680*K680</f>
        <v>0</v>
      </c>
    </row>
    <row r="681" spans="1:12">
      <c r="A681" s="21">
        <v>0</v>
      </c>
      <c r="B681" s="29" t="s">
        <v>416</v>
      </c>
      <c r="C681" s="42" t="s">
        <v>944</v>
      </c>
      <c r="D681" s="42" t="s">
        <v>417</v>
      </c>
      <c r="E681" s="24" t="s">
        <v>413</v>
      </c>
      <c r="F681" s="8">
        <v>1.4</v>
      </c>
      <c r="G681" s="25">
        <f>ROUND(F681*Курс_EUR,2)</f>
        <v>147</v>
      </c>
      <c r="H681" s="26"/>
      <c r="I681" s="71">
        <f>F681*(1-Скидка_SUNMIGHT)</f>
        <v>1.4</v>
      </c>
      <c r="J681" s="72">
        <f>I681*H681</f>
        <v>0</v>
      </c>
      <c r="K681" s="30">
        <f>G681*(1-Скидка_SUNMIGHT)</f>
        <v>147</v>
      </c>
      <c r="L681" s="28">
        <f>H681*K681</f>
        <v>0</v>
      </c>
    </row>
    <row r="682" spans="1:12">
      <c r="A682" s="21"/>
      <c r="B682" s="29"/>
      <c r="C682" s="42"/>
      <c r="D682" s="42"/>
      <c r="E682" s="24"/>
      <c r="F682" s="8"/>
      <c r="G682" s="8"/>
      <c r="H682" s="26"/>
      <c r="I682" s="71"/>
      <c r="J682" s="72"/>
      <c r="K682" s="30"/>
      <c r="L682" s="28"/>
    </row>
    <row r="683" spans="1:12">
      <c r="A683" s="21">
        <v>0</v>
      </c>
      <c r="B683" s="29" t="s">
        <v>418</v>
      </c>
      <c r="C683" s="42" t="s">
        <v>945</v>
      </c>
      <c r="D683" s="42" t="s">
        <v>412</v>
      </c>
      <c r="E683" s="24" t="s">
        <v>413</v>
      </c>
      <c r="F683" s="8">
        <v>1.42</v>
      </c>
      <c r="G683" s="32">
        <f>ROUND(F683*Курс_EUR,2)</f>
        <v>149.1</v>
      </c>
      <c r="H683" s="26"/>
      <c r="I683" s="71">
        <f>F683*(1-Скидка_SUNMIGHT)</f>
        <v>1.42</v>
      </c>
      <c r="J683" s="72">
        <f>I683*H683</f>
        <v>0</v>
      </c>
      <c r="K683" s="30">
        <f>G683*(1-Скидка_SUNMIGHT)</f>
        <v>149.1</v>
      </c>
      <c r="L683" s="28">
        <f>H683*K683</f>
        <v>0</v>
      </c>
    </row>
    <row r="684" spans="1:12">
      <c r="A684" s="21">
        <v>0</v>
      </c>
      <c r="B684" s="29" t="s">
        <v>419</v>
      </c>
      <c r="C684" s="42" t="s">
        <v>946</v>
      </c>
      <c r="D684" s="42" t="s">
        <v>415</v>
      </c>
      <c r="E684" s="24" t="s">
        <v>413</v>
      </c>
      <c r="F684" s="8">
        <v>1.42</v>
      </c>
      <c r="G684" s="25">
        <f>ROUND(F684*Курс_EUR,2)</f>
        <v>149.1</v>
      </c>
      <c r="H684" s="26"/>
      <c r="I684" s="71">
        <f>F684*(1-Скидка_SUNMIGHT)</f>
        <v>1.42</v>
      </c>
      <c r="J684" s="72">
        <f>I684*H684</f>
        <v>0</v>
      </c>
      <c r="K684" s="30">
        <f>G684*(1-Скидка_SUNMIGHT)</f>
        <v>149.1</v>
      </c>
      <c r="L684" s="28">
        <f>H684*K684</f>
        <v>0</v>
      </c>
    </row>
    <row r="685" spans="1:12">
      <c r="A685" s="21">
        <v>0</v>
      </c>
      <c r="B685" s="29" t="s">
        <v>420</v>
      </c>
      <c r="C685" s="42" t="s">
        <v>947</v>
      </c>
      <c r="D685" s="42" t="s">
        <v>417</v>
      </c>
      <c r="E685" s="24" t="s">
        <v>413</v>
      </c>
      <c r="F685" s="8">
        <v>1.42</v>
      </c>
      <c r="G685" s="25">
        <f>ROUND(F685*Курс_EUR,2)</f>
        <v>149.1</v>
      </c>
      <c r="H685" s="26"/>
      <c r="I685" s="71">
        <f>F685*(1-Скидка_SUNMIGHT)</f>
        <v>1.42</v>
      </c>
      <c r="J685" s="72">
        <f>I685*H685</f>
        <v>0</v>
      </c>
      <c r="K685" s="30">
        <f>G685*(1-Скидка_SUNMIGHT)</f>
        <v>149.1</v>
      </c>
      <c r="L685" s="28">
        <f>H685*K685</f>
        <v>0</v>
      </c>
    </row>
    <row r="686" spans="1:12" ht="12.5" thickBot="1">
      <c r="A686" s="21"/>
      <c r="B686" s="29"/>
      <c r="C686" s="42"/>
      <c r="D686" s="42"/>
      <c r="E686" s="24"/>
      <c r="F686" s="8"/>
      <c r="G686" s="8"/>
      <c r="H686" s="26"/>
      <c r="I686" s="71"/>
      <c r="J686" s="72"/>
      <c r="K686" s="30"/>
      <c r="L686" s="28"/>
    </row>
    <row r="687" spans="1:12">
      <c r="A687" s="21"/>
      <c r="B687" s="312" t="s">
        <v>1574</v>
      </c>
      <c r="C687" s="313"/>
      <c r="D687" s="313"/>
      <c r="E687" s="313"/>
      <c r="F687" s="313"/>
      <c r="G687" s="17"/>
      <c r="H687" s="26"/>
      <c r="I687" s="71"/>
      <c r="J687" s="72"/>
      <c r="K687" s="30"/>
      <c r="L687" s="28"/>
    </row>
    <row r="688" spans="1:12">
      <c r="A688" s="21"/>
      <c r="B688" s="45" t="s">
        <v>1183</v>
      </c>
      <c r="C688" s="48"/>
      <c r="D688" s="48"/>
      <c r="E688" s="48"/>
      <c r="F688" s="49"/>
      <c r="G688" s="49"/>
      <c r="H688" s="26"/>
      <c r="I688" s="71"/>
      <c r="J688" s="72"/>
      <c r="K688" s="30"/>
      <c r="L688" s="28"/>
    </row>
    <row r="689" spans="1:12">
      <c r="A689" s="21">
        <v>0</v>
      </c>
      <c r="B689" s="29" t="s">
        <v>427</v>
      </c>
      <c r="C689" s="29" t="s">
        <v>948</v>
      </c>
      <c r="D689" s="29" t="s">
        <v>421</v>
      </c>
      <c r="E689" s="50" t="s">
        <v>422</v>
      </c>
      <c r="F689" s="32">
        <v>1.96</v>
      </c>
      <c r="G689" s="25">
        <f t="shared" ref="G689:G698" si="336">ROUND(F689*Курс_EUR,2)</f>
        <v>205.8</v>
      </c>
      <c r="H689" s="26"/>
      <c r="I689" s="71">
        <f t="shared" ref="I689:I698" si="337">F689*(1-Скидка_SUNMIGHT)</f>
        <v>1.96</v>
      </c>
      <c r="J689" s="72">
        <f t="shared" ref="J689:J698" si="338">I689*H689</f>
        <v>0</v>
      </c>
      <c r="K689" s="30">
        <f t="shared" ref="K689:K698" si="339">G689*(1-Скидка_SUNMIGHT)</f>
        <v>205.8</v>
      </c>
      <c r="L689" s="28">
        <f t="shared" ref="L689:L698" si="340">H689*K689</f>
        <v>0</v>
      </c>
    </row>
    <row r="690" spans="1:12">
      <c r="A690" s="21">
        <v>0</v>
      </c>
      <c r="B690" s="29" t="s">
        <v>428</v>
      </c>
      <c r="C690" s="29" t="s">
        <v>948</v>
      </c>
      <c r="D690" s="29" t="s">
        <v>423</v>
      </c>
      <c r="E690" s="50" t="s">
        <v>422</v>
      </c>
      <c r="F690" s="32">
        <v>1.96</v>
      </c>
      <c r="G690" s="25">
        <f t="shared" si="336"/>
        <v>205.8</v>
      </c>
      <c r="H690" s="26"/>
      <c r="I690" s="71">
        <f t="shared" si="337"/>
        <v>1.96</v>
      </c>
      <c r="J690" s="72">
        <f t="shared" si="338"/>
        <v>0</v>
      </c>
      <c r="K690" s="30">
        <f t="shared" si="339"/>
        <v>205.8</v>
      </c>
      <c r="L690" s="28">
        <f t="shared" si="340"/>
        <v>0</v>
      </c>
    </row>
    <row r="691" spans="1:12">
      <c r="A691" s="21">
        <v>0</v>
      </c>
      <c r="B691" s="29" t="s">
        <v>429</v>
      </c>
      <c r="C691" s="29" t="s">
        <v>948</v>
      </c>
      <c r="D691" s="29" t="s">
        <v>412</v>
      </c>
      <c r="E691" s="50" t="s">
        <v>422</v>
      </c>
      <c r="F691" s="32">
        <v>1.96</v>
      </c>
      <c r="G691" s="25">
        <f t="shared" si="336"/>
        <v>205.8</v>
      </c>
      <c r="H691" s="26"/>
      <c r="I691" s="71">
        <f t="shared" si="337"/>
        <v>1.96</v>
      </c>
      <c r="J691" s="72">
        <f t="shared" si="338"/>
        <v>0</v>
      </c>
      <c r="K691" s="30">
        <f t="shared" si="339"/>
        <v>205.8</v>
      </c>
      <c r="L691" s="28">
        <f t="shared" si="340"/>
        <v>0</v>
      </c>
    </row>
    <row r="692" spans="1:12">
      <c r="A692" s="21">
        <v>0</v>
      </c>
      <c r="B692" s="29" t="s">
        <v>430</v>
      </c>
      <c r="C692" s="29" t="s">
        <v>948</v>
      </c>
      <c r="D692" s="29" t="s">
        <v>415</v>
      </c>
      <c r="E692" s="50" t="s">
        <v>422</v>
      </c>
      <c r="F692" s="32">
        <v>1.96</v>
      </c>
      <c r="G692" s="25">
        <f t="shared" si="336"/>
        <v>205.8</v>
      </c>
      <c r="H692" s="26"/>
      <c r="I692" s="71">
        <f t="shared" si="337"/>
        <v>1.96</v>
      </c>
      <c r="J692" s="72">
        <f t="shared" si="338"/>
        <v>0</v>
      </c>
      <c r="K692" s="30">
        <f t="shared" si="339"/>
        <v>205.8</v>
      </c>
      <c r="L692" s="28">
        <f t="shared" si="340"/>
        <v>0</v>
      </c>
    </row>
    <row r="693" spans="1:12">
      <c r="A693" s="21">
        <v>0</v>
      </c>
      <c r="B693" s="29" t="s">
        <v>431</v>
      </c>
      <c r="C693" s="29" t="s">
        <v>948</v>
      </c>
      <c r="D693" s="29" t="s">
        <v>424</v>
      </c>
      <c r="E693" s="50" t="s">
        <v>422</v>
      </c>
      <c r="F693" s="32">
        <v>1.96</v>
      </c>
      <c r="G693" s="25">
        <f t="shared" si="336"/>
        <v>205.8</v>
      </c>
      <c r="H693" s="26"/>
      <c r="I693" s="71">
        <f t="shared" si="337"/>
        <v>1.96</v>
      </c>
      <c r="J693" s="72">
        <f t="shared" si="338"/>
        <v>0</v>
      </c>
      <c r="K693" s="30">
        <f t="shared" si="339"/>
        <v>205.8</v>
      </c>
      <c r="L693" s="28">
        <f t="shared" si="340"/>
        <v>0</v>
      </c>
    </row>
    <row r="694" spans="1:12">
      <c r="A694" s="21"/>
      <c r="B694" s="29" t="s">
        <v>1674</v>
      </c>
      <c r="C694" s="29" t="s">
        <v>948</v>
      </c>
      <c r="D694" s="29" t="s">
        <v>417</v>
      </c>
      <c r="E694" s="50" t="s">
        <v>422</v>
      </c>
      <c r="F694" s="32">
        <v>1.96</v>
      </c>
      <c r="G694" s="25">
        <f t="shared" si="336"/>
        <v>205.8</v>
      </c>
      <c r="H694" s="26"/>
      <c r="I694" s="71">
        <f t="shared" si="337"/>
        <v>1.96</v>
      </c>
      <c r="J694" s="72">
        <f t="shared" si="338"/>
        <v>0</v>
      </c>
      <c r="K694" s="30">
        <f t="shared" si="339"/>
        <v>205.8</v>
      </c>
      <c r="L694" s="28">
        <f t="shared" si="340"/>
        <v>0</v>
      </c>
    </row>
    <row r="695" spans="1:12">
      <c r="A695" s="21">
        <v>0</v>
      </c>
      <c r="B695" s="29" t="s">
        <v>432</v>
      </c>
      <c r="C695" s="29" t="s">
        <v>948</v>
      </c>
      <c r="D695" s="29" t="s">
        <v>425</v>
      </c>
      <c r="E695" s="50" t="s">
        <v>422</v>
      </c>
      <c r="F695" s="32">
        <v>1.96</v>
      </c>
      <c r="G695" s="25">
        <f t="shared" si="336"/>
        <v>205.8</v>
      </c>
      <c r="H695" s="26"/>
      <c r="I695" s="71">
        <f t="shared" si="337"/>
        <v>1.96</v>
      </c>
      <c r="J695" s="72">
        <f t="shared" si="338"/>
        <v>0</v>
      </c>
      <c r="K695" s="30">
        <f t="shared" si="339"/>
        <v>205.8</v>
      </c>
      <c r="L695" s="28">
        <f t="shared" si="340"/>
        <v>0</v>
      </c>
    </row>
    <row r="696" spans="1:12">
      <c r="A696" s="21">
        <v>0</v>
      </c>
      <c r="B696" s="29" t="s">
        <v>1675</v>
      </c>
      <c r="C696" s="29" t="s">
        <v>948</v>
      </c>
      <c r="D696" s="29" t="s">
        <v>1676</v>
      </c>
      <c r="E696" s="50" t="s">
        <v>422</v>
      </c>
      <c r="F696" s="32">
        <v>1.96</v>
      </c>
      <c r="G696" s="25">
        <f t="shared" si="336"/>
        <v>205.8</v>
      </c>
      <c r="H696" s="26"/>
      <c r="I696" s="71">
        <f t="shared" si="337"/>
        <v>1.96</v>
      </c>
      <c r="J696" s="72">
        <f t="shared" si="338"/>
        <v>0</v>
      </c>
      <c r="K696" s="30">
        <f t="shared" si="339"/>
        <v>205.8</v>
      </c>
      <c r="L696" s="28">
        <f t="shared" si="340"/>
        <v>0</v>
      </c>
    </row>
    <row r="697" spans="1:12">
      <c r="A697" s="21">
        <v>0</v>
      </c>
      <c r="B697" s="29" t="s">
        <v>433</v>
      </c>
      <c r="C697" s="29" t="s">
        <v>948</v>
      </c>
      <c r="D697" s="29" t="s">
        <v>426</v>
      </c>
      <c r="E697" s="50" t="s">
        <v>422</v>
      </c>
      <c r="F697" s="32">
        <v>2.27</v>
      </c>
      <c r="G697" s="25">
        <f t="shared" si="336"/>
        <v>238.35</v>
      </c>
      <c r="H697" s="26"/>
      <c r="I697" s="71">
        <f t="shared" si="337"/>
        <v>2.27</v>
      </c>
      <c r="J697" s="72">
        <f t="shared" si="338"/>
        <v>0</v>
      </c>
      <c r="K697" s="30">
        <f t="shared" si="339"/>
        <v>238.35</v>
      </c>
      <c r="L697" s="28">
        <f t="shared" si="340"/>
        <v>0</v>
      </c>
    </row>
    <row r="698" spans="1:12">
      <c r="A698" s="21">
        <v>0</v>
      </c>
      <c r="B698" s="29" t="s">
        <v>1086</v>
      </c>
      <c r="C698" s="29" t="s">
        <v>948</v>
      </c>
      <c r="D698" s="29" t="s">
        <v>1087</v>
      </c>
      <c r="E698" s="50" t="s">
        <v>422</v>
      </c>
      <c r="F698" s="32">
        <v>2.27</v>
      </c>
      <c r="G698" s="25">
        <f t="shared" si="336"/>
        <v>238.35</v>
      </c>
      <c r="H698" s="26"/>
      <c r="I698" s="71">
        <f t="shared" si="337"/>
        <v>2.27</v>
      </c>
      <c r="J698" s="72">
        <f t="shared" si="338"/>
        <v>0</v>
      </c>
      <c r="K698" s="30">
        <f t="shared" si="339"/>
        <v>238.35</v>
      </c>
      <c r="L698" s="28">
        <f t="shared" si="340"/>
        <v>0</v>
      </c>
    </row>
    <row r="699" spans="1:12">
      <c r="A699" s="21"/>
      <c r="B699" s="29"/>
      <c r="C699" s="29"/>
      <c r="D699" s="29"/>
      <c r="E699" s="50"/>
      <c r="F699" s="32"/>
      <c r="G699" s="32"/>
      <c r="H699" s="26"/>
      <c r="I699" s="71"/>
      <c r="J699" s="72"/>
      <c r="K699" s="30"/>
      <c r="L699" s="28"/>
    </row>
    <row r="700" spans="1:12">
      <c r="A700" s="21">
        <v>0</v>
      </c>
      <c r="B700" s="29" t="s">
        <v>434</v>
      </c>
      <c r="C700" s="29" t="s">
        <v>949</v>
      </c>
      <c r="D700" s="29" t="s">
        <v>421</v>
      </c>
      <c r="E700" s="50" t="s">
        <v>422</v>
      </c>
      <c r="F700" s="32">
        <v>2.19</v>
      </c>
      <c r="G700" s="25">
        <f t="shared" ref="G700:G707" si="341">ROUND(F700*Курс_EUR,2)</f>
        <v>229.95</v>
      </c>
      <c r="H700" s="26"/>
      <c r="I700" s="71">
        <f t="shared" ref="I700:I707" si="342">F700*(1-Скидка_SUNMIGHT)</f>
        <v>2.19</v>
      </c>
      <c r="J700" s="72">
        <f t="shared" ref="J700:J707" si="343">I700*H700</f>
        <v>0</v>
      </c>
      <c r="K700" s="30">
        <f t="shared" ref="K700:K707" si="344">G700*(1-Скидка_SUNMIGHT)</f>
        <v>229.95</v>
      </c>
      <c r="L700" s="28">
        <f t="shared" ref="L700:L707" si="345">H700*K700</f>
        <v>0</v>
      </c>
    </row>
    <row r="701" spans="1:12">
      <c r="A701" s="21">
        <v>0</v>
      </c>
      <c r="B701" s="29" t="s">
        <v>435</v>
      </c>
      <c r="C701" s="29" t="s">
        <v>949</v>
      </c>
      <c r="D701" s="29" t="s">
        <v>423</v>
      </c>
      <c r="E701" s="50" t="s">
        <v>422</v>
      </c>
      <c r="F701" s="32">
        <v>2.19</v>
      </c>
      <c r="G701" s="25">
        <f t="shared" si="341"/>
        <v>229.95</v>
      </c>
      <c r="H701" s="26"/>
      <c r="I701" s="71">
        <f t="shared" si="342"/>
        <v>2.19</v>
      </c>
      <c r="J701" s="72">
        <f t="shared" si="343"/>
        <v>0</v>
      </c>
      <c r="K701" s="30">
        <f t="shared" si="344"/>
        <v>229.95</v>
      </c>
      <c r="L701" s="28">
        <f t="shared" si="345"/>
        <v>0</v>
      </c>
    </row>
    <row r="702" spans="1:12">
      <c r="A702" s="21">
        <v>0</v>
      </c>
      <c r="B702" s="29" t="s">
        <v>436</v>
      </c>
      <c r="C702" s="29" t="s">
        <v>949</v>
      </c>
      <c r="D702" s="29" t="s">
        <v>412</v>
      </c>
      <c r="E702" s="50" t="s">
        <v>422</v>
      </c>
      <c r="F702" s="32">
        <v>2.19</v>
      </c>
      <c r="G702" s="25">
        <f t="shared" si="341"/>
        <v>229.95</v>
      </c>
      <c r="H702" s="26"/>
      <c r="I702" s="71">
        <f t="shared" si="342"/>
        <v>2.19</v>
      </c>
      <c r="J702" s="72">
        <f t="shared" si="343"/>
        <v>0</v>
      </c>
      <c r="K702" s="30">
        <f t="shared" si="344"/>
        <v>229.95</v>
      </c>
      <c r="L702" s="28">
        <f t="shared" si="345"/>
        <v>0</v>
      </c>
    </row>
    <row r="703" spans="1:12">
      <c r="A703" s="21">
        <v>0</v>
      </c>
      <c r="B703" s="29" t="s">
        <v>437</v>
      </c>
      <c r="C703" s="29" t="s">
        <v>949</v>
      </c>
      <c r="D703" s="29" t="s">
        <v>415</v>
      </c>
      <c r="E703" s="50" t="s">
        <v>422</v>
      </c>
      <c r="F703" s="32">
        <v>2.19</v>
      </c>
      <c r="G703" s="25">
        <f t="shared" si="341"/>
        <v>229.95</v>
      </c>
      <c r="H703" s="26"/>
      <c r="I703" s="71">
        <f t="shared" si="342"/>
        <v>2.19</v>
      </c>
      <c r="J703" s="72">
        <f t="shared" si="343"/>
        <v>0</v>
      </c>
      <c r="K703" s="30">
        <f t="shared" si="344"/>
        <v>229.95</v>
      </c>
      <c r="L703" s="28">
        <f t="shared" si="345"/>
        <v>0</v>
      </c>
    </row>
    <row r="704" spans="1:12">
      <c r="A704" s="21">
        <v>0</v>
      </c>
      <c r="B704" s="29" t="s">
        <v>438</v>
      </c>
      <c r="C704" s="29" t="s">
        <v>949</v>
      </c>
      <c r="D704" s="29" t="s">
        <v>424</v>
      </c>
      <c r="E704" s="50" t="s">
        <v>422</v>
      </c>
      <c r="F704" s="32">
        <v>2.19</v>
      </c>
      <c r="G704" s="25">
        <f t="shared" si="341"/>
        <v>229.95</v>
      </c>
      <c r="H704" s="26"/>
      <c r="I704" s="71">
        <f t="shared" si="342"/>
        <v>2.19</v>
      </c>
      <c r="J704" s="72">
        <f t="shared" si="343"/>
        <v>0</v>
      </c>
      <c r="K704" s="30">
        <f t="shared" si="344"/>
        <v>229.95</v>
      </c>
      <c r="L704" s="28">
        <f t="shared" si="345"/>
        <v>0</v>
      </c>
    </row>
    <row r="705" spans="1:12">
      <c r="A705" s="21">
        <v>0</v>
      </c>
      <c r="B705" s="29" t="s">
        <v>439</v>
      </c>
      <c r="C705" s="29" t="s">
        <v>949</v>
      </c>
      <c r="D705" s="29" t="s">
        <v>425</v>
      </c>
      <c r="E705" s="50" t="s">
        <v>422</v>
      </c>
      <c r="F705" s="32">
        <v>2.19</v>
      </c>
      <c r="G705" s="25">
        <f t="shared" si="341"/>
        <v>229.95</v>
      </c>
      <c r="H705" s="26"/>
      <c r="I705" s="71">
        <f t="shared" si="342"/>
        <v>2.19</v>
      </c>
      <c r="J705" s="72">
        <f t="shared" si="343"/>
        <v>0</v>
      </c>
      <c r="K705" s="30">
        <f t="shared" si="344"/>
        <v>229.95</v>
      </c>
      <c r="L705" s="28">
        <f t="shared" si="345"/>
        <v>0</v>
      </c>
    </row>
    <row r="706" spans="1:12">
      <c r="A706" s="21">
        <v>0</v>
      </c>
      <c r="B706" s="29" t="s">
        <v>440</v>
      </c>
      <c r="C706" s="29" t="s">
        <v>949</v>
      </c>
      <c r="D706" s="29" t="s">
        <v>426</v>
      </c>
      <c r="E706" s="50" t="s">
        <v>422</v>
      </c>
      <c r="F706" s="32">
        <v>2.62</v>
      </c>
      <c r="G706" s="25">
        <f t="shared" si="341"/>
        <v>275.10000000000002</v>
      </c>
      <c r="H706" s="26"/>
      <c r="I706" s="71">
        <f t="shared" si="342"/>
        <v>2.62</v>
      </c>
      <c r="J706" s="72">
        <f t="shared" si="343"/>
        <v>0</v>
      </c>
      <c r="K706" s="30">
        <f t="shared" si="344"/>
        <v>275.10000000000002</v>
      </c>
      <c r="L706" s="28">
        <f t="shared" si="345"/>
        <v>0</v>
      </c>
    </row>
    <row r="707" spans="1:12">
      <c r="A707" s="21">
        <v>0</v>
      </c>
      <c r="B707" s="29" t="s">
        <v>1088</v>
      </c>
      <c r="C707" s="29" t="s">
        <v>949</v>
      </c>
      <c r="D707" s="29" t="s">
        <v>1087</v>
      </c>
      <c r="E707" s="50" t="s">
        <v>422</v>
      </c>
      <c r="F707" s="32">
        <v>2.62</v>
      </c>
      <c r="G707" s="25">
        <f t="shared" si="341"/>
        <v>275.10000000000002</v>
      </c>
      <c r="H707" s="26"/>
      <c r="I707" s="71">
        <f t="shared" si="342"/>
        <v>2.62</v>
      </c>
      <c r="J707" s="72">
        <f t="shared" si="343"/>
        <v>0</v>
      </c>
      <c r="K707" s="30">
        <f t="shared" si="344"/>
        <v>275.10000000000002</v>
      </c>
      <c r="L707" s="28">
        <f t="shared" si="345"/>
        <v>0</v>
      </c>
    </row>
    <row r="708" spans="1:12">
      <c r="A708" s="21"/>
      <c r="B708" s="29"/>
      <c r="C708" s="29"/>
      <c r="D708" s="29"/>
      <c r="E708" s="50"/>
      <c r="F708" s="32"/>
      <c r="G708" s="32"/>
      <c r="H708" s="26"/>
      <c r="I708" s="71"/>
      <c r="J708" s="72"/>
      <c r="K708" s="30"/>
      <c r="L708" s="28"/>
    </row>
    <row r="709" spans="1:12">
      <c r="A709" s="21">
        <v>0</v>
      </c>
      <c r="B709" s="29" t="s">
        <v>1529</v>
      </c>
      <c r="C709" s="29" t="s">
        <v>1530</v>
      </c>
      <c r="D709" s="29" t="s">
        <v>1531</v>
      </c>
      <c r="E709" s="50" t="s">
        <v>422</v>
      </c>
      <c r="F709" s="32">
        <v>2.44</v>
      </c>
      <c r="G709" s="25">
        <f t="shared" ref="G709:G714" si="346">ROUND(F709*Курс_EUR,2)</f>
        <v>256.2</v>
      </c>
      <c r="H709" s="26"/>
      <c r="I709" s="71">
        <f t="shared" ref="I709:I714" si="347">F709*(1-Скидка_SUNMIGHT)</f>
        <v>2.44</v>
      </c>
      <c r="J709" s="72">
        <f>I709*H709</f>
        <v>0</v>
      </c>
      <c r="K709" s="30">
        <f t="shared" ref="K709:K714" si="348">G709*(1-Скидка_SUNMIGHT)</f>
        <v>256.2</v>
      </c>
      <c r="L709" s="28">
        <f>H709*K709</f>
        <v>0</v>
      </c>
    </row>
    <row r="710" spans="1:12">
      <c r="A710" s="21">
        <v>0</v>
      </c>
      <c r="B710" s="29" t="s">
        <v>1659</v>
      </c>
      <c r="C710" s="29" t="s">
        <v>1530</v>
      </c>
      <c r="D710" s="29" t="s">
        <v>423</v>
      </c>
      <c r="E710" s="50" t="s">
        <v>422</v>
      </c>
      <c r="F710" s="32">
        <v>2.44</v>
      </c>
      <c r="G710" s="25">
        <f t="shared" si="346"/>
        <v>256.2</v>
      </c>
      <c r="H710" s="26"/>
      <c r="I710" s="71">
        <f t="shared" si="347"/>
        <v>2.44</v>
      </c>
      <c r="J710" s="72">
        <f>I710*H710</f>
        <v>0</v>
      </c>
      <c r="K710" s="30">
        <f t="shared" si="348"/>
        <v>256.2</v>
      </c>
      <c r="L710" s="28">
        <f>H710*K710</f>
        <v>0</v>
      </c>
    </row>
    <row r="711" spans="1:12">
      <c r="A711" s="21">
        <v>0</v>
      </c>
      <c r="B711" s="29" t="s">
        <v>1660</v>
      </c>
      <c r="C711" s="29" t="s">
        <v>1530</v>
      </c>
      <c r="D711" s="29" t="s">
        <v>412</v>
      </c>
      <c r="E711" s="50" t="s">
        <v>422</v>
      </c>
      <c r="F711" s="32">
        <v>2.44</v>
      </c>
      <c r="G711" s="25">
        <f t="shared" si="346"/>
        <v>256.2</v>
      </c>
      <c r="H711" s="26"/>
      <c r="I711" s="71">
        <f t="shared" si="347"/>
        <v>2.44</v>
      </c>
      <c r="J711" s="72">
        <f>I711*H711</f>
        <v>0</v>
      </c>
      <c r="K711" s="30">
        <f t="shared" si="348"/>
        <v>256.2</v>
      </c>
      <c r="L711" s="28">
        <f>H711*K711</f>
        <v>0</v>
      </c>
    </row>
    <row r="712" spans="1:12">
      <c r="A712" s="21">
        <v>0</v>
      </c>
      <c r="B712" s="29" t="s">
        <v>1661</v>
      </c>
      <c r="C712" s="29" t="s">
        <v>1530</v>
      </c>
      <c r="D712" s="29" t="s">
        <v>424</v>
      </c>
      <c r="E712" s="50" t="s">
        <v>422</v>
      </c>
      <c r="F712" s="32">
        <v>2.44</v>
      </c>
      <c r="G712" s="25">
        <f t="shared" si="346"/>
        <v>256.2</v>
      </c>
      <c r="H712" s="26"/>
      <c r="I712" s="71">
        <f t="shared" si="347"/>
        <v>2.44</v>
      </c>
      <c r="J712" s="72">
        <f>I712*H712</f>
        <v>0</v>
      </c>
      <c r="K712" s="30">
        <f t="shared" si="348"/>
        <v>256.2</v>
      </c>
      <c r="L712" s="28">
        <f>H712*K712</f>
        <v>0</v>
      </c>
    </row>
    <row r="713" spans="1:12">
      <c r="A713" s="21">
        <v>0</v>
      </c>
      <c r="B713" s="29" t="s">
        <v>2304</v>
      </c>
      <c r="C713" s="29" t="s">
        <v>1530</v>
      </c>
      <c r="D713" s="29" t="s">
        <v>425</v>
      </c>
      <c r="E713" s="50" t="s">
        <v>422</v>
      </c>
      <c r="F713" s="32">
        <v>2.44</v>
      </c>
      <c r="G713" s="25">
        <f t="shared" si="346"/>
        <v>256.2</v>
      </c>
      <c r="H713" s="26"/>
      <c r="I713" s="71">
        <f t="shared" si="347"/>
        <v>2.44</v>
      </c>
      <c r="J713" s="72">
        <f t="shared" ref="J713:J714" si="349">I713*H713</f>
        <v>0</v>
      </c>
      <c r="K713" s="30">
        <f t="shared" si="348"/>
        <v>256.2</v>
      </c>
      <c r="L713" s="28">
        <f t="shared" ref="L713:L714" si="350">H713*K713</f>
        <v>0</v>
      </c>
    </row>
    <row r="714" spans="1:12">
      <c r="A714" s="21">
        <v>0</v>
      </c>
      <c r="B714" s="29" t="s">
        <v>2305</v>
      </c>
      <c r="C714" s="29" t="s">
        <v>1530</v>
      </c>
      <c r="D714" s="29" t="s">
        <v>426</v>
      </c>
      <c r="E714" s="50" t="s">
        <v>422</v>
      </c>
      <c r="F714" s="32">
        <v>2.65</v>
      </c>
      <c r="G714" s="25">
        <f t="shared" si="346"/>
        <v>278.25</v>
      </c>
      <c r="H714" s="26"/>
      <c r="I714" s="71">
        <f t="shared" si="347"/>
        <v>2.65</v>
      </c>
      <c r="J714" s="72">
        <f t="shared" si="349"/>
        <v>0</v>
      </c>
      <c r="K714" s="30">
        <f t="shared" si="348"/>
        <v>278.25</v>
      </c>
      <c r="L714" s="28">
        <f t="shared" si="350"/>
        <v>0</v>
      </c>
    </row>
    <row r="715" spans="1:12" ht="12.5" thickBot="1">
      <c r="A715" s="21"/>
      <c r="B715" s="29"/>
      <c r="C715" s="29"/>
      <c r="D715" s="29"/>
      <c r="E715" s="50"/>
      <c r="F715" s="32"/>
      <c r="G715" s="25"/>
      <c r="H715" s="26"/>
      <c r="I715" s="71"/>
      <c r="J715" s="72"/>
      <c r="K715" s="30"/>
      <c r="L715" s="28"/>
    </row>
    <row r="716" spans="1:12">
      <c r="A716" s="21"/>
      <c r="B716" s="312" t="s">
        <v>2435</v>
      </c>
      <c r="C716" s="313"/>
      <c r="D716" s="313"/>
      <c r="E716" s="313"/>
      <c r="F716" s="313"/>
      <c r="G716" s="17"/>
      <c r="H716" s="26"/>
      <c r="I716" s="71"/>
      <c r="J716" s="72"/>
      <c r="K716" s="30"/>
      <c r="L716" s="28"/>
    </row>
    <row r="717" spans="1:12">
      <c r="A717" s="21"/>
      <c r="B717" s="45" t="s">
        <v>2436</v>
      </c>
      <c r="C717" s="51"/>
      <c r="D717" s="52"/>
      <c r="E717" s="52"/>
      <c r="F717" s="8"/>
      <c r="G717" s="25"/>
      <c r="H717" s="26"/>
      <c r="I717" s="71"/>
      <c r="J717" s="72"/>
      <c r="K717" s="30"/>
      <c r="L717" s="28"/>
    </row>
    <row r="718" spans="1:12">
      <c r="A718" s="21">
        <v>0</v>
      </c>
      <c r="B718" s="29" t="s">
        <v>1108</v>
      </c>
      <c r="C718" s="29" t="s">
        <v>2437</v>
      </c>
      <c r="D718" s="29" t="s">
        <v>412</v>
      </c>
      <c r="E718" s="50" t="s">
        <v>422</v>
      </c>
      <c r="F718" s="32">
        <v>2.99</v>
      </c>
      <c r="G718" s="25">
        <f t="shared" ref="G718:G720" si="351">ROUND(F718*Курс_EUR,2)</f>
        <v>313.95</v>
      </c>
      <c r="H718" s="26"/>
      <c r="I718" s="71">
        <f t="shared" ref="I718:I720" si="352">F718*(1-Скидка_SUNMIGHT)</f>
        <v>2.99</v>
      </c>
      <c r="J718" s="72">
        <f t="shared" ref="J718:J720" si="353">I718*H718</f>
        <v>0</v>
      </c>
      <c r="K718" s="30">
        <f t="shared" ref="K718:K720" si="354">G718*(1-Скидка_SUNMIGHT)</f>
        <v>313.95</v>
      </c>
      <c r="L718" s="28">
        <f t="shared" ref="L718:L720" si="355">H718*K718</f>
        <v>0</v>
      </c>
    </row>
    <row r="719" spans="1:12">
      <c r="A719" s="21">
        <v>0</v>
      </c>
      <c r="B719" s="29" t="s">
        <v>2438</v>
      </c>
      <c r="C719" s="29" t="s">
        <v>2437</v>
      </c>
      <c r="D719" s="29" t="s">
        <v>415</v>
      </c>
      <c r="E719" s="50" t="s">
        <v>422</v>
      </c>
      <c r="F719" s="32">
        <v>2.99</v>
      </c>
      <c r="G719" s="25">
        <f t="shared" si="351"/>
        <v>313.95</v>
      </c>
      <c r="H719" s="26"/>
      <c r="I719" s="71">
        <f t="shared" si="352"/>
        <v>2.99</v>
      </c>
      <c r="J719" s="72">
        <f t="shared" si="353"/>
        <v>0</v>
      </c>
      <c r="K719" s="30">
        <f t="shared" si="354"/>
        <v>313.95</v>
      </c>
      <c r="L719" s="28">
        <f t="shared" si="355"/>
        <v>0</v>
      </c>
    </row>
    <row r="720" spans="1:12">
      <c r="A720" s="21">
        <v>0</v>
      </c>
      <c r="B720" s="29" t="s">
        <v>2439</v>
      </c>
      <c r="C720" s="29" t="s">
        <v>2437</v>
      </c>
      <c r="D720" s="29" t="s">
        <v>424</v>
      </c>
      <c r="E720" s="50" t="s">
        <v>422</v>
      </c>
      <c r="F720" s="32">
        <v>2.99</v>
      </c>
      <c r="G720" s="25">
        <f t="shared" si="351"/>
        <v>313.95</v>
      </c>
      <c r="H720" s="26"/>
      <c r="I720" s="71">
        <f t="shared" si="352"/>
        <v>2.99</v>
      </c>
      <c r="J720" s="72">
        <f t="shared" si="353"/>
        <v>0</v>
      </c>
      <c r="K720" s="30">
        <f t="shared" si="354"/>
        <v>313.95</v>
      </c>
      <c r="L720" s="28">
        <f t="shared" si="355"/>
        <v>0</v>
      </c>
    </row>
    <row r="721" spans="1:12">
      <c r="A721" s="21">
        <v>0</v>
      </c>
      <c r="B721" s="29" t="s">
        <v>2540</v>
      </c>
      <c r="C721" s="29" t="s">
        <v>2437</v>
      </c>
      <c r="D721" s="29" t="s">
        <v>425</v>
      </c>
      <c r="E721" s="50" t="s">
        <v>422</v>
      </c>
      <c r="F721" s="32">
        <v>2.99</v>
      </c>
      <c r="G721" s="25">
        <f t="shared" ref="G721" si="356">ROUND(F721*Курс_EUR,2)</f>
        <v>313.95</v>
      </c>
      <c r="H721" s="26"/>
      <c r="I721" s="71">
        <f t="shared" ref="I721" si="357">F721*(1-Скидка_SUNMIGHT)</f>
        <v>2.99</v>
      </c>
      <c r="J721" s="72">
        <f t="shared" ref="J721" si="358">I721*H721</f>
        <v>0</v>
      </c>
      <c r="K721" s="30">
        <f t="shared" ref="K721" si="359">G721*(1-Скидка_SUNMIGHT)</f>
        <v>313.95</v>
      </c>
      <c r="L721" s="28">
        <f t="shared" ref="L721" si="360">H721*K721</f>
        <v>0</v>
      </c>
    </row>
    <row r="722" spans="1:12" ht="12.5" thickBot="1">
      <c r="A722" s="21"/>
      <c r="B722" s="29"/>
      <c r="C722" s="29"/>
      <c r="D722" s="29"/>
      <c r="E722" s="50"/>
      <c r="F722" s="32"/>
      <c r="G722" s="25"/>
      <c r="H722" s="26"/>
      <c r="I722" s="71"/>
      <c r="J722" s="72"/>
      <c r="K722" s="30"/>
      <c r="L722" s="28"/>
    </row>
    <row r="723" spans="1:12">
      <c r="A723" s="21"/>
      <c r="B723" s="312" t="s">
        <v>1180</v>
      </c>
      <c r="C723" s="313"/>
      <c r="D723" s="313"/>
      <c r="E723" s="313"/>
      <c r="F723" s="313"/>
      <c r="G723" s="17"/>
      <c r="H723" s="26"/>
      <c r="I723" s="71"/>
      <c r="J723" s="72"/>
      <c r="K723" s="30"/>
      <c r="L723" s="28"/>
    </row>
    <row r="724" spans="1:12">
      <c r="A724" s="21"/>
      <c r="B724" s="45" t="s">
        <v>1181</v>
      </c>
      <c r="C724" s="51"/>
      <c r="D724" s="52"/>
      <c r="E724" s="52"/>
      <c r="F724" s="8"/>
      <c r="G724" s="8"/>
      <c r="H724" s="26"/>
      <c r="I724" s="71"/>
      <c r="J724" s="72"/>
      <c r="K724" s="30"/>
      <c r="L724" s="28"/>
    </row>
    <row r="725" spans="1:12">
      <c r="A725" s="21">
        <v>0</v>
      </c>
      <c r="B725" s="29" t="s">
        <v>385</v>
      </c>
      <c r="C725" s="23" t="s">
        <v>386</v>
      </c>
      <c r="D725" s="23" t="s">
        <v>51</v>
      </c>
      <c r="E725" s="24" t="s">
        <v>341</v>
      </c>
      <c r="F725" s="8">
        <v>0.59</v>
      </c>
      <c r="G725" s="32">
        <f t="shared" ref="G725:G745" si="361">ROUND(F725*Курс_EUR,2)</f>
        <v>61.95</v>
      </c>
      <c r="H725" s="26"/>
      <c r="I725" s="71">
        <f t="shared" ref="I725:I745" si="362">F725*(1-Скидка_SUNMIGHT)</f>
        <v>0.59</v>
      </c>
      <c r="J725" s="72">
        <f t="shared" ref="J725:J745" si="363">I725*H725</f>
        <v>0</v>
      </c>
      <c r="K725" s="30">
        <f t="shared" ref="K725:K745" si="364">G725*(1-Скидка_SUNMIGHT)</f>
        <v>61.95</v>
      </c>
      <c r="L725" s="28">
        <f t="shared" ref="L725:L745" si="365">H725*K725</f>
        <v>0</v>
      </c>
    </row>
    <row r="726" spans="1:12">
      <c r="A726" s="21">
        <v>0</v>
      </c>
      <c r="B726" s="29" t="s">
        <v>387</v>
      </c>
      <c r="C726" s="29" t="s">
        <v>386</v>
      </c>
      <c r="D726" s="29" t="s">
        <v>53</v>
      </c>
      <c r="E726" s="24" t="s">
        <v>341</v>
      </c>
      <c r="F726" s="8">
        <v>0.56000000000000005</v>
      </c>
      <c r="G726" s="25">
        <f t="shared" si="361"/>
        <v>58.8</v>
      </c>
      <c r="H726" s="26"/>
      <c r="I726" s="71">
        <f t="shared" si="362"/>
        <v>0.56000000000000005</v>
      </c>
      <c r="J726" s="72">
        <f t="shared" si="363"/>
        <v>0</v>
      </c>
      <c r="K726" s="30">
        <f t="shared" si="364"/>
        <v>58.8</v>
      </c>
      <c r="L726" s="28">
        <f t="shared" si="365"/>
        <v>0</v>
      </c>
    </row>
    <row r="727" spans="1:12">
      <c r="A727" s="21">
        <v>0</v>
      </c>
      <c r="B727" s="29" t="s">
        <v>388</v>
      </c>
      <c r="C727" s="29" t="s">
        <v>386</v>
      </c>
      <c r="D727" s="29" t="s">
        <v>56</v>
      </c>
      <c r="E727" s="24" t="s">
        <v>170</v>
      </c>
      <c r="F727" s="8">
        <v>0.55000000000000004</v>
      </c>
      <c r="G727" s="25">
        <f t="shared" si="361"/>
        <v>57.75</v>
      </c>
      <c r="H727" s="26"/>
      <c r="I727" s="71">
        <f t="shared" si="362"/>
        <v>0.55000000000000004</v>
      </c>
      <c r="J727" s="72">
        <f t="shared" si="363"/>
        <v>0</v>
      </c>
      <c r="K727" s="30">
        <f t="shared" si="364"/>
        <v>57.75</v>
      </c>
      <c r="L727" s="28">
        <f t="shared" si="365"/>
        <v>0</v>
      </c>
    </row>
    <row r="728" spans="1:12">
      <c r="A728" s="21">
        <v>0</v>
      </c>
      <c r="B728" s="29" t="s">
        <v>389</v>
      </c>
      <c r="C728" s="29" t="s">
        <v>386</v>
      </c>
      <c r="D728" s="29" t="s">
        <v>58</v>
      </c>
      <c r="E728" s="24" t="s">
        <v>170</v>
      </c>
      <c r="F728" s="8">
        <v>0.51</v>
      </c>
      <c r="G728" s="25">
        <f t="shared" si="361"/>
        <v>53.55</v>
      </c>
      <c r="H728" s="26"/>
      <c r="I728" s="71">
        <f t="shared" si="362"/>
        <v>0.51</v>
      </c>
      <c r="J728" s="72">
        <f t="shared" si="363"/>
        <v>0</v>
      </c>
      <c r="K728" s="30">
        <f t="shared" si="364"/>
        <v>53.55</v>
      </c>
      <c r="L728" s="28">
        <f t="shared" si="365"/>
        <v>0</v>
      </c>
    </row>
    <row r="729" spans="1:12">
      <c r="A729" s="21">
        <v>0</v>
      </c>
      <c r="B729" s="29" t="s">
        <v>390</v>
      </c>
      <c r="C729" s="29" t="s">
        <v>386</v>
      </c>
      <c r="D729" s="29" t="s">
        <v>60</v>
      </c>
      <c r="E729" s="24" t="s">
        <v>170</v>
      </c>
      <c r="F729" s="8">
        <v>0.49</v>
      </c>
      <c r="G729" s="25">
        <f t="shared" si="361"/>
        <v>51.45</v>
      </c>
      <c r="H729" s="26"/>
      <c r="I729" s="71">
        <f t="shared" si="362"/>
        <v>0.49</v>
      </c>
      <c r="J729" s="72">
        <f t="shared" si="363"/>
        <v>0</v>
      </c>
      <c r="K729" s="30">
        <f t="shared" si="364"/>
        <v>51.45</v>
      </c>
      <c r="L729" s="28">
        <f t="shared" si="365"/>
        <v>0</v>
      </c>
    </row>
    <row r="730" spans="1:12">
      <c r="A730" s="21">
        <v>0</v>
      </c>
      <c r="B730" s="29" t="s">
        <v>391</v>
      </c>
      <c r="C730" s="29" t="s">
        <v>386</v>
      </c>
      <c r="D730" s="29" t="s">
        <v>62</v>
      </c>
      <c r="E730" s="24" t="s">
        <v>170</v>
      </c>
      <c r="F730" s="8">
        <v>0.49</v>
      </c>
      <c r="G730" s="25">
        <f t="shared" si="361"/>
        <v>51.45</v>
      </c>
      <c r="H730" s="26"/>
      <c r="I730" s="71">
        <f t="shared" si="362"/>
        <v>0.49</v>
      </c>
      <c r="J730" s="72">
        <f t="shared" si="363"/>
        <v>0</v>
      </c>
      <c r="K730" s="30">
        <f t="shared" si="364"/>
        <v>51.45</v>
      </c>
      <c r="L730" s="28">
        <f t="shared" si="365"/>
        <v>0</v>
      </c>
    </row>
    <row r="731" spans="1:12">
      <c r="A731" s="21">
        <v>0</v>
      </c>
      <c r="B731" s="29" t="s">
        <v>392</v>
      </c>
      <c r="C731" s="29" t="s">
        <v>386</v>
      </c>
      <c r="D731" s="29" t="s">
        <v>64</v>
      </c>
      <c r="E731" s="24" t="s">
        <v>170</v>
      </c>
      <c r="F731" s="8">
        <v>0.49</v>
      </c>
      <c r="G731" s="25">
        <f t="shared" si="361"/>
        <v>51.45</v>
      </c>
      <c r="H731" s="26"/>
      <c r="I731" s="71">
        <f t="shared" si="362"/>
        <v>0.49</v>
      </c>
      <c r="J731" s="72">
        <f t="shared" si="363"/>
        <v>0</v>
      </c>
      <c r="K731" s="30">
        <f t="shared" si="364"/>
        <v>51.45</v>
      </c>
      <c r="L731" s="28">
        <f t="shared" si="365"/>
        <v>0</v>
      </c>
    </row>
    <row r="732" spans="1:12">
      <c r="A732" s="21">
        <v>0</v>
      </c>
      <c r="B732" s="29" t="s">
        <v>393</v>
      </c>
      <c r="C732" s="29" t="s">
        <v>386</v>
      </c>
      <c r="D732" s="29" t="s">
        <v>66</v>
      </c>
      <c r="E732" s="24" t="s">
        <v>170</v>
      </c>
      <c r="F732" s="8">
        <v>0.49</v>
      </c>
      <c r="G732" s="25">
        <f t="shared" si="361"/>
        <v>51.45</v>
      </c>
      <c r="H732" s="26"/>
      <c r="I732" s="71">
        <f t="shared" si="362"/>
        <v>0.49</v>
      </c>
      <c r="J732" s="72">
        <f t="shared" si="363"/>
        <v>0</v>
      </c>
      <c r="K732" s="30">
        <f t="shared" si="364"/>
        <v>51.45</v>
      </c>
      <c r="L732" s="28">
        <f t="shared" si="365"/>
        <v>0</v>
      </c>
    </row>
    <row r="733" spans="1:12">
      <c r="A733" s="21">
        <v>0</v>
      </c>
      <c r="B733" s="29" t="s">
        <v>394</v>
      </c>
      <c r="C733" s="29" t="s">
        <v>386</v>
      </c>
      <c r="D733" s="29" t="s">
        <v>68</v>
      </c>
      <c r="E733" s="24" t="s">
        <v>170</v>
      </c>
      <c r="F733" s="8">
        <v>0.49</v>
      </c>
      <c r="G733" s="25">
        <f t="shared" si="361"/>
        <v>51.45</v>
      </c>
      <c r="H733" s="26"/>
      <c r="I733" s="71">
        <f t="shared" si="362"/>
        <v>0.49</v>
      </c>
      <c r="J733" s="72">
        <f t="shared" si="363"/>
        <v>0</v>
      </c>
      <c r="K733" s="30">
        <f t="shared" si="364"/>
        <v>51.45</v>
      </c>
      <c r="L733" s="28">
        <f t="shared" si="365"/>
        <v>0</v>
      </c>
    </row>
    <row r="734" spans="1:12">
      <c r="A734" s="21">
        <v>0</v>
      </c>
      <c r="B734" s="29" t="s">
        <v>395</v>
      </c>
      <c r="C734" s="29" t="s">
        <v>386</v>
      </c>
      <c r="D734" s="29" t="s">
        <v>70</v>
      </c>
      <c r="E734" s="24" t="s">
        <v>170</v>
      </c>
      <c r="F734" s="8">
        <v>0.49</v>
      </c>
      <c r="G734" s="25">
        <f t="shared" si="361"/>
        <v>51.45</v>
      </c>
      <c r="H734" s="26"/>
      <c r="I734" s="71">
        <f t="shared" si="362"/>
        <v>0.49</v>
      </c>
      <c r="J734" s="72">
        <f t="shared" si="363"/>
        <v>0</v>
      </c>
      <c r="K734" s="30">
        <f t="shared" si="364"/>
        <v>51.45</v>
      </c>
      <c r="L734" s="28">
        <f t="shared" si="365"/>
        <v>0</v>
      </c>
    </row>
    <row r="735" spans="1:12">
      <c r="A735" s="21">
        <v>0</v>
      </c>
      <c r="B735" s="29" t="s">
        <v>396</v>
      </c>
      <c r="C735" s="29" t="s">
        <v>386</v>
      </c>
      <c r="D735" s="29" t="s">
        <v>72</v>
      </c>
      <c r="E735" s="24" t="s">
        <v>170</v>
      </c>
      <c r="F735" s="8">
        <v>0.49</v>
      </c>
      <c r="G735" s="25">
        <f t="shared" si="361"/>
        <v>51.45</v>
      </c>
      <c r="H735" s="26"/>
      <c r="I735" s="71">
        <f t="shared" si="362"/>
        <v>0.49</v>
      </c>
      <c r="J735" s="72">
        <f t="shared" si="363"/>
        <v>0</v>
      </c>
      <c r="K735" s="30">
        <f t="shared" si="364"/>
        <v>51.45</v>
      </c>
      <c r="L735" s="28">
        <f t="shared" si="365"/>
        <v>0</v>
      </c>
    </row>
    <row r="736" spans="1:12">
      <c r="A736" s="21">
        <v>0</v>
      </c>
      <c r="B736" s="29" t="s">
        <v>397</v>
      </c>
      <c r="C736" s="29" t="s">
        <v>386</v>
      </c>
      <c r="D736" s="29" t="s">
        <v>74</v>
      </c>
      <c r="E736" s="24" t="s">
        <v>170</v>
      </c>
      <c r="F736" s="8">
        <v>0.49</v>
      </c>
      <c r="G736" s="25">
        <f t="shared" si="361"/>
        <v>51.45</v>
      </c>
      <c r="H736" s="26"/>
      <c r="I736" s="71">
        <f t="shared" si="362"/>
        <v>0.49</v>
      </c>
      <c r="J736" s="72">
        <f t="shared" si="363"/>
        <v>0</v>
      </c>
      <c r="K736" s="30">
        <f t="shared" si="364"/>
        <v>51.45</v>
      </c>
      <c r="L736" s="28">
        <f t="shared" si="365"/>
        <v>0</v>
      </c>
    </row>
    <row r="737" spans="1:12">
      <c r="A737" s="21">
        <v>0</v>
      </c>
      <c r="B737" s="29" t="s">
        <v>398</v>
      </c>
      <c r="C737" s="29" t="s">
        <v>386</v>
      </c>
      <c r="D737" s="29" t="s">
        <v>76</v>
      </c>
      <c r="E737" s="24" t="s">
        <v>170</v>
      </c>
      <c r="F737" s="8">
        <v>0.49</v>
      </c>
      <c r="G737" s="25">
        <f t="shared" si="361"/>
        <v>51.45</v>
      </c>
      <c r="H737" s="26"/>
      <c r="I737" s="71">
        <f t="shared" si="362"/>
        <v>0.49</v>
      </c>
      <c r="J737" s="72">
        <f t="shared" si="363"/>
        <v>0</v>
      </c>
      <c r="K737" s="30">
        <f t="shared" si="364"/>
        <v>51.45</v>
      </c>
      <c r="L737" s="28">
        <f t="shared" si="365"/>
        <v>0</v>
      </c>
    </row>
    <row r="738" spans="1:12">
      <c r="A738" s="21">
        <v>0</v>
      </c>
      <c r="B738" s="29" t="s">
        <v>399</v>
      </c>
      <c r="C738" s="29" t="s">
        <v>386</v>
      </c>
      <c r="D738" s="29" t="s">
        <v>78</v>
      </c>
      <c r="E738" s="24" t="s">
        <v>170</v>
      </c>
      <c r="F738" s="8">
        <v>0.49</v>
      </c>
      <c r="G738" s="25">
        <f t="shared" si="361"/>
        <v>51.45</v>
      </c>
      <c r="H738" s="26"/>
      <c r="I738" s="71">
        <f t="shared" si="362"/>
        <v>0.49</v>
      </c>
      <c r="J738" s="72">
        <f t="shared" si="363"/>
        <v>0</v>
      </c>
      <c r="K738" s="30">
        <f t="shared" si="364"/>
        <v>51.45</v>
      </c>
      <c r="L738" s="28">
        <f t="shared" si="365"/>
        <v>0</v>
      </c>
    </row>
    <row r="739" spans="1:12">
      <c r="A739" s="21">
        <v>0</v>
      </c>
      <c r="B739" s="29" t="s">
        <v>400</v>
      </c>
      <c r="C739" s="29" t="s">
        <v>386</v>
      </c>
      <c r="D739" s="29" t="s">
        <v>79</v>
      </c>
      <c r="E739" s="24" t="s">
        <v>170</v>
      </c>
      <c r="F739" s="8">
        <v>0.49</v>
      </c>
      <c r="G739" s="25">
        <f t="shared" si="361"/>
        <v>51.45</v>
      </c>
      <c r="H739" s="26"/>
      <c r="I739" s="71">
        <f t="shared" si="362"/>
        <v>0.49</v>
      </c>
      <c r="J739" s="72">
        <f t="shared" si="363"/>
        <v>0</v>
      </c>
      <c r="K739" s="30">
        <f t="shared" si="364"/>
        <v>51.45</v>
      </c>
      <c r="L739" s="28">
        <f t="shared" si="365"/>
        <v>0</v>
      </c>
    </row>
    <row r="740" spans="1:12">
      <c r="A740" s="21">
        <v>0</v>
      </c>
      <c r="B740" s="29" t="s">
        <v>402</v>
      </c>
      <c r="C740" s="29" t="s">
        <v>401</v>
      </c>
      <c r="D740" s="29" t="s">
        <v>80</v>
      </c>
      <c r="E740" s="24" t="s">
        <v>170</v>
      </c>
      <c r="F740" s="8">
        <v>0.54</v>
      </c>
      <c r="G740" s="25">
        <f t="shared" si="361"/>
        <v>56.7</v>
      </c>
      <c r="H740" s="26"/>
      <c r="I740" s="71">
        <f t="shared" si="362"/>
        <v>0.54</v>
      </c>
      <c r="J740" s="72">
        <f t="shared" si="363"/>
        <v>0</v>
      </c>
      <c r="K740" s="30">
        <f t="shared" si="364"/>
        <v>56.7</v>
      </c>
      <c r="L740" s="28">
        <f t="shared" si="365"/>
        <v>0</v>
      </c>
    </row>
    <row r="741" spans="1:12">
      <c r="A741" s="21">
        <v>0</v>
      </c>
      <c r="B741" s="29" t="s">
        <v>403</v>
      </c>
      <c r="C741" s="29" t="s">
        <v>401</v>
      </c>
      <c r="D741" s="29" t="s">
        <v>81</v>
      </c>
      <c r="E741" s="24" t="s">
        <v>170</v>
      </c>
      <c r="F741" s="8">
        <v>0.54</v>
      </c>
      <c r="G741" s="25">
        <f t="shared" si="361"/>
        <v>56.7</v>
      </c>
      <c r="H741" s="26"/>
      <c r="I741" s="71">
        <f t="shared" si="362"/>
        <v>0.54</v>
      </c>
      <c r="J741" s="72">
        <f t="shared" si="363"/>
        <v>0</v>
      </c>
      <c r="K741" s="30">
        <f t="shared" si="364"/>
        <v>56.7</v>
      </c>
      <c r="L741" s="28">
        <f t="shared" si="365"/>
        <v>0</v>
      </c>
    </row>
    <row r="742" spans="1:12">
      <c r="A742" s="21">
        <v>0</v>
      </c>
      <c r="B742" s="29" t="s">
        <v>404</v>
      </c>
      <c r="C742" s="29" t="s">
        <v>401</v>
      </c>
      <c r="D742" s="29" t="s">
        <v>82</v>
      </c>
      <c r="E742" s="24" t="s">
        <v>170</v>
      </c>
      <c r="F742" s="8">
        <v>0.59</v>
      </c>
      <c r="G742" s="25">
        <f t="shared" si="361"/>
        <v>61.95</v>
      </c>
      <c r="H742" s="26"/>
      <c r="I742" s="71">
        <f t="shared" si="362"/>
        <v>0.59</v>
      </c>
      <c r="J742" s="72">
        <f t="shared" si="363"/>
        <v>0</v>
      </c>
      <c r="K742" s="30">
        <f t="shared" si="364"/>
        <v>61.95</v>
      </c>
      <c r="L742" s="28">
        <f t="shared" si="365"/>
        <v>0</v>
      </c>
    </row>
    <row r="743" spans="1:12">
      <c r="A743" s="21">
        <v>0</v>
      </c>
      <c r="B743" s="29" t="s">
        <v>405</v>
      </c>
      <c r="C743" s="29" t="s">
        <v>401</v>
      </c>
      <c r="D743" s="29" t="s">
        <v>83</v>
      </c>
      <c r="E743" s="24" t="s">
        <v>170</v>
      </c>
      <c r="F743" s="8">
        <v>0.59</v>
      </c>
      <c r="G743" s="25">
        <f t="shared" si="361"/>
        <v>61.95</v>
      </c>
      <c r="H743" s="26"/>
      <c r="I743" s="71">
        <f t="shared" si="362"/>
        <v>0.59</v>
      </c>
      <c r="J743" s="72">
        <f t="shared" si="363"/>
        <v>0</v>
      </c>
      <c r="K743" s="30">
        <f t="shared" si="364"/>
        <v>61.95</v>
      </c>
      <c r="L743" s="28">
        <f t="shared" si="365"/>
        <v>0</v>
      </c>
    </row>
    <row r="744" spans="1:12">
      <c r="A744" s="21">
        <v>0</v>
      </c>
      <c r="B744" s="29" t="s">
        <v>1130</v>
      </c>
      <c r="C744" s="29" t="s">
        <v>401</v>
      </c>
      <c r="D744" s="29" t="s">
        <v>1131</v>
      </c>
      <c r="E744" s="24" t="s">
        <v>170</v>
      </c>
      <c r="F744" s="8">
        <v>0.68</v>
      </c>
      <c r="G744" s="25">
        <f t="shared" si="361"/>
        <v>71.400000000000006</v>
      </c>
      <c r="H744" s="26"/>
      <c r="I744" s="71">
        <f t="shared" si="362"/>
        <v>0.68</v>
      </c>
      <c r="J744" s="72">
        <f t="shared" si="363"/>
        <v>0</v>
      </c>
      <c r="K744" s="30">
        <f t="shared" si="364"/>
        <v>71.400000000000006</v>
      </c>
      <c r="L744" s="28">
        <f t="shared" si="365"/>
        <v>0</v>
      </c>
    </row>
    <row r="745" spans="1:12">
      <c r="A745" s="21">
        <v>0</v>
      </c>
      <c r="B745" s="29" t="s">
        <v>1132</v>
      </c>
      <c r="C745" s="29" t="s">
        <v>401</v>
      </c>
      <c r="D745" s="29" t="s">
        <v>1133</v>
      </c>
      <c r="E745" s="24" t="s">
        <v>170</v>
      </c>
      <c r="F745" s="8">
        <v>0.77</v>
      </c>
      <c r="G745" s="25">
        <f t="shared" si="361"/>
        <v>80.849999999999994</v>
      </c>
      <c r="H745" s="26"/>
      <c r="I745" s="71">
        <f t="shared" si="362"/>
        <v>0.77</v>
      </c>
      <c r="J745" s="72">
        <f t="shared" si="363"/>
        <v>0</v>
      </c>
      <c r="K745" s="30">
        <f t="shared" si="364"/>
        <v>80.849999999999994</v>
      </c>
      <c r="L745" s="28">
        <f t="shared" si="365"/>
        <v>0</v>
      </c>
    </row>
    <row r="746" spans="1:12">
      <c r="A746" s="21"/>
      <c r="B746" s="29"/>
      <c r="C746" s="29"/>
      <c r="D746" s="29"/>
      <c r="E746" s="24"/>
      <c r="F746" s="8"/>
      <c r="G746" s="8"/>
      <c r="H746" s="26"/>
      <c r="I746" s="71"/>
      <c r="J746" s="72"/>
      <c r="K746" s="30"/>
      <c r="L746" s="28"/>
    </row>
    <row r="747" spans="1:12">
      <c r="A747" s="21">
        <v>0</v>
      </c>
      <c r="B747" s="29" t="s">
        <v>406</v>
      </c>
      <c r="C747" s="29" t="s">
        <v>407</v>
      </c>
      <c r="D747" s="29" t="s">
        <v>82</v>
      </c>
      <c r="E747" s="24" t="s">
        <v>408</v>
      </c>
      <c r="F747" s="8">
        <v>0.33</v>
      </c>
      <c r="G747" s="32">
        <f>ROUND(F747*Курс_EUR,2)</f>
        <v>34.65</v>
      </c>
      <c r="H747" s="26"/>
      <c r="I747" s="71">
        <f>F747*(1-Скидка_SUNMIGHT)</f>
        <v>0.33</v>
      </c>
      <c r="J747" s="72">
        <f>I747*H747</f>
        <v>0</v>
      </c>
      <c r="K747" s="30">
        <f>G747*(1-Скидка_SUNMIGHT)</f>
        <v>34.65</v>
      </c>
      <c r="L747" s="28">
        <f>H747*K747</f>
        <v>0</v>
      </c>
    </row>
    <row r="748" spans="1:12">
      <c r="A748" s="21">
        <v>0</v>
      </c>
      <c r="B748" s="29" t="s">
        <v>409</v>
      </c>
      <c r="C748" s="42" t="s">
        <v>407</v>
      </c>
      <c r="D748" s="42" t="s">
        <v>83</v>
      </c>
      <c r="E748" s="24" t="s">
        <v>408</v>
      </c>
      <c r="F748" s="8">
        <v>0.33</v>
      </c>
      <c r="G748" s="25">
        <f>ROUND(F748*Курс_EUR,2)</f>
        <v>34.65</v>
      </c>
      <c r="H748" s="26"/>
      <c r="I748" s="71">
        <f>F748*(1-Скидка_SUNMIGHT)</f>
        <v>0.33</v>
      </c>
      <c r="J748" s="72">
        <f>I748*H748</f>
        <v>0</v>
      </c>
      <c r="K748" s="30">
        <f>G748*(1-Скидка_SUNMIGHT)</f>
        <v>34.65</v>
      </c>
      <c r="L748" s="28">
        <f>H748*K748</f>
        <v>0</v>
      </c>
    </row>
    <row r="749" spans="1:12">
      <c r="A749" s="21">
        <v>0</v>
      </c>
      <c r="B749" s="29" t="s">
        <v>1134</v>
      </c>
      <c r="C749" s="42" t="s">
        <v>407</v>
      </c>
      <c r="D749" s="42" t="s">
        <v>1131</v>
      </c>
      <c r="E749" s="24" t="s">
        <v>408</v>
      </c>
      <c r="F749" s="8">
        <v>0.38</v>
      </c>
      <c r="G749" s="25">
        <f>ROUND(F749*Курс_EUR,2)</f>
        <v>39.9</v>
      </c>
      <c r="H749" s="26"/>
      <c r="I749" s="71">
        <f>F749*(1-Скидка_SUNMIGHT)</f>
        <v>0.38</v>
      </c>
      <c r="J749" s="72">
        <f>I749*H749</f>
        <v>0</v>
      </c>
      <c r="K749" s="30">
        <f>G749*(1-Скидка_SUNMIGHT)</f>
        <v>39.9</v>
      </c>
      <c r="L749" s="28">
        <f>H749*K749</f>
        <v>0</v>
      </c>
    </row>
    <row r="750" spans="1:12">
      <c r="A750" s="21">
        <v>0</v>
      </c>
      <c r="B750" s="29" t="s">
        <v>1135</v>
      </c>
      <c r="C750" s="42" t="s">
        <v>407</v>
      </c>
      <c r="D750" s="42" t="s">
        <v>1133</v>
      </c>
      <c r="E750" s="24" t="s">
        <v>408</v>
      </c>
      <c r="F750" s="8">
        <v>0.43</v>
      </c>
      <c r="G750" s="25">
        <f>ROUND(F750*Курс_EUR,2)</f>
        <v>45.15</v>
      </c>
      <c r="H750" s="26"/>
      <c r="I750" s="71">
        <f>F750*(1-Скидка_SUNMIGHT)</f>
        <v>0.43</v>
      </c>
      <c r="J750" s="72">
        <f>I750*H750</f>
        <v>0</v>
      </c>
      <c r="K750" s="30">
        <f>G750*(1-Скидка_SUNMIGHT)</f>
        <v>45.15</v>
      </c>
      <c r="L750" s="28">
        <f>H750*K750</f>
        <v>0</v>
      </c>
    </row>
    <row r="751" spans="1:12" ht="12.5" thickBot="1">
      <c r="A751" s="21"/>
      <c r="B751" s="29"/>
      <c r="C751" s="29"/>
      <c r="D751" s="29"/>
      <c r="E751" s="31"/>
      <c r="F751" s="32"/>
      <c r="G751" s="32"/>
      <c r="H751" s="26"/>
      <c r="I751" s="71"/>
      <c r="J751" s="72"/>
      <c r="K751" s="30"/>
      <c r="L751" s="28"/>
    </row>
    <row r="752" spans="1:12">
      <c r="A752" s="21"/>
      <c r="B752" s="312" t="s">
        <v>1184</v>
      </c>
      <c r="C752" s="313"/>
      <c r="D752" s="313"/>
      <c r="E752" s="313"/>
      <c r="F752" s="313"/>
      <c r="G752" s="17"/>
      <c r="H752" s="18"/>
      <c r="I752" s="69"/>
      <c r="J752" s="70"/>
      <c r="K752" s="30"/>
      <c r="L752" s="28"/>
    </row>
    <row r="753" spans="1:12">
      <c r="A753" s="21"/>
      <c r="B753" s="45" t="s">
        <v>1185</v>
      </c>
      <c r="C753" s="46"/>
      <c r="D753" s="46"/>
      <c r="E753" s="24"/>
      <c r="F753" s="46"/>
      <c r="G753" s="46"/>
      <c r="H753" s="26"/>
      <c r="I753" s="71"/>
      <c r="J753" s="72"/>
      <c r="K753" s="30"/>
      <c r="L753" s="28"/>
    </row>
    <row r="754" spans="1:12">
      <c r="A754" s="21">
        <v>0</v>
      </c>
      <c r="B754" s="29" t="s">
        <v>442</v>
      </c>
      <c r="C754" s="23" t="s">
        <v>443</v>
      </c>
      <c r="D754" s="23" t="s">
        <v>444</v>
      </c>
      <c r="E754" s="24" t="s">
        <v>445</v>
      </c>
      <c r="F754" s="25">
        <v>1.39</v>
      </c>
      <c r="G754" s="25">
        <f t="shared" ref="G754:G760" si="366">ROUND(F754*Курс_EUR,2)</f>
        <v>145.94999999999999</v>
      </c>
      <c r="H754" s="26"/>
      <c r="I754" s="71">
        <f t="shared" ref="I754:I760" si="367">F754*(1-Скидка_SUNMIGHT)</f>
        <v>1.39</v>
      </c>
      <c r="J754" s="72">
        <f t="shared" ref="J754:J768" si="368">I754*H754</f>
        <v>0</v>
      </c>
      <c r="K754" s="30">
        <f t="shared" ref="K754:K768" si="369">G754*(1-Скидка_SUNMIGHT)</f>
        <v>145.94999999999999</v>
      </c>
      <c r="L754" s="28">
        <f t="shared" ref="L754:L768" si="370">H754*K754</f>
        <v>0</v>
      </c>
    </row>
    <row r="755" spans="1:12">
      <c r="A755" s="21">
        <v>0</v>
      </c>
      <c r="B755" s="29" t="s">
        <v>446</v>
      </c>
      <c r="C755" s="23" t="s">
        <v>443</v>
      </c>
      <c r="D755" s="23" t="s">
        <v>447</v>
      </c>
      <c r="E755" s="24" t="s">
        <v>445</v>
      </c>
      <c r="F755" s="25">
        <v>1.37</v>
      </c>
      <c r="G755" s="25">
        <f t="shared" si="366"/>
        <v>143.85</v>
      </c>
      <c r="H755" s="26"/>
      <c r="I755" s="71">
        <f t="shared" si="367"/>
        <v>1.37</v>
      </c>
      <c r="J755" s="72">
        <f t="shared" si="368"/>
        <v>0</v>
      </c>
      <c r="K755" s="30">
        <f t="shared" si="369"/>
        <v>143.85</v>
      </c>
      <c r="L755" s="28">
        <f t="shared" si="370"/>
        <v>0</v>
      </c>
    </row>
    <row r="756" spans="1:12">
      <c r="A756" s="21">
        <v>0</v>
      </c>
      <c r="B756" s="29" t="s">
        <v>448</v>
      </c>
      <c r="C756" s="23" t="s">
        <v>443</v>
      </c>
      <c r="D756" s="23" t="s">
        <v>449</v>
      </c>
      <c r="E756" s="24" t="s">
        <v>445</v>
      </c>
      <c r="F756" s="25">
        <v>1.33</v>
      </c>
      <c r="G756" s="25">
        <f t="shared" si="366"/>
        <v>139.65</v>
      </c>
      <c r="H756" s="26"/>
      <c r="I756" s="71">
        <f t="shared" si="367"/>
        <v>1.33</v>
      </c>
      <c r="J756" s="72">
        <f t="shared" si="368"/>
        <v>0</v>
      </c>
      <c r="K756" s="30">
        <f t="shared" si="369"/>
        <v>139.65</v>
      </c>
      <c r="L756" s="28">
        <f t="shared" si="370"/>
        <v>0</v>
      </c>
    </row>
    <row r="757" spans="1:12">
      <c r="A757" s="21">
        <v>0</v>
      </c>
      <c r="B757" s="29" t="s">
        <v>450</v>
      </c>
      <c r="C757" s="23" t="s">
        <v>443</v>
      </c>
      <c r="D757" s="23" t="s">
        <v>451</v>
      </c>
      <c r="E757" s="24" t="s">
        <v>445</v>
      </c>
      <c r="F757" s="25">
        <v>1.33</v>
      </c>
      <c r="G757" s="25">
        <f t="shared" si="366"/>
        <v>139.65</v>
      </c>
      <c r="H757" s="26"/>
      <c r="I757" s="71">
        <f t="shared" si="367"/>
        <v>1.33</v>
      </c>
      <c r="J757" s="72">
        <f t="shared" si="368"/>
        <v>0</v>
      </c>
      <c r="K757" s="30">
        <f t="shared" si="369"/>
        <v>139.65</v>
      </c>
      <c r="L757" s="28">
        <f t="shared" si="370"/>
        <v>0</v>
      </c>
    </row>
    <row r="758" spans="1:12">
      <c r="A758" s="21">
        <v>0</v>
      </c>
      <c r="B758" s="29" t="s">
        <v>452</v>
      </c>
      <c r="C758" s="23" t="s">
        <v>443</v>
      </c>
      <c r="D758" s="23" t="s">
        <v>453</v>
      </c>
      <c r="E758" s="24" t="s">
        <v>445</v>
      </c>
      <c r="F758" s="25">
        <v>1.33</v>
      </c>
      <c r="G758" s="25">
        <f t="shared" si="366"/>
        <v>139.65</v>
      </c>
      <c r="H758" s="26"/>
      <c r="I758" s="71">
        <f t="shared" si="367"/>
        <v>1.33</v>
      </c>
      <c r="J758" s="72">
        <f t="shared" si="368"/>
        <v>0</v>
      </c>
      <c r="K758" s="30">
        <f t="shared" si="369"/>
        <v>139.65</v>
      </c>
      <c r="L758" s="28">
        <f t="shared" si="370"/>
        <v>0</v>
      </c>
    </row>
    <row r="759" spans="1:12">
      <c r="A759" s="21">
        <v>0</v>
      </c>
      <c r="B759" s="29" t="s">
        <v>454</v>
      </c>
      <c r="C759" s="23" t="s">
        <v>443</v>
      </c>
      <c r="D759" s="23" t="s">
        <v>455</v>
      </c>
      <c r="E759" s="24" t="s">
        <v>445</v>
      </c>
      <c r="F759" s="25">
        <v>1.33</v>
      </c>
      <c r="G759" s="25">
        <f t="shared" si="366"/>
        <v>139.65</v>
      </c>
      <c r="H759" s="26"/>
      <c r="I759" s="71">
        <f t="shared" si="367"/>
        <v>1.33</v>
      </c>
      <c r="J759" s="72">
        <f t="shared" si="368"/>
        <v>0</v>
      </c>
      <c r="K759" s="30">
        <f t="shared" si="369"/>
        <v>139.65</v>
      </c>
      <c r="L759" s="28">
        <f t="shared" si="370"/>
        <v>0</v>
      </c>
    </row>
    <row r="760" spans="1:12">
      <c r="A760" s="21">
        <v>0</v>
      </c>
      <c r="B760" s="29" t="s">
        <v>456</v>
      </c>
      <c r="C760" s="23" t="s">
        <v>443</v>
      </c>
      <c r="D760" s="23" t="s">
        <v>457</v>
      </c>
      <c r="E760" s="24" t="s">
        <v>445</v>
      </c>
      <c r="F760" s="25">
        <v>1.33</v>
      </c>
      <c r="G760" s="25">
        <f t="shared" si="366"/>
        <v>139.65</v>
      </c>
      <c r="H760" s="26"/>
      <c r="I760" s="71">
        <f t="shared" si="367"/>
        <v>1.33</v>
      </c>
      <c r="J760" s="72">
        <f t="shared" si="368"/>
        <v>0</v>
      </c>
      <c r="K760" s="30">
        <f t="shared" si="369"/>
        <v>139.65</v>
      </c>
      <c r="L760" s="28">
        <f t="shared" si="370"/>
        <v>0</v>
      </c>
    </row>
    <row r="761" spans="1:12">
      <c r="A761" s="21"/>
      <c r="B761" s="29"/>
      <c r="C761" s="23"/>
      <c r="D761" s="23"/>
      <c r="E761" s="24"/>
      <c r="F761" s="25"/>
      <c r="G761" s="25"/>
      <c r="H761" s="26"/>
      <c r="I761" s="71"/>
      <c r="J761" s="72"/>
      <c r="K761" s="30"/>
      <c r="L761" s="28"/>
    </row>
    <row r="762" spans="1:12">
      <c r="A762" s="21">
        <v>0</v>
      </c>
      <c r="B762" s="29" t="s">
        <v>458</v>
      </c>
      <c r="C762" s="23" t="s">
        <v>459</v>
      </c>
      <c r="D762" s="23" t="s">
        <v>444</v>
      </c>
      <c r="E762" s="24" t="s">
        <v>445</v>
      </c>
      <c r="F762" s="25">
        <v>1.05</v>
      </c>
      <c r="G762" s="25">
        <f t="shared" ref="G762:G768" si="371">ROUND(F762*Курс_EUR,2)</f>
        <v>110.25</v>
      </c>
      <c r="H762" s="26"/>
      <c r="I762" s="71">
        <f t="shared" ref="I762:I768" si="372">F762*(1-Скидка_SUNMIGHT)</f>
        <v>1.05</v>
      </c>
      <c r="J762" s="72">
        <f t="shared" si="368"/>
        <v>0</v>
      </c>
      <c r="K762" s="30">
        <f t="shared" si="369"/>
        <v>110.25</v>
      </c>
      <c r="L762" s="28">
        <f t="shared" si="370"/>
        <v>0</v>
      </c>
    </row>
    <row r="763" spans="1:12">
      <c r="A763" s="21">
        <v>0</v>
      </c>
      <c r="B763" s="29" t="s">
        <v>460</v>
      </c>
      <c r="C763" s="23" t="s">
        <v>459</v>
      </c>
      <c r="D763" s="23" t="s">
        <v>447</v>
      </c>
      <c r="E763" s="24" t="s">
        <v>445</v>
      </c>
      <c r="F763" s="25">
        <v>1.04</v>
      </c>
      <c r="G763" s="25">
        <f t="shared" si="371"/>
        <v>109.2</v>
      </c>
      <c r="H763" s="26"/>
      <c r="I763" s="71">
        <f t="shared" si="372"/>
        <v>1.04</v>
      </c>
      <c r="J763" s="72">
        <f t="shared" si="368"/>
        <v>0</v>
      </c>
      <c r="K763" s="30">
        <f t="shared" si="369"/>
        <v>109.2</v>
      </c>
      <c r="L763" s="28">
        <f t="shared" si="370"/>
        <v>0</v>
      </c>
    </row>
    <row r="764" spans="1:12">
      <c r="A764" s="21">
        <v>0</v>
      </c>
      <c r="B764" s="29" t="s">
        <v>461</v>
      </c>
      <c r="C764" s="23" t="s">
        <v>459</v>
      </c>
      <c r="D764" s="23" t="s">
        <v>449</v>
      </c>
      <c r="E764" s="24" t="s">
        <v>445</v>
      </c>
      <c r="F764" s="25">
        <v>1</v>
      </c>
      <c r="G764" s="25">
        <f t="shared" si="371"/>
        <v>105</v>
      </c>
      <c r="H764" s="26"/>
      <c r="I764" s="71">
        <f t="shared" si="372"/>
        <v>1</v>
      </c>
      <c r="J764" s="72">
        <f t="shared" si="368"/>
        <v>0</v>
      </c>
      <c r="K764" s="30">
        <f t="shared" si="369"/>
        <v>105</v>
      </c>
      <c r="L764" s="28">
        <f t="shared" si="370"/>
        <v>0</v>
      </c>
    </row>
    <row r="765" spans="1:12">
      <c r="A765" s="21">
        <v>0</v>
      </c>
      <c r="B765" s="29" t="s">
        <v>462</v>
      </c>
      <c r="C765" s="23" t="s">
        <v>459</v>
      </c>
      <c r="D765" s="23" t="s">
        <v>451</v>
      </c>
      <c r="E765" s="24" t="s">
        <v>445</v>
      </c>
      <c r="F765" s="25">
        <v>0.98</v>
      </c>
      <c r="G765" s="25">
        <f t="shared" si="371"/>
        <v>102.9</v>
      </c>
      <c r="H765" s="26"/>
      <c r="I765" s="71">
        <f t="shared" si="372"/>
        <v>0.98</v>
      </c>
      <c r="J765" s="72">
        <f t="shared" si="368"/>
        <v>0</v>
      </c>
      <c r="K765" s="30">
        <f t="shared" si="369"/>
        <v>102.9</v>
      </c>
      <c r="L765" s="28">
        <f t="shared" si="370"/>
        <v>0</v>
      </c>
    </row>
    <row r="766" spans="1:12">
      <c r="A766" s="21">
        <v>0</v>
      </c>
      <c r="B766" s="29" t="s">
        <v>463</v>
      </c>
      <c r="C766" s="23" t="s">
        <v>459</v>
      </c>
      <c r="D766" s="23" t="s">
        <v>453</v>
      </c>
      <c r="E766" s="24" t="s">
        <v>445</v>
      </c>
      <c r="F766" s="25">
        <v>0.96</v>
      </c>
      <c r="G766" s="25">
        <f t="shared" si="371"/>
        <v>100.8</v>
      </c>
      <c r="H766" s="26"/>
      <c r="I766" s="71">
        <f t="shared" si="372"/>
        <v>0.96</v>
      </c>
      <c r="J766" s="72">
        <f t="shared" si="368"/>
        <v>0</v>
      </c>
      <c r="K766" s="30">
        <f t="shared" si="369"/>
        <v>100.8</v>
      </c>
      <c r="L766" s="28">
        <f t="shared" si="370"/>
        <v>0</v>
      </c>
    </row>
    <row r="767" spans="1:12">
      <c r="A767" s="21">
        <v>0</v>
      </c>
      <c r="B767" s="29" t="s">
        <v>464</v>
      </c>
      <c r="C767" s="23" t="s">
        <v>459</v>
      </c>
      <c r="D767" s="23" t="s">
        <v>455</v>
      </c>
      <c r="E767" s="24" t="s">
        <v>445</v>
      </c>
      <c r="F767" s="25">
        <v>0.96</v>
      </c>
      <c r="G767" s="25">
        <f t="shared" si="371"/>
        <v>100.8</v>
      </c>
      <c r="H767" s="26"/>
      <c r="I767" s="71">
        <f t="shared" si="372"/>
        <v>0.96</v>
      </c>
      <c r="J767" s="72">
        <f t="shared" si="368"/>
        <v>0</v>
      </c>
      <c r="K767" s="30">
        <f t="shared" si="369"/>
        <v>100.8</v>
      </c>
      <c r="L767" s="28">
        <f t="shared" si="370"/>
        <v>0</v>
      </c>
    </row>
    <row r="768" spans="1:12">
      <c r="A768" s="21">
        <v>0</v>
      </c>
      <c r="B768" s="29" t="s">
        <v>465</v>
      </c>
      <c r="C768" s="23" t="s">
        <v>459</v>
      </c>
      <c r="D768" s="23" t="s">
        <v>457</v>
      </c>
      <c r="E768" s="24" t="s">
        <v>445</v>
      </c>
      <c r="F768" s="25">
        <v>0.96</v>
      </c>
      <c r="G768" s="25">
        <f t="shared" si="371"/>
        <v>100.8</v>
      </c>
      <c r="H768" s="26"/>
      <c r="I768" s="71">
        <f t="shared" si="372"/>
        <v>0.96</v>
      </c>
      <c r="J768" s="72">
        <f t="shared" si="368"/>
        <v>0</v>
      </c>
      <c r="K768" s="30">
        <f t="shared" si="369"/>
        <v>100.8</v>
      </c>
      <c r="L768" s="28">
        <f t="shared" si="370"/>
        <v>0</v>
      </c>
    </row>
    <row r="769" spans="1:12" ht="12.5" thickBot="1">
      <c r="A769" s="21"/>
      <c r="B769" s="29"/>
      <c r="C769" s="23"/>
      <c r="D769" s="23"/>
      <c r="E769" s="24"/>
      <c r="F769" s="25"/>
      <c r="G769" s="25"/>
      <c r="H769" s="26"/>
      <c r="I769" s="71"/>
      <c r="J769" s="72"/>
      <c r="K769" s="30"/>
      <c r="L769" s="28"/>
    </row>
    <row r="770" spans="1:12">
      <c r="A770" s="21"/>
      <c r="B770" s="312" t="s">
        <v>1186</v>
      </c>
      <c r="C770" s="313"/>
      <c r="D770" s="313"/>
      <c r="E770" s="313"/>
      <c r="F770" s="313"/>
      <c r="G770" s="17"/>
      <c r="H770" s="26"/>
      <c r="I770" s="71"/>
      <c r="J770" s="72"/>
      <c r="K770" s="30"/>
      <c r="L770" s="28"/>
    </row>
    <row r="771" spans="1:12">
      <c r="A771" s="21"/>
      <c r="B771" s="45" t="s">
        <v>1187</v>
      </c>
      <c r="C771" s="23"/>
      <c r="D771" s="23"/>
      <c r="E771" s="24"/>
      <c r="F771" s="25"/>
      <c r="G771" s="25"/>
      <c r="H771" s="26"/>
      <c r="I771" s="71"/>
      <c r="J771" s="72"/>
      <c r="K771" s="30"/>
      <c r="L771" s="28"/>
    </row>
    <row r="772" spans="1:12">
      <c r="A772" s="21">
        <v>0</v>
      </c>
      <c r="B772" s="29" t="s">
        <v>466</v>
      </c>
      <c r="C772" s="23" t="s">
        <v>467</v>
      </c>
      <c r="D772" s="23" t="s">
        <v>49</v>
      </c>
      <c r="E772" s="24" t="s">
        <v>468</v>
      </c>
      <c r="F772" s="25">
        <v>2.82</v>
      </c>
      <c r="G772" s="25">
        <f>ROUND(F772*Курс_EUR,2)</f>
        <v>296.10000000000002</v>
      </c>
      <c r="H772" s="26"/>
      <c r="I772" s="71">
        <f>F772*(1-Скидка_SUNMIGHT)</f>
        <v>2.82</v>
      </c>
      <c r="J772" s="72">
        <f t="shared" ref="J772:J780" si="373">I772*H772</f>
        <v>0</v>
      </c>
      <c r="K772" s="30">
        <f t="shared" ref="K772:K780" si="374">G772*(1-Скидка_SUNMIGHT)</f>
        <v>296.10000000000002</v>
      </c>
      <c r="L772" s="28">
        <f t="shared" ref="L772:L780" si="375">H772*K772</f>
        <v>0</v>
      </c>
    </row>
    <row r="773" spans="1:12">
      <c r="A773" s="21">
        <v>0</v>
      </c>
      <c r="B773" s="29" t="s">
        <v>469</v>
      </c>
      <c r="C773" s="23" t="s">
        <v>467</v>
      </c>
      <c r="D773" s="23" t="s">
        <v>51</v>
      </c>
      <c r="E773" s="24" t="s">
        <v>468</v>
      </c>
      <c r="F773" s="25">
        <v>2.82</v>
      </c>
      <c r="G773" s="25">
        <f>ROUND(F773*Курс_EUR,2)</f>
        <v>296.10000000000002</v>
      </c>
      <c r="H773" s="26"/>
      <c r="I773" s="71">
        <f>F773*(1-Скидка_SUNMIGHT)</f>
        <v>2.82</v>
      </c>
      <c r="J773" s="72">
        <f t="shared" si="373"/>
        <v>0</v>
      </c>
      <c r="K773" s="30">
        <f t="shared" si="374"/>
        <v>296.10000000000002</v>
      </c>
      <c r="L773" s="28">
        <f t="shared" si="375"/>
        <v>0</v>
      </c>
    </row>
    <row r="774" spans="1:12">
      <c r="A774" s="21">
        <v>0</v>
      </c>
      <c r="B774" s="29" t="s">
        <v>470</v>
      </c>
      <c r="C774" s="23" t="s">
        <v>467</v>
      </c>
      <c r="D774" s="23" t="s">
        <v>53</v>
      </c>
      <c r="E774" s="24" t="s">
        <v>468</v>
      </c>
      <c r="F774" s="25">
        <v>2.82</v>
      </c>
      <c r="G774" s="25">
        <f>ROUND(F774*Курс_EUR,2)</f>
        <v>296.10000000000002</v>
      </c>
      <c r="H774" s="26"/>
      <c r="I774" s="71">
        <f>F774*(1-Скидка_SUNMIGHT)</f>
        <v>2.82</v>
      </c>
      <c r="J774" s="72">
        <f t="shared" si="373"/>
        <v>0</v>
      </c>
      <c r="K774" s="30">
        <f t="shared" si="374"/>
        <v>296.10000000000002</v>
      </c>
      <c r="L774" s="28">
        <f t="shared" si="375"/>
        <v>0</v>
      </c>
    </row>
    <row r="775" spans="1:12">
      <c r="A775" s="21">
        <v>0</v>
      </c>
      <c r="B775" s="29" t="s">
        <v>471</v>
      </c>
      <c r="C775" s="23" t="s">
        <v>467</v>
      </c>
      <c r="D775" s="23" t="s">
        <v>58</v>
      </c>
      <c r="E775" s="24" t="s">
        <v>468</v>
      </c>
      <c r="F775" s="25">
        <v>2.82</v>
      </c>
      <c r="G775" s="25">
        <f>ROUND(F775*Курс_EUR,2)</f>
        <v>296.10000000000002</v>
      </c>
      <c r="H775" s="26"/>
      <c r="I775" s="71">
        <f>F775*(1-Скидка_SUNMIGHT)</f>
        <v>2.82</v>
      </c>
      <c r="J775" s="72">
        <f t="shared" si="373"/>
        <v>0</v>
      </c>
      <c r="K775" s="30">
        <f t="shared" si="374"/>
        <v>296.10000000000002</v>
      </c>
      <c r="L775" s="28">
        <f t="shared" si="375"/>
        <v>0</v>
      </c>
    </row>
    <row r="776" spans="1:12">
      <c r="A776" s="21"/>
      <c r="B776" s="29"/>
      <c r="C776" s="23"/>
      <c r="D776" s="23"/>
      <c r="E776" s="24"/>
      <c r="F776" s="25"/>
      <c r="G776" s="25"/>
      <c r="H776" s="26"/>
      <c r="I776" s="71"/>
      <c r="J776" s="72"/>
      <c r="K776" s="30"/>
      <c r="L776" s="28"/>
    </row>
    <row r="777" spans="1:12">
      <c r="A777" s="21">
        <v>0</v>
      </c>
      <c r="B777" s="29" t="s">
        <v>472</v>
      </c>
      <c r="C777" s="23" t="s">
        <v>473</v>
      </c>
      <c r="D777" s="23" t="s">
        <v>49</v>
      </c>
      <c r="E777" s="24" t="s">
        <v>468</v>
      </c>
      <c r="F777" s="25">
        <v>3.67</v>
      </c>
      <c r="G777" s="25">
        <f>ROUND(F777*Курс_EUR,2)</f>
        <v>385.35</v>
      </c>
      <c r="H777" s="26"/>
      <c r="I777" s="71">
        <f>F777*(1-Скидка_SUNMIGHT)</f>
        <v>3.67</v>
      </c>
      <c r="J777" s="72">
        <f t="shared" si="373"/>
        <v>0</v>
      </c>
      <c r="K777" s="30">
        <f t="shared" si="374"/>
        <v>385.35</v>
      </c>
      <c r="L777" s="28">
        <f t="shared" si="375"/>
        <v>0</v>
      </c>
    </row>
    <row r="778" spans="1:12">
      <c r="A778" s="21">
        <v>0</v>
      </c>
      <c r="B778" s="29" t="s">
        <v>474</v>
      </c>
      <c r="C778" s="23" t="s">
        <v>473</v>
      </c>
      <c r="D778" s="23" t="s">
        <v>51</v>
      </c>
      <c r="E778" s="24" t="s">
        <v>468</v>
      </c>
      <c r="F778" s="25">
        <v>3.67</v>
      </c>
      <c r="G778" s="25">
        <f>ROUND(F778*Курс_EUR,2)</f>
        <v>385.35</v>
      </c>
      <c r="H778" s="26"/>
      <c r="I778" s="71">
        <f>F778*(1-Скидка_SUNMIGHT)</f>
        <v>3.67</v>
      </c>
      <c r="J778" s="72">
        <f t="shared" si="373"/>
        <v>0</v>
      </c>
      <c r="K778" s="30">
        <f t="shared" si="374"/>
        <v>385.35</v>
      </c>
      <c r="L778" s="28">
        <f t="shared" si="375"/>
        <v>0</v>
      </c>
    </row>
    <row r="779" spans="1:12">
      <c r="A779" s="21">
        <v>0</v>
      </c>
      <c r="B779" s="29" t="s">
        <v>475</v>
      </c>
      <c r="C779" s="23" t="s">
        <v>473</v>
      </c>
      <c r="D779" s="23" t="s">
        <v>53</v>
      </c>
      <c r="E779" s="24" t="s">
        <v>468</v>
      </c>
      <c r="F779" s="25">
        <v>3.67</v>
      </c>
      <c r="G779" s="25">
        <f>ROUND(F779*Курс_EUR,2)</f>
        <v>385.35</v>
      </c>
      <c r="H779" s="26"/>
      <c r="I779" s="71">
        <f>F779*(1-Скидка_SUNMIGHT)</f>
        <v>3.67</v>
      </c>
      <c r="J779" s="72">
        <f t="shared" si="373"/>
        <v>0</v>
      </c>
      <c r="K779" s="30">
        <f t="shared" si="374"/>
        <v>385.35</v>
      </c>
      <c r="L779" s="28">
        <f t="shared" si="375"/>
        <v>0</v>
      </c>
    </row>
    <row r="780" spans="1:12">
      <c r="A780" s="21">
        <v>0</v>
      </c>
      <c r="B780" s="29" t="s">
        <v>476</v>
      </c>
      <c r="C780" s="23" t="s">
        <v>473</v>
      </c>
      <c r="D780" s="23" t="s">
        <v>58</v>
      </c>
      <c r="E780" s="24" t="s">
        <v>468</v>
      </c>
      <c r="F780" s="25">
        <v>3.67</v>
      </c>
      <c r="G780" s="25">
        <f>ROUND(F780*Курс_EUR,2)</f>
        <v>385.35</v>
      </c>
      <c r="H780" s="26"/>
      <c r="I780" s="71">
        <f>F780*(1-Скидка_SUNMIGHT)</f>
        <v>3.67</v>
      </c>
      <c r="J780" s="72">
        <f t="shared" si="373"/>
        <v>0</v>
      </c>
      <c r="K780" s="30">
        <f t="shared" si="374"/>
        <v>385.35</v>
      </c>
      <c r="L780" s="28">
        <f t="shared" si="375"/>
        <v>0</v>
      </c>
    </row>
    <row r="781" spans="1:12" ht="12.5" thickBot="1">
      <c r="A781" s="21"/>
      <c r="B781" s="29"/>
      <c r="C781" s="23"/>
      <c r="D781" s="23"/>
      <c r="E781" s="24"/>
      <c r="F781" s="25"/>
      <c r="G781" s="25"/>
      <c r="H781" s="26"/>
      <c r="I781" s="71"/>
      <c r="J781" s="72"/>
      <c r="K781" s="30"/>
      <c r="L781" s="28"/>
    </row>
    <row r="782" spans="1:12">
      <c r="A782" s="21"/>
      <c r="B782" s="312" t="s">
        <v>1436</v>
      </c>
      <c r="C782" s="313"/>
      <c r="D782" s="313"/>
      <c r="E782" s="313"/>
      <c r="F782" s="313"/>
      <c r="G782" s="17"/>
      <c r="H782" s="26"/>
      <c r="I782" s="71"/>
      <c r="J782" s="72"/>
      <c r="K782" s="30"/>
      <c r="L782" s="28"/>
    </row>
    <row r="783" spans="1:12">
      <c r="A783" s="21"/>
      <c r="B783" s="45" t="s">
        <v>1201</v>
      </c>
      <c r="C783" s="23"/>
      <c r="D783" s="23"/>
      <c r="E783" s="24"/>
      <c r="F783" s="25"/>
      <c r="G783" s="25"/>
      <c r="H783" s="26"/>
      <c r="I783" s="71"/>
      <c r="J783" s="72"/>
      <c r="K783" s="30"/>
      <c r="L783" s="28"/>
    </row>
    <row r="784" spans="1:12">
      <c r="A784" s="21">
        <v>0</v>
      </c>
      <c r="B784" s="29" t="s">
        <v>2543</v>
      </c>
      <c r="C784" s="23" t="s">
        <v>1199</v>
      </c>
      <c r="D784" s="23" t="s">
        <v>51</v>
      </c>
      <c r="E784" s="24">
        <v>1</v>
      </c>
      <c r="F784" s="25">
        <v>99.5</v>
      </c>
      <c r="G784" s="25">
        <f t="shared" ref="G784:G792" si="376">ROUND(F784*Курс_EUR,2)</f>
        <v>10447.5</v>
      </c>
      <c r="H784" s="26"/>
      <c r="I784" s="71">
        <f t="shared" ref="I784:I792" si="377">F784*(1-Скидка_SUNMIGHT)</f>
        <v>99.5</v>
      </c>
      <c r="J784" s="72">
        <f t="shared" ref="J784:J792" si="378">I784*H784</f>
        <v>0</v>
      </c>
      <c r="K784" s="30">
        <f t="shared" ref="K784:K792" si="379">G784*(1-Скидка_SUNMIGHT)</f>
        <v>10447.5</v>
      </c>
      <c r="L784" s="28">
        <f t="shared" ref="L784:L792" si="380">H784*K784</f>
        <v>0</v>
      </c>
    </row>
    <row r="785" spans="1:12">
      <c r="A785" s="21">
        <v>0</v>
      </c>
      <c r="B785" s="29" t="s">
        <v>2544</v>
      </c>
      <c r="C785" s="23" t="s">
        <v>1199</v>
      </c>
      <c r="D785" s="23" t="s">
        <v>53</v>
      </c>
      <c r="E785" s="24">
        <v>1</v>
      </c>
      <c r="F785" s="25">
        <v>93.34</v>
      </c>
      <c r="G785" s="25">
        <f t="shared" si="376"/>
        <v>9800.7000000000007</v>
      </c>
      <c r="H785" s="26"/>
      <c r="I785" s="71">
        <f t="shared" si="377"/>
        <v>93.34</v>
      </c>
      <c r="J785" s="72">
        <f t="shared" si="378"/>
        <v>0</v>
      </c>
      <c r="K785" s="30">
        <f t="shared" si="379"/>
        <v>9800.7000000000007</v>
      </c>
      <c r="L785" s="28">
        <f t="shared" si="380"/>
        <v>0</v>
      </c>
    </row>
    <row r="786" spans="1:12">
      <c r="A786" s="21">
        <v>0</v>
      </c>
      <c r="B786" s="29" t="s">
        <v>2545</v>
      </c>
      <c r="C786" s="23" t="s">
        <v>1199</v>
      </c>
      <c r="D786" s="23" t="s">
        <v>56</v>
      </c>
      <c r="E786" s="24">
        <v>1</v>
      </c>
      <c r="F786" s="25">
        <v>87.88</v>
      </c>
      <c r="G786" s="25">
        <f t="shared" si="376"/>
        <v>9227.4</v>
      </c>
      <c r="H786" s="26"/>
      <c r="I786" s="71">
        <f t="shared" si="377"/>
        <v>87.88</v>
      </c>
      <c r="J786" s="72">
        <f t="shared" si="378"/>
        <v>0</v>
      </c>
      <c r="K786" s="30">
        <f t="shared" si="379"/>
        <v>9227.4</v>
      </c>
      <c r="L786" s="28">
        <f t="shared" si="380"/>
        <v>0</v>
      </c>
    </row>
    <row r="787" spans="1:12">
      <c r="A787" s="21">
        <v>0</v>
      </c>
      <c r="B787" s="29" t="s">
        <v>2546</v>
      </c>
      <c r="C787" s="23" t="s">
        <v>1199</v>
      </c>
      <c r="D787" s="23" t="s">
        <v>58</v>
      </c>
      <c r="E787" s="24">
        <v>1</v>
      </c>
      <c r="F787" s="25">
        <v>87.82</v>
      </c>
      <c r="G787" s="25">
        <f t="shared" si="376"/>
        <v>9221.1</v>
      </c>
      <c r="H787" s="26"/>
      <c r="I787" s="71">
        <f t="shared" si="377"/>
        <v>87.82</v>
      </c>
      <c r="J787" s="72">
        <f t="shared" si="378"/>
        <v>0</v>
      </c>
      <c r="K787" s="30">
        <f t="shared" si="379"/>
        <v>9221.1</v>
      </c>
      <c r="L787" s="28">
        <f t="shared" si="380"/>
        <v>0</v>
      </c>
    </row>
    <row r="788" spans="1:12">
      <c r="A788" s="21">
        <v>0</v>
      </c>
      <c r="B788" s="29" t="s">
        <v>2547</v>
      </c>
      <c r="C788" s="23" t="s">
        <v>1199</v>
      </c>
      <c r="D788" s="23" t="s">
        <v>60</v>
      </c>
      <c r="E788" s="24">
        <v>1</v>
      </c>
      <c r="F788" s="25">
        <v>87.82</v>
      </c>
      <c r="G788" s="25">
        <f t="shared" si="376"/>
        <v>9221.1</v>
      </c>
      <c r="H788" s="26"/>
      <c r="I788" s="71">
        <f t="shared" si="377"/>
        <v>87.82</v>
      </c>
      <c r="J788" s="72">
        <f t="shared" si="378"/>
        <v>0</v>
      </c>
      <c r="K788" s="30">
        <f t="shared" si="379"/>
        <v>9221.1</v>
      </c>
      <c r="L788" s="28">
        <f t="shared" si="380"/>
        <v>0</v>
      </c>
    </row>
    <row r="789" spans="1:12">
      <c r="A789" s="21">
        <v>0</v>
      </c>
      <c r="B789" s="29" t="s">
        <v>2548</v>
      </c>
      <c r="C789" s="23" t="s">
        <v>1199</v>
      </c>
      <c r="D789" s="23" t="s">
        <v>62</v>
      </c>
      <c r="E789" s="24">
        <v>1</v>
      </c>
      <c r="F789" s="25">
        <v>87.82</v>
      </c>
      <c r="G789" s="25">
        <f t="shared" si="376"/>
        <v>9221.1</v>
      </c>
      <c r="H789" s="26"/>
      <c r="I789" s="71">
        <f t="shared" si="377"/>
        <v>87.82</v>
      </c>
      <c r="J789" s="72">
        <f t="shared" si="378"/>
        <v>0</v>
      </c>
      <c r="K789" s="30">
        <f t="shared" si="379"/>
        <v>9221.1</v>
      </c>
      <c r="L789" s="28">
        <f t="shared" si="380"/>
        <v>0</v>
      </c>
    </row>
    <row r="790" spans="1:12">
      <c r="A790" s="21">
        <v>0</v>
      </c>
      <c r="B790" s="29" t="s">
        <v>2549</v>
      </c>
      <c r="C790" s="23" t="s">
        <v>1199</v>
      </c>
      <c r="D790" s="23" t="s">
        <v>66</v>
      </c>
      <c r="E790" s="24">
        <v>1</v>
      </c>
      <c r="F790" s="25">
        <v>90.64</v>
      </c>
      <c r="G790" s="25">
        <f t="shared" si="376"/>
        <v>9517.2000000000007</v>
      </c>
      <c r="H790" s="26"/>
      <c r="I790" s="71">
        <f t="shared" si="377"/>
        <v>90.64</v>
      </c>
      <c r="J790" s="72">
        <f t="shared" si="378"/>
        <v>0</v>
      </c>
      <c r="K790" s="30">
        <f t="shared" si="379"/>
        <v>9517.2000000000007</v>
      </c>
      <c r="L790" s="28">
        <f t="shared" si="380"/>
        <v>0</v>
      </c>
    </row>
    <row r="791" spans="1:12">
      <c r="A791" s="21">
        <v>0</v>
      </c>
      <c r="B791" s="29" t="s">
        <v>2550</v>
      </c>
      <c r="C791" s="23" t="s">
        <v>1199</v>
      </c>
      <c r="D791" s="23" t="s">
        <v>70</v>
      </c>
      <c r="E791" s="24">
        <v>1</v>
      </c>
      <c r="F791" s="25">
        <v>90.64</v>
      </c>
      <c r="G791" s="25">
        <f t="shared" si="376"/>
        <v>9517.2000000000007</v>
      </c>
      <c r="H791" s="26"/>
      <c r="I791" s="71">
        <f t="shared" si="377"/>
        <v>90.64</v>
      </c>
      <c r="J791" s="72">
        <f t="shared" si="378"/>
        <v>0</v>
      </c>
      <c r="K791" s="30">
        <f t="shared" si="379"/>
        <v>9517.2000000000007</v>
      </c>
      <c r="L791" s="28">
        <f t="shared" si="380"/>
        <v>0</v>
      </c>
    </row>
    <row r="792" spans="1:12">
      <c r="A792" s="21">
        <v>0</v>
      </c>
      <c r="B792" s="29" t="s">
        <v>2551</v>
      </c>
      <c r="C792" s="23" t="s">
        <v>1199</v>
      </c>
      <c r="D792" s="23" t="s">
        <v>74</v>
      </c>
      <c r="E792" s="24">
        <v>1</v>
      </c>
      <c r="F792" s="25">
        <v>90.64</v>
      </c>
      <c r="G792" s="25">
        <f t="shared" si="376"/>
        <v>9517.2000000000007</v>
      </c>
      <c r="H792" s="26"/>
      <c r="I792" s="71">
        <f t="shared" si="377"/>
        <v>90.64</v>
      </c>
      <c r="J792" s="72">
        <f t="shared" si="378"/>
        <v>0</v>
      </c>
      <c r="K792" s="30">
        <f t="shared" si="379"/>
        <v>9517.2000000000007</v>
      </c>
      <c r="L792" s="28">
        <f t="shared" si="380"/>
        <v>0</v>
      </c>
    </row>
    <row r="793" spans="1:12">
      <c r="A793" s="21"/>
      <c r="B793" s="29"/>
      <c r="C793" s="23"/>
      <c r="D793" s="23"/>
      <c r="E793" s="24"/>
      <c r="F793" s="25"/>
      <c r="G793" s="25"/>
      <c r="H793" s="26"/>
      <c r="I793" s="71"/>
      <c r="J793" s="72"/>
      <c r="K793" s="30"/>
      <c r="L793" s="28"/>
    </row>
    <row r="794" spans="1:12">
      <c r="A794" s="21">
        <v>0</v>
      </c>
      <c r="B794" s="53" t="s">
        <v>2552</v>
      </c>
      <c r="C794" s="23" t="s">
        <v>1200</v>
      </c>
      <c r="D794" s="23" t="s">
        <v>51</v>
      </c>
      <c r="E794" s="24">
        <v>1</v>
      </c>
      <c r="F794" s="25">
        <v>10.62</v>
      </c>
      <c r="G794" s="25">
        <f t="shared" ref="G794:G802" si="381">ROUND(F794*Курс_EUR,2)</f>
        <v>1115.0999999999999</v>
      </c>
      <c r="H794" s="26"/>
      <c r="I794" s="71">
        <f t="shared" ref="I794:I802" si="382">F794*(1-Скидка_SUNMIGHT)</f>
        <v>10.62</v>
      </c>
      <c r="J794" s="72">
        <f t="shared" ref="J794:J802" si="383">I794*H794</f>
        <v>0</v>
      </c>
      <c r="K794" s="30">
        <f t="shared" ref="K794:K802" si="384">G794*(1-Скидка_SUNMIGHT)</f>
        <v>1115.0999999999999</v>
      </c>
      <c r="L794" s="28">
        <f t="shared" ref="L794:L802" si="385">H794*K794</f>
        <v>0</v>
      </c>
    </row>
    <row r="795" spans="1:12">
      <c r="A795" s="21">
        <v>0</v>
      </c>
      <c r="B795" s="53" t="s">
        <v>2553</v>
      </c>
      <c r="C795" s="23" t="s">
        <v>1200</v>
      </c>
      <c r="D795" s="23" t="s">
        <v>53</v>
      </c>
      <c r="E795" s="24">
        <v>1</v>
      </c>
      <c r="F795" s="25">
        <v>9.9700000000000006</v>
      </c>
      <c r="G795" s="25">
        <f t="shared" si="381"/>
        <v>1046.8499999999999</v>
      </c>
      <c r="H795" s="26"/>
      <c r="I795" s="71">
        <f t="shared" si="382"/>
        <v>9.9700000000000006</v>
      </c>
      <c r="J795" s="72">
        <f t="shared" si="383"/>
        <v>0</v>
      </c>
      <c r="K795" s="30">
        <f t="shared" si="384"/>
        <v>1046.8499999999999</v>
      </c>
      <c r="L795" s="28">
        <f t="shared" si="385"/>
        <v>0</v>
      </c>
    </row>
    <row r="796" spans="1:12">
      <c r="A796" s="21">
        <v>0</v>
      </c>
      <c r="B796" s="53" t="s">
        <v>2554</v>
      </c>
      <c r="C796" s="23" t="s">
        <v>1200</v>
      </c>
      <c r="D796" s="23" t="s">
        <v>56</v>
      </c>
      <c r="E796" s="24">
        <v>1</v>
      </c>
      <c r="F796" s="25">
        <v>9.3800000000000008</v>
      </c>
      <c r="G796" s="25">
        <f t="shared" si="381"/>
        <v>984.9</v>
      </c>
      <c r="H796" s="26"/>
      <c r="I796" s="71">
        <f t="shared" si="382"/>
        <v>9.3800000000000008</v>
      </c>
      <c r="J796" s="72">
        <f t="shared" si="383"/>
        <v>0</v>
      </c>
      <c r="K796" s="30">
        <f t="shared" si="384"/>
        <v>984.9</v>
      </c>
      <c r="L796" s="28">
        <f t="shared" si="385"/>
        <v>0</v>
      </c>
    </row>
    <row r="797" spans="1:12">
      <c r="A797" s="21">
        <v>0</v>
      </c>
      <c r="B797" s="53" t="s">
        <v>2555</v>
      </c>
      <c r="C797" s="23" t="s">
        <v>1200</v>
      </c>
      <c r="D797" s="23" t="s">
        <v>58</v>
      </c>
      <c r="E797" s="24">
        <v>1</v>
      </c>
      <c r="F797" s="25">
        <v>9.49</v>
      </c>
      <c r="G797" s="25">
        <f t="shared" si="381"/>
        <v>996.45</v>
      </c>
      <c r="H797" s="26"/>
      <c r="I797" s="71">
        <f t="shared" si="382"/>
        <v>9.49</v>
      </c>
      <c r="J797" s="72">
        <f t="shared" si="383"/>
        <v>0</v>
      </c>
      <c r="K797" s="30">
        <f t="shared" si="384"/>
        <v>996.45</v>
      </c>
      <c r="L797" s="28">
        <f t="shared" si="385"/>
        <v>0</v>
      </c>
    </row>
    <row r="798" spans="1:12">
      <c r="A798" s="21">
        <v>0</v>
      </c>
      <c r="B798" s="53" t="s">
        <v>2556</v>
      </c>
      <c r="C798" s="23" t="s">
        <v>1200</v>
      </c>
      <c r="D798" s="23" t="s">
        <v>60</v>
      </c>
      <c r="E798" s="24">
        <v>1</v>
      </c>
      <c r="F798" s="25">
        <v>9.49</v>
      </c>
      <c r="G798" s="25">
        <f t="shared" si="381"/>
        <v>996.45</v>
      </c>
      <c r="H798" s="26"/>
      <c r="I798" s="71">
        <f t="shared" si="382"/>
        <v>9.49</v>
      </c>
      <c r="J798" s="72">
        <f t="shared" si="383"/>
        <v>0</v>
      </c>
      <c r="K798" s="30">
        <f t="shared" si="384"/>
        <v>996.45</v>
      </c>
      <c r="L798" s="28">
        <f t="shared" si="385"/>
        <v>0</v>
      </c>
    </row>
    <row r="799" spans="1:12">
      <c r="A799" s="21">
        <v>0</v>
      </c>
      <c r="B799" s="53" t="s">
        <v>2557</v>
      </c>
      <c r="C799" s="23" t="s">
        <v>1200</v>
      </c>
      <c r="D799" s="23" t="s">
        <v>62</v>
      </c>
      <c r="E799" s="24">
        <v>1</v>
      </c>
      <c r="F799" s="25">
        <v>9.49</v>
      </c>
      <c r="G799" s="25">
        <f t="shared" si="381"/>
        <v>996.45</v>
      </c>
      <c r="H799" s="26"/>
      <c r="I799" s="71">
        <f t="shared" si="382"/>
        <v>9.49</v>
      </c>
      <c r="J799" s="72">
        <f t="shared" si="383"/>
        <v>0</v>
      </c>
      <c r="K799" s="30">
        <f t="shared" si="384"/>
        <v>996.45</v>
      </c>
      <c r="L799" s="28">
        <f t="shared" si="385"/>
        <v>0</v>
      </c>
    </row>
    <row r="800" spans="1:12">
      <c r="A800" s="21">
        <v>0</v>
      </c>
      <c r="B800" s="53" t="s">
        <v>2558</v>
      </c>
      <c r="C800" s="23" t="s">
        <v>1200</v>
      </c>
      <c r="D800" s="23" t="s">
        <v>66</v>
      </c>
      <c r="E800" s="24">
        <v>1</v>
      </c>
      <c r="F800" s="25">
        <v>9.8000000000000007</v>
      </c>
      <c r="G800" s="25">
        <f t="shared" si="381"/>
        <v>1029</v>
      </c>
      <c r="H800" s="26"/>
      <c r="I800" s="71">
        <f t="shared" si="382"/>
        <v>9.8000000000000007</v>
      </c>
      <c r="J800" s="72">
        <f t="shared" si="383"/>
        <v>0</v>
      </c>
      <c r="K800" s="30">
        <f t="shared" si="384"/>
        <v>1029</v>
      </c>
      <c r="L800" s="28">
        <f t="shared" si="385"/>
        <v>0</v>
      </c>
    </row>
    <row r="801" spans="1:13">
      <c r="A801" s="21">
        <v>0</v>
      </c>
      <c r="B801" s="53" t="s">
        <v>2559</v>
      </c>
      <c r="C801" s="23" t="s">
        <v>1200</v>
      </c>
      <c r="D801" s="23" t="s">
        <v>70</v>
      </c>
      <c r="E801" s="24">
        <v>1</v>
      </c>
      <c r="F801" s="25">
        <v>9.8000000000000007</v>
      </c>
      <c r="G801" s="25">
        <f t="shared" si="381"/>
        <v>1029</v>
      </c>
      <c r="H801" s="26"/>
      <c r="I801" s="71">
        <f t="shared" si="382"/>
        <v>9.8000000000000007</v>
      </c>
      <c r="J801" s="72">
        <f t="shared" si="383"/>
        <v>0</v>
      </c>
      <c r="K801" s="30">
        <f t="shared" si="384"/>
        <v>1029</v>
      </c>
      <c r="L801" s="28">
        <f t="shared" si="385"/>
        <v>0</v>
      </c>
    </row>
    <row r="802" spans="1:13">
      <c r="A802" s="21">
        <v>0</v>
      </c>
      <c r="B802" s="53" t="s">
        <v>2560</v>
      </c>
      <c r="C802" s="23" t="s">
        <v>1200</v>
      </c>
      <c r="D802" s="23" t="s">
        <v>74</v>
      </c>
      <c r="E802" s="24">
        <v>1</v>
      </c>
      <c r="F802" s="25">
        <v>9.8000000000000007</v>
      </c>
      <c r="G802" s="25">
        <f t="shared" si="381"/>
        <v>1029</v>
      </c>
      <c r="H802" s="26"/>
      <c r="I802" s="71">
        <f t="shared" si="382"/>
        <v>9.8000000000000007</v>
      </c>
      <c r="J802" s="72">
        <f t="shared" si="383"/>
        <v>0</v>
      </c>
      <c r="K802" s="30">
        <f t="shared" si="384"/>
        <v>1029</v>
      </c>
      <c r="L802" s="28">
        <f t="shared" si="385"/>
        <v>0</v>
      </c>
    </row>
    <row r="803" spans="1:13" ht="12.5" thickBot="1">
      <c r="A803" s="21"/>
      <c r="B803" s="53"/>
      <c r="C803" s="23"/>
      <c r="D803" s="23"/>
      <c r="E803" s="24"/>
      <c r="F803" s="54"/>
      <c r="G803" s="54"/>
      <c r="H803" s="26"/>
      <c r="I803" s="71"/>
      <c r="J803" s="72"/>
      <c r="K803" s="30"/>
      <c r="L803" s="28"/>
    </row>
    <row r="804" spans="1:13">
      <c r="A804" s="21"/>
      <c r="B804" s="312" t="s">
        <v>1429</v>
      </c>
      <c r="C804" s="313"/>
      <c r="D804" s="313"/>
      <c r="E804" s="313"/>
      <c r="F804" s="313"/>
      <c r="G804" s="17"/>
      <c r="H804" s="26"/>
      <c r="I804" s="71"/>
      <c r="J804" s="72"/>
      <c r="K804" s="30"/>
      <c r="L804" s="28"/>
    </row>
    <row r="805" spans="1:13">
      <c r="A805" s="21"/>
      <c r="B805" s="45" t="s">
        <v>1430</v>
      </c>
      <c r="C805" s="55"/>
      <c r="D805" s="55"/>
      <c r="E805" s="55"/>
      <c r="F805" s="55"/>
      <c r="G805" s="55"/>
      <c r="H805" s="26"/>
      <c r="I805" s="71"/>
      <c r="J805" s="72"/>
      <c r="K805" s="30"/>
      <c r="L805" s="28"/>
    </row>
    <row r="806" spans="1:13">
      <c r="A806" s="21">
        <v>0</v>
      </c>
      <c r="B806" s="53" t="s">
        <v>2561</v>
      </c>
      <c r="C806" s="23" t="s">
        <v>1431</v>
      </c>
      <c r="D806" s="23" t="s">
        <v>49</v>
      </c>
      <c r="E806" s="24">
        <v>10</v>
      </c>
      <c r="F806" s="25">
        <v>1.18</v>
      </c>
      <c r="G806" s="25">
        <f t="shared" ref="G806:G813" si="386">ROUND(F806*Курс_EUR,2)</f>
        <v>123.9</v>
      </c>
      <c r="H806" s="26"/>
      <c r="I806" s="71">
        <f t="shared" ref="I806:I813" si="387">F806*(1-Скидка_SUNMIGHT)</f>
        <v>1.18</v>
      </c>
      <c r="J806" s="72">
        <f t="shared" ref="J806:J813" si="388">I806*H806</f>
        <v>0</v>
      </c>
      <c r="K806" s="30">
        <f t="shared" ref="K806:K813" si="389">G806*(1-Скидка_SUNMIGHT)</f>
        <v>123.9</v>
      </c>
      <c r="L806" s="28">
        <f t="shared" ref="L806:L813" si="390">H806*K806</f>
        <v>0</v>
      </c>
      <c r="M806" s="1" t="s">
        <v>655</v>
      </c>
    </row>
    <row r="807" spans="1:13">
      <c r="A807" s="21">
        <v>0</v>
      </c>
      <c r="B807" s="53" t="s">
        <v>2562</v>
      </c>
      <c r="C807" s="23" t="s">
        <v>1431</v>
      </c>
      <c r="D807" s="23" t="s">
        <v>51</v>
      </c>
      <c r="E807" s="24">
        <v>10</v>
      </c>
      <c r="F807" s="25">
        <v>1.1299999999999999</v>
      </c>
      <c r="G807" s="25">
        <f t="shared" si="386"/>
        <v>118.65</v>
      </c>
      <c r="H807" s="26"/>
      <c r="I807" s="71">
        <f t="shared" si="387"/>
        <v>1.1299999999999999</v>
      </c>
      <c r="J807" s="72">
        <f t="shared" si="388"/>
        <v>0</v>
      </c>
      <c r="K807" s="30">
        <f t="shared" si="389"/>
        <v>118.65</v>
      </c>
      <c r="L807" s="28">
        <f t="shared" si="390"/>
        <v>0</v>
      </c>
      <c r="M807" s="1" t="s">
        <v>655</v>
      </c>
    </row>
    <row r="808" spans="1:13">
      <c r="A808" s="21">
        <v>0</v>
      </c>
      <c r="B808" s="53" t="s">
        <v>2563</v>
      </c>
      <c r="C808" s="23" t="s">
        <v>1431</v>
      </c>
      <c r="D808" s="23" t="s">
        <v>53</v>
      </c>
      <c r="E808" s="24">
        <v>10</v>
      </c>
      <c r="F808" s="25">
        <v>1.1000000000000001</v>
      </c>
      <c r="G808" s="25">
        <f t="shared" si="386"/>
        <v>115.5</v>
      </c>
      <c r="H808" s="26"/>
      <c r="I808" s="71">
        <f t="shared" si="387"/>
        <v>1.1000000000000001</v>
      </c>
      <c r="J808" s="72">
        <f t="shared" si="388"/>
        <v>0</v>
      </c>
      <c r="K808" s="30">
        <f t="shared" si="389"/>
        <v>115.5</v>
      </c>
      <c r="L808" s="28">
        <f t="shared" si="390"/>
        <v>0</v>
      </c>
      <c r="M808" s="1" t="s">
        <v>655</v>
      </c>
    </row>
    <row r="809" spans="1:13">
      <c r="A809" s="21">
        <v>0</v>
      </c>
      <c r="B809" s="53" t="s">
        <v>2564</v>
      </c>
      <c r="C809" s="23" t="s">
        <v>1431</v>
      </c>
      <c r="D809" s="23" t="s">
        <v>56</v>
      </c>
      <c r="E809" s="24">
        <v>10</v>
      </c>
      <c r="F809" s="25">
        <v>1.08</v>
      </c>
      <c r="G809" s="25">
        <f t="shared" si="386"/>
        <v>113.4</v>
      </c>
      <c r="H809" s="26"/>
      <c r="I809" s="71">
        <f t="shared" si="387"/>
        <v>1.08</v>
      </c>
      <c r="J809" s="72">
        <f t="shared" si="388"/>
        <v>0</v>
      </c>
      <c r="K809" s="30">
        <f t="shared" si="389"/>
        <v>113.4</v>
      </c>
      <c r="L809" s="28">
        <f t="shared" si="390"/>
        <v>0</v>
      </c>
      <c r="M809" s="1" t="s">
        <v>655</v>
      </c>
    </row>
    <row r="810" spans="1:13">
      <c r="A810" s="21">
        <v>0</v>
      </c>
      <c r="B810" s="53" t="s">
        <v>2565</v>
      </c>
      <c r="C810" s="23" t="s">
        <v>1431</v>
      </c>
      <c r="D810" s="23" t="s">
        <v>58</v>
      </c>
      <c r="E810" s="24">
        <v>10</v>
      </c>
      <c r="F810" s="25">
        <v>1.08</v>
      </c>
      <c r="G810" s="25">
        <f t="shared" si="386"/>
        <v>113.4</v>
      </c>
      <c r="H810" s="26"/>
      <c r="I810" s="71">
        <f t="shared" si="387"/>
        <v>1.08</v>
      </c>
      <c r="J810" s="72">
        <f t="shared" si="388"/>
        <v>0</v>
      </c>
      <c r="K810" s="30">
        <f t="shared" si="389"/>
        <v>113.4</v>
      </c>
      <c r="L810" s="28">
        <f t="shared" si="390"/>
        <v>0</v>
      </c>
      <c r="M810" s="1" t="s">
        <v>655</v>
      </c>
    </row>
    <row r="811" spans="1:13">
      <c r="A811" s="21">
        <v>0</v>
      </c>
      <c r="B811" s="53" t="s">
        <v>2566</v>
      </c>
      <c r="C811" s="23" t="s">
        <v>1431</v>
      </c>
      <c r="D811" s="23" t="s">
        <v>60</v>
      </c>
      <c r="E811" s="24">
        <v>10</v>
      </c>
      <c r="F811" s="25">
        <v>1.08</v>
      </c>
      <c r="G811" s="25">
        <f t="shared" si="386"/>
        <v>113.4</v>
      </c>
      <c r="H811" s="26"/>
      <c r="I811" s="71">
        <f t="shared" si="387"/>
        <v>1.08</v>
      </c>
      <c r="J811" s="72">
        <f t="shared" si="388"/>
        <v>0</v>
      </c>
      <c r="K811" s="30">
        <f t="shared" si="389"/>
        <v>113.4</v>
      </c>
      <c r="L811" s="28">
        <f t="shared" si="390"/>
        <v>0</v>
      </c>
      <c r="M811" s="1" t="s">
        <v>655</v>
      </c>
    </row>
    <row r="812" spans="1:13">
      <c r="A812" s="21">
        <v>0</v>
      </c>
      <c r="B812" s="53" t="s">
        <v>2567</v>
      </c>
      <c r="C812" s="23" t="s">
        <v>1431</v>
      </c>
      <c r="D812" s="23" t="s">
        <v>62</v>
      </c>
      <c r="E812" s="24">
        <v>10</v>
      </c>
      <c r="F812" s="25">
        <v>1.08</v>
      </c>
      <c r="G812" s="25">
        <f t="shared" si="386"/>
        <v>113.4</v>
      </c>
      <c r="H812" s="26"/>
      <c r="I812" s="71">
        <f t="shared" si="387"/>
        <v>1.08</v>
      </c>
      <c r="J812" s="72">
        <f t="shared" si="388"/>
        <v>0</v>
      </c>
      <c r="K812" s="30">
        <f t="shared" si="389"/>
        <v>113.4</v>
      </c>
      <c r="L812" s="28">
        <f t="shared" si="390"/>
        <v>0</v>
      </c>
      <c r="M812" s="1" t="s">
        <v>655</v>
      </c>
    </row>
    <row r="813" spans="1:13">
      <c r="A813" s="21">
        <v>0</v>
      </c>
      <c r="B813" s="53" t="s">
        <v>2568</v>
      </c>
      <c r="C813" s="23" t="s">
        <v>1431</v>
      </c>
      <c r="D813" s="23" t="s">
        <v>66</v>
      </c>
      <c r="E813" s="24">
        <v>10</v>
      </c>
      <c r="F813" s="25">
        <v>1.08</v>
      </c>
      <c r="G813" s="25">
        <f t="shared" si="386"/>
        <v>113.4</v>
      </c>
      <c r="H813" s="26"/>
      <c r="I813" s="71">
        <f t="shared" si="387"/>
        <v>1.08</v>
      </c>
      <c r="J813" s="72">
        <f t="shared" si="388"/>
        <v>0</v>
      </c>
      <c r="K813" s="30">
        <f t="shared" si="389"/>
        <v>113.4</v>
      </c>
      <c r="L813" s="28">
        <f t="shared" si="390"/>
        <v>0</v>
      </c>
      <c r="M813" s="1" t="s">
        <v>655</v>
      </c>
    </row>
    <row r="814" spans="1:13">
      <c r="A814" s="21"/>
      <c r="B814" s="53"/>
      <c r="C814" s="23"/>
      <c r="D814" s="23"/>
      <c r="E814" s="24"/>
      <c r="F814" s="25"/>
      <c r="G814" s="25"/>
      <c r="H814" s="26"/>
      <c r="I814" s="71"/>
      <c r="J814" s="72"/>
      <c r="K814" s="30"/>
      <c r="L814" s="28"/>
    </row>
    <row r="815" spans="1:13">
      <c r="A815" s="21">
        <v>0</v>
      </c>
      <c r="B815" s="53" t="s">
        <v>2569</v>
      </c>
      <c r="C815" s="23" t="s">
        <v>1432</v>
      </c>
      <c r="D815" s="23" t="s">
        <v>49</v>
      </c>
      <c r="E815" s="24">
        <v>10</v>
      </c>
      <c r="F815" s="25">
        <v>1.25</v>
      </c>
      <c r="G815" s="25">
        <f t="shared" ref="G815:G822" si="391">ROUND(F815*Курс_EUR,2)</f>
        <v>131.25</v>
      </c>
      <c r="H815" s="26"/>
      <c r="I815" s="71">
        <f t="shared" ref="I815:I822" si="392">F815*(1-Скидка_SUNMIGHT)</f>
        <v>1.25</v>
      </c>
      <c r="J815" s="72">
        <f t="shared" ref="J815:J822" si="393">I815*H815</f>
        <v>0</v>
      </c>
      <c r="K815" s="30">
        <f t="shared" ref="K815:K822" si="394">G815*(1-Скидка_SUNMIGHT)</f>
        <v>131.25</v>
      </c>
      <c r="L815" s="28">
        <f t="shared" ref="L815:L822" si="395">H815*K815</f>
        <v>0</v>
      </c>
      <c r="M815" s="1" t="s">
        <v>655</v>
      </c>
    </row>
    <row r="816" spans="1:13">
      <c r="A816" s="21">
        <v>0</v>
      </c>
      <c r="B816" s="53" t="s">
        <v>2570</v>
      </c>
      <c r="C816" s="23" t="s">
        <v>1432</v>
      </c>
      <c r="D816" s="23" t="s">
        <v>51</v>
      </c>
      <c r="E816" s="24">
        <v>10</v>
      </c>
      <c r="F816" s="25">
        <v>1.19</v>
      </c>
      <c r="G816" s="25">
        <f t="shared" si="391"/>
        <v>124.95</v>
      </c>
      <c r="H816" s="26"/>
      <c r="I816" s="71">
        <f t="shared" si="392"/>
        <v>1.19</v>
      </c>
      <c r="J816" s="72">
        <f t="shared" si="393"/>
        <v>0</v>
      </c>
      <c r="K816" s="30">
        <f t="shared" si="394"/>
        <v>124.95</v>
      </c>
      <c r="L816" s="28">
        <f t="shared" si="395"/>
        <v>0</v>
      </c>
      <c r="M816" s="1" t="s">
        <v>655</v>
      </c>
    </row>
    <row r="817" spans="1:13">
      <c r="A817" s="21">
        <v>0</v>
      </c>
      <c r="B817" s="53" t="s">
        <v>2571</v>
      </c>
      <c r="C817" s="23" t="s">
        <v>1432</v>
      </c>
      <c r="D817" s="23" t="s">
        <v>53</v>
      </c>
      <c r="E817" s="24">
        <v>10</v>
      </c>
      <c r="F817" s="25">
        <v>1.1599999999999999</v>
      </c>
      <c r="G817" s="25">
        <f t="shared" si="391"/>
        <v>121.8</v>
      </c>
      <c r="H817" s="26"/>
      <c r="I817" s="71">
        <f t="shared" si="392"/>
        <v>1.1599999999999999</v>
      </c>
      <c r="J817" s="72">
        <f t="shared" si="393"/>
        <v>0</v>
      </c>
      <c r="K817" s="30">
        <f t="shared" si="394"/>
        <v>121.8</v>
      </c>
      <c r="L817" s="28">
        <f t="shared" si="395"/>
        <v>0</v>
      </c>
      <c r="M817" s="1" t="s">
        <v>655</v>
      </c>
    </row>
    <row r="818" spans="1:13">
      <c r="A818" s="21">
        <v>0</v>
      </c>
      <c r="B818" s="53" t="s">
        <v>2572</v>
      </c>
      <c r="C818" s="23" t="s">
        <v>1432</v>
      </c>
      <c r="D818" s="23" t="s">
        <v>56</v>
      </c>
      <c r="E818" s="24">
        <v>10</v>
      </c>
      <c r="F818" s="25">
        <v>1.1399999999999999</v>
      </c>
      <c r="G818" s="25">
        <f t="shared" si="391"/>
        <v>119.7</v>
      </c>
      <c r="H818" s="26"/>
      <c r="I818" s="71">
        <f t="shared" si="392"/>
        <v>1.1399999999999999</v>
      </c>
      <c r="J818" s="72">
        <f t="shared" si="393"/>
        <v>0</v>
      </c>
      <c r="K818" s="30">
        <f t="shared" si="394"/>
        <v>119.7</v>
      </c>
      <c r="L818" s="28">
        <f t="shared" si="395"/>
        <v>0</v>
      </c>
      <c r="M818" s="1" t="s">
        <v>655</v>
      </c>
    </row>
    <row r="819" spans="1:13">
      <c r="A819" s="21">
        <v>0</v>
      </c>
      <c r="B819" s="53" t="s">
        <v>2573</v>
      </c>
      <c r="C819" s="23" t="s">
        <v>1432</v>
      </c>
      <c r="D819" s="23" t="s">
        <v>58</v>
      </c>
      <c r="E819" s="24">
        <v>10</v>
      </c>
      <c r="F819" s="25">
        <v>1.1399999999999999</v>
      </c>
      <c r="G819" s="25">
        <f t="shared" si="391"/>
        <v>119.7</v>
      </c>
      <c r="H819" s="26"/>
      <c r="I819" s="71">
        <f t="shared" si="392"/>
        <v>1.1399999999999999</v>
      </c>
      <c r="J819" s="72">
        <f t="shared" si="393"/>
        <v>0</v>
      </c>
      <c r="K819" s="30">
        <f t="shared" si="394"/>
        <v>119.7</v>
      </c>
      <c r="L819" s="28">
        <f t="shared" si="395"/>
        <v>0</v>
      </c>
      <c r="M819" s="1" t="s">
        <v>655</v>
      </c>
    </row>
    <row r="820" spans="1:13">
      <c r="A820" s="21">
        <v>0</v>
      </c>
      <c r="B820" s="53" t="s">
        <v>2574</v>
      </c>
      <c r="C820" s="23" t="s">
        <v>1432</v>
      </c>
      <c r="D820" s="23" t="s">
        <v>60</v>
      </c>
      <c r="E820" s="24">
        <v>10</v>
      </c>
      <c r="F820" s="25">
        <v>1.1399999999999999</v>
      </c>
      <c r="G820" s="25">
        <f t="shared" si="391"/>
        <v>119.7</v>
      </c>
      <c r="H820" s="26"/>
      <c r="I820" s="71">
        <f t="shared" si="392"/>
        <v>1.1399999999999999</v>
      </c>
      <c r="J820" s="72">
        <f t="shared" si="393"/>
        <v>0</v>
      </c>
      <c r="K820" s="30">
        <f t="shared" si="394"/>
        <v>119.7</v>
      </c>
      <c r="L820" s="28">
        <f t="shared" si="395"/>
        <v>0</v>
      </c>
      <c r="M820" s="1" t="s">
        <v>655</v>
      </c>
    </row>
    <row r="821" spans="1:13">
      <c r="A821" s="21">
        <v>0</v>
      </c>
      <c r="B821" s="53" t="s">
        <v>2575</v>
      </c>
      <c r="C821" s="23" t="s">
        <v>1432</v>
      </c>
      <c r="D821" s="23" t="s">
        <v>62</v>
      </c>
      <c r="E821" s="24">
        <v>10</v>
      </c>
      <c r="F821" s="25">
        <v>1.1399999999999999</v>
      </c>
      <c r="G821" s="25">
        <f t="shared" si="391"/>
        <v>119.7</v>
      </c>
      <c r="H821" s="26"/>
      <c r="I821" s="71">
        <f t="shared" si="392"/>
        <v>1.1399999999999999</v>
      </c>
      <c r="J821" s="72">
        <f t="shared" si="393"/>
        <v>0</v>
      </c>
      <c r="K821" s="30">
        <f t="shared" si="394"/>
        <v>119.7</v>
      </c>
      <c r="L821" s="28">
        <f t="shared" si="395"/>
        <v>0</v>
      </c>
      <c r="M821" s="1" t="s">
        <v>655</v>
      </c>
    </row>
    <row r="822" spans="1:13">
      <c r="A822" s="21">
        <v>0</v>
      </c>
      <c r="B822" s="53" t="s">
        <v>2576</v>
      </c>
      <c r="C822" s="23" t="s">
        <v>1432</v>
      </c>
      <c r="D822" s="23" t="s">
        <v>66</v>
      </c>
      <c r="E822" s="24">
        <v>10</v>
      </c>
      <c r="F822" s="25">
        <v>1.1399999999999999</v>
      </c>
      <c r="G822" s="25">
        <f t="shared" si="391"/>
        <v>119.7</v>
      </c>
      <c r="H822" s="26"/>
      <c r="I822" s="71">
        <f t="shared" si="392"/>
        <v>1.1399999999999999</v>
      </c>
      <c r="J822" s="72">
        <f t="shared" si="393"/>
        <v>0</v>
      </c>
      <c r="K822" s="30">
        <f t="shared" si="394"/>
        <v>119.7</v>
      </c>
      <c r="L822" s="28">
        <f t="shared" si="395"/>
        <v>0</v>
      </c>
      <c r="M822" s="1" t="s">
        <v>655</v>
      </c>
    </row>
    <row r="823" spans="1:13">
      <c r="A823" s="21"/>
      <c r="B823" s="53"/>
      <c r="C823" s="23"/>
      <c r="D823" s="23"/>
      <c r="E823" s="24"/>
      <c r="F823" s="25"/>
      <c r="G823" s="25"/>
      <c r="H823" s="26"/>
      <c r="I823" s="71"/>
      <c r="J823" s="72"/>
      <c r="K823" s="30"/>
      <c r="L823" s="28"/>
    </row>
    <row r="824" spans="1:13">
      <c r="A824" s="21">
        <v>0</v>
      </c>
      <c r="B824" s="53" t="s">
        <v>2577</v>
      </c>
      <c r="C824" s="23" t="s">
        <v>1433</v>
      </c>
      <c r="D824" s="23" t="s">
        <v>49</v>
      </c>
      <c r="E824" s="24">
        <v>10</v>
      </c>
      <c r="F824" s="25">
        <v>1.65</v>
      </c>
      <c r="G824" s="25">
        <f t="shared" ref="G824:G831" si="396">ROUND(F824*Курс_EUR,2)</f>
        <v>173.25</v>
      </c>
      <c r="H824" s="26"/>
      <c r="I824" s="71">
        <f t="shared" ref="I824:I831" si="397">F824*(1-Скидка_SUNMIGHT)</f>
        <v>1.65</v>
      </c>
      <c r="J824" s="72">
        <f t="shared" ref="J824:J831" si="398">I824*H824</f>
        <v>0</v>
      </c>
      <c r="K824" s="30">
        <f t="shared" ref="K824:K831" si="399">G824*(1-Скидка_SUNMIGHT)</f>
        <v>173.25</v>
      </c>
      <c r="L824" s="28">
        <f t="shared" ref="L824:L831" si="400">H824*K824</f>
        <v>0</v>
      </c>
      <c r="M824" s="1" t="s">
        <v>655</v>
      </c>
    </row>
    <row r="825" spans="1:13">
      <c r="A825" s="21">
        <v>0</v>
      </c>
      <c r="B825" s="53" t="s">
        <v>2578</v>
      </c>
      <c r="C825" s="23" t="s">
        <v>1433</v>
      </c>
      <c r="D825" s="23" t="s">
        <v>51</v>
      </c>
      <c r="E825" s="24">
        <v>10</v>
      </c>
      <c r="F825" s="25">
        <v>1.55</v>
      </c>
      <c r="G825" s="25">
        <f t="shared" si="396"/>
        <v>162.75</v>
      </c>
      <c r="H825" s="26"/>
      <c r="I825" s="71">
        <f t="shared" si="397"/>
        <v>1.55</v>
      </c>
      <c r="J825" s="72">
        <f t="shared" si="398"/>
        <v>0</v>
      </c>
      <c r="K825" s="30">
        <f t="shared" si="399"/>
        <v>162.75</v>
      </c>
      <c r="L825" s="28">
        <f t="shared" si="400"/>
        <v>0</v>
      </c>
      <c r="M825" s="1" t="s">
        <v>655</v>
      </c>
    </row>
    <row r="826" spans="1:13">
      <c r="A826" s="21">
        <v>0</v>
      </c>
      <c r="B826" s="53" t="s">
        <v>2579</v>
      </c>
      <c r="C826" s="23" t="s">
        <v>1433</v>
      </c>
      <c r="D826" s="23" t="s">
        <v>53</v>
      </c>
      <c r="E826" s="24">
        <v>10</v>
      </c>
      <c r="F826" s="25">
        <v>1.5</v>
      </c>
      <c r="G826" s="25">
        <f t="shared" si="396"/>
        <v>157.5</v>
      </c>
      <c r="H826" s="26"/>
      <c r="I826" s="71">
        <f t="shared" si="397"/>
        <v>1.5</v>
      </c>
      <c r="J826" s="72">
        <f t="shared" si="398"/>
        <v>0</v>
      </c>
      <c r="K826" s="30">
        <f t="shared" si="399"/>
        <v>157.5</v>
      </c>
      <c r="L826" s="28">
        <f t="shared" si="400"/>
        <v>0</v>
      </c>
      <c r="M826" s="1" t="s">
        <v>655</v>
      </c>
    </row>
    <row r="827" spans="1:13">
      <c r="A827" s="21">
        <v>0</v>
      </c>
      <c r="B827" s="53" t="s">
        <v>2580</v>
      </c>
      <c r="C827" s="23" t="s">
        <v>1433</v>
      </c>
      <c r="D827" s="23" t="s">
        <v>56</v>
      </c>
      <c r="E827" s="24">
        <v>10</v>
      </c>
      <c r="F827" s="25">
        <v>1.47</v>
      </c>
      <c r="G827" s="25">
        <f t="shared" si="396"/>
        <v>154.35</v>
      </c>
      <c r="H827" s="26"/>
      <c r="I827" s="71">
        <f t="shared" si="397"/>
        <v>1.47</v>
      </c>
      <c r="J827" s="72">
        <f t="shared" si="398"/>
        <v>0</v>
      </c>
      <c r="K827" s="30">
        <f t="shared" si="399"/>
        <v>154.35</v>
      </c>
      <c r="L827" s="28">
        <f t="shared" si="400"/>
        <v>0</v>
      </c>
      <c r="M827" s="1" t="s">
        <v>655</v>
      </c>
    </row>
    <row r="828" spans="1:13">
      <c r="A828" s="21">
        <v>0</v>
      </c>
      <c r="B828" s="53" t="s">
        <v>2581</v>
      </c>
      <c r="C828" s="23" t="s">
        <v>1433</v>
      </c>
      <c r="D828" s="23" t="s">
        <v>58</v>
      </c>
      <c r="E828" s="24">
        <v>10</v>
      </c>
      <c r="F828" s="25">
        <v>1.47</v>
      </c>
      <c r="G828" s="25">
        <f t="shared" si="396"/>
        <v>154.35</v>
      </c>
      <c r="H828" s="26"/>
      <c r="I828" s="71">
        <f t="shared" si="397"/>
        <v>1.47</v>
      </c>
      <c r="J828" s="72">
        <f t="shared" si="398"/>
        <v>0</v>
      </c>
      <c r="K828" s="30">
        <f t="shared" si="399"/>
        <v>154.35</v>
      </c>
      <c r="L828" s="28">
        <f t="shared" si="400"/>
        <v>0</v>
      </c>
      <c r="M828" s="1" t="s">
        <v>655</v>
      </c>
    </row>
    <row r="829" spans="1:13">
      <c r="A829" s="21">
        <v>0</v>
      </c>
      <c r="B829" s="53" t="s">
        <v>2582</v>
      </c>
      <c r="C829" s="23" t="s">
        <v>1433</v>
      </c>
      <c r="D829" s="23" t="s">
        <v>60</v>
      </c>
      <c r="E829" s="24">
        <v>10</v>
      </c>
      <c r="F829" s="25">
        <v>1.47</v>
      </c>
      <c r="G829" s="25">
        <f t="shared" si="396"/>
        <v>154.35</v>
      </c>
      <c r="H829" s="26"/>
      <c r="I829" s="71">
        <f t="shared" si="397"/>
        <v>1.47</v>
      </c>
      <c r="J829" s="72">
        <f t="shared" si="398"/>
        <v>0</v>
      </c>
      <c r="K829" s="30">
        <f t="shared" si="399"/>
        <v>154.35</v>
      </c>
      <c r="L829" s="28">
        <f t="shared" si="400"/>
        <v>0</v>
      </c>
      <c r="M829" s="1" t="s">
        <v>655</v>
      </c>
    </row>
    <row r="830" spans="1:13">
      <c r="A830" s="21">
        <v>0</v>
      </c>
      <c r="B830" s="53" t="s">
        <v>2583</v>
      </c>
      <c r="C830" s="23" t="s">
        <v>1433</v>
      </c>
      <c r="D830" s="23" t="s">
        <v>62</v>
      </c>
      <c r="E830" s="24">
        <v>10</v>
      </c>
      <c r="F830" s="25">
        <v>1.47</v>
      </c>
      <c r="G830" s="25">
        <f t="shared" si="396"/>
        <v>154.35</v>
      </c>
      <c r="H830" s="26"/>
      <c r="I830" s="71">
        <f t="shared" si="397"/>
        <v>1.47</v>
      </c>
      <c r="J830" s="72">
        <f t="shared" si="398"/>
        <v>0</v>
      </c>
      <c r="K830" s="30">
        <f t="shared" si="399"/>
        <v>154.35</v>
      </c>
      <c r="L830" s="28">
        <f t="shared" si="400"/>
        <v>0</v>
      </c>
      <c r="M830" s="1" t="s">
        <v>655</v>
      </c>
    </row>
    <row r="831" spans="1:13">
      <c r="A831" s="21">
        <v>0</v>
      </c>
      <c r="B831" s="53" t="s">
        <v>2584</v>
      </c>
      <c r="C831" s="23" t="s">
        <v>1433</v>
      </c>
      <c r="D831" s="23" t="s">
        <v>66</v>
      </c>
      <c r="E831" s="24">
        <v>10</v>
      </c>
      <c r="F831" s="25">
        <v>1.47</v>
      </c>
      <c r="G831" s="25">
        <f t="shared" si="396"/>
        <v>154.35</v>
      </c>
      <c r="H831" s="26"/>
      <c r="I831" s="71">
        <f t="shared" si="397"/>
        <v>1.47</v>
      </c>
      <c r="J831" s="72">
        <f t="shared" si="398"/>
        <v>0</v>
      </c>
      <c r="K831" s="30">
        <f t="shared" si="399"/>
        <v>154.35</v>
      </c>
      <c r="L831" s="28">
        <f t="shared" si="400"/>
        <v>0</v>
      </c>
      <c r="M831" s="1" t="s">
        <v>655</v>
      </c>
    </row>
    <row r="832" spans="1:13" ht="12.5" thickBot="1">
      <c r="A832" s="21"/>
      <c r="B832" s="56"/>
      <c r="C832" s="57"/>
      <c r="D832" s="57"/>
      <c r="E832" s="58"/>
      <c r="F832" s="59"/>
      <c r="G832" s="59"/>
      <c r="H832" s="26"/>
      <c r="I832" s="71"/>
      <c r="J832" s="72"/>
      <c r="K832" s="30"/>
      <c r="L832" s="28"/>
    </row>
    <row r="833" spans="1:13">
      <c r="A833" s="21"/>
      <c r="B833" s="312" t="s">
        <v>1434</v>
      </c>
      <c r="C833" s="313"/>
      <c r="D833" s="313"/>
      <c r="E833" s="313"/>
      <c r="F833" s="313"/>
      <c r="G833" s="17"/>
      <c r="H833" s="26"/>
      <c r="I833" s="71"/>
      <c r="J833" s="72"/>
      <c r="K833" s="30"/>
      <c r="L833" s="28"/>
    </row>
    <row r="834" spans="1:13">
      <c r="A834" s="21"/>
      <c r="B834" s="45" t="s">
        <v>1435</v>
      </c>
      <c r="C834" s="55"/>
      <c r="D834" s="55"/>
      <c r="E834" s="55"/>
      <c r="F834" s="55"/>
      <c r="G834" s="55"/>
      <c r="H834" s="26"/>
      <c r="I834" s="71"/>
      <c r="J834" s="72"/>
      <c r="K834" s="30"/>
      <c r="L834" s="28"/>
    </row>
    <row r="835" spans="1:13">
      <c r="A835" s="21">
        <v>0</v>
      </c>
      <c r="B835" s="53" t="s">
        <v>2585</v>
      </c>
      <c r="C835" s="23" t="s">
        <v>652</v>
      </c>
      <c r="D835" s="23" t="s">
        <v>49</v>
      </c>
      <c r="E835" s="24">
        <v>10</v>
      </c>
      <c r="F835" s="25">
        <v>1.29</v>
      </c>
      <c r="G835" s="25">
        <f t="shared" ref="G835:G842" si="401">ROUND(F835*Курс_EUR,2)</f>
        <v>135.44999999999999</v>
      </c>
      <c r="H835" s="26"/>
      <c r="I835" s="71">
        <f t="shared" ref="I835:I842" si="402">F835*(1-Скидка_SUNMIGHT)</f>
        <v>1.29</v>
      </c>
      <c r="J835" s="72">
        <f t="shared" ref="J835:J842" si="403">I835*H835</f>
        <v>0</v>
      </c>
      <c r="K835" s="30">
        <f t="shared" ref="K835:K842" si="404">G835*(1-Скидка_SUNMIGHT)</f>
        <v>135.44999999999999</v>
      </c>
      <c r="L835" s="28">
        <f t="shared" ref="L835:L842" si="405">H835*K835</f>
        <v>0</v>
      </c>
      <c r="M835" s="1" t="s">
        <v>655</v>
      </c>
    </row>
    <row r="836" spans="1:13">
      <c r="A836" s="21">
        <v>0</v>
      </c>
      <c r="B836" s="53" t="s">
        <v>2586</v>
      </c>
      <c r="C836" s="23" t="s">
        <v>652</v>
      </c>
      <c r="D836" s="23" t="s">
        <v>51</v>
      </c>
      <c r="E836" s="24">
        <v>10</v>
      </c>
      <c r="F836" s="25">
        <v>1.22</v>
      </c>
      <c r="G836" s="25">
        <f t="shared" si="401"/>
        <v>128.1</v>
      </c>
      <c r="H836" s="26"/>
      <c r="I836" s="71">
        <f t="shared" si="402"/>
        <v>1.22</v>
      </c>
      <c r="J836" s="72">
        <f t="shared" si="403"/>
        <v>0</v>
      </c>
      <c r="K836" s="30">
        <f t="shared" si="404"/>
        <v>128.1</v>
      </c>
      <c r="L836" s="28">
        <f t="shared" si="405"/>
        <v>0</v>
      </c>
      <c r="M836" s="1" t="s">
        <v>655</v>
      </c>
    </row>
    <row r="837" spans="1:13">
      <c r="A837" s="21">
        <v>0</v>
      </c>
      <c r="B837" s="53" t="s">
        <v>2587</v>
      </c>
      <c r="C837" s="23" t="s">
        <v>652</v>
      </c>
      <c r="D837" s="23" t="s">
        <v>53</v>
      </c>
      <c r="E837" s="24">
        <v>10</v>
      </c>
      <c r="F837" s="25">
        <v>1.19</v>
      </c>
      <c r="G837" s="25">
        <f t="shared" si="401"/>
        <v>124.95</v>
      </c>
      <c r="H837" s="26"/>
      <c r="I837" s="71">
        <f t="shared" si="402"/>
        <v>1.19</v>
      </c>
      <c r="J837" s="72">
        <f t="shared" si="403"/>
        <v>0</v>
      </c>
      <c r="K837" s="30">
        <f t="shared" si="404"/>
        <v>124.95</v>
      </c>
      <c r="L837" s="28">
        <f t="shared" si="405"/>
        <v>0</v>
      </c>
      <c r="M837" s="1" t="s">
        <v>655</v>
      </c>
    </row>
    <row r="838" spans="1:13">
      <c r="A838" s="21">
        <v>0</v>
      </c>
      <c r="B838" s="53" t="s">
        <v>2588</v>
      </c>
      <c r="C838" s="23" t="s">
        <v>652</v>
      </c>
      <c r="D838" s="23" t="s">
        <v>56</v>
      </c>
      <c r="E838" s="24">
        <v>10</v>
      </c>
      <c r="F838" s="25">
        <v>1.1599999999999999</v>
      </c>
      <c r="G838" s="25">
        <f t="shared" si="401"/>
        <v>121.8</v>
      </c>
      <c r="H838" s="26"/>
      <c r="I838" s="71">
        <f t="shared" si="402"/>
        <v>1.1599999999999999</v>
      </c>
      <c r="J838" s="72">
        <f t="shared" si="403"/>
        <v>0</v>
      </c>
      <c r="K838" s="30">
        <f t="shared" si="404"/>
        <v>121.8</v>
      </c>
      <c r="L838" s="28">
        <f t="shared" si="405"/>
        <v>0</v>
      </c>
      <c r="M838" s="1" t="s">
        <v>655</v>
      </c>
    </row>
    <row r="839" spans="1:13">
      <c r="A839" s="21">
        <v>0</v>
      </c>
      <c r="B839" s="53" t="s">
        <v>2589</v>
      </c>
      <c r="C839" s="23" t="s">
        <v>652</v>
      </c>
      <c r="D839" s="23" t="s">
        <v>58</v>
      </c>
      <c r="E839" s="24">
        <v>10</v>
      </c>
      <c r="F839" s="25">
        <v>1.1599999999999999</v>
      </c>
      <c r="G839" s="25">
        <f t="shared" si="401"/>
        <v>121.8</v>
      </c>
      <c r="H839" s="26"/>
      <c r="I839" s="71">
        <f t="shared" si="402"/>
        <v>1.1599999999999999</v>
      </c>
      <c r="J839" s="72">
        <f t="shared" si="403"/>
        <v>0</v>
      </c>
      <c r="K839" s="30">
        <f t="shared" si="404"/>
        <v>121.8</v>
      </c>
      <c r="L839" s="28">
        <f t="shared" si="405"/>
        <v>0</v>
      </c>
      <c r="M839" s="1" t="s">
        <v>655</v>
      </c>
    </row>
    <row r="840" spans="1:13">
      <c r="A840" s="21">
        <v>0</v>
      </c>
      <c r="B840" s="53" t="s">
        <v>2590</v>
      </c>
      <c r="C840" s="23" t="s">
        <v>652</v>
      </c>
      <c r="D840" s="23" t="s">
        <v>60</v>
      </c>
      <c r="E840" s="24">
        <v>10</v>
      </c>
      <c r="F840" s="25">
        <v>1.1599999999999999</v>
      </c>
      <c r="G840" s="25">
        <f t="shared" si="401"/>
        <v>121.8</v>
      </c>
      <c r="H840" s="26"/>
      <c r="I840" s="71">
        <f t="shared" si="402"/>
        <v>1.1599999999999999</v>
      </c>
      <c r="J840" s="72">
        <f t="shared" si="403"/>
        <v>0</v>
      </c>
      <c r="K840" s="30">
        <f t="shared" si="404"/>
        <v>121.8</v>
      </c>
      <c r="L840" s="28">
        <f t="shared" si="405"/>
        <v>0</v>
      </c>
      <c r="M840" s="1" t="s">
        <v>655</v>
      </c>
    </row>
    <row r="841" spans="1:13">
      <c r="A841" s="21">
        <v>0</v>
      </c>
      <c r="B841" s="53" t="s">
        <v>2591</v>
      </c>
      <c r="C841" s="23" t="s">
        <v>652</v>
      </c>
      <c r="D841" s="23" t="s">
        <v>62</v>
      </c>
      <c r="E841" s="24">
        <v>10</v>
      </c>
      <c r="F841" s="25">
        <v>1.1599999999999999</v>
      </c>
      <c r="G841" s="25">
        <f t="shared" si="401"/>
        <v>121.8</v>
      </c>
      <c r="H841" s="26"/>
      <c r="I841" s="71">
        <f t="shared" si="402"/>
        <v>1.1599999999999999</v>
      </c>
      <c r="J841" s="72">
        <f t="shared" si="403"/>
        <v>0</v>
      </c>
      <c r="K841" s="30">
        <f t="shared" si="404"/>
        <v>121.8</v>
      </c>
      <c r="L841" s="28">
        <f t="shared" si="405"/>
        <v>0</v>
      </c>
      <c r="M841" s="1" t="s">
        <v>655</v>
      </c>
    </row>
    <row r="842" spans="1:13">
      <c r="A842" s="21">
        <v>0</v>
      </c>
      <c r="B842" s="53" t="s">
        <v>2592</v>
      </c>
      <c r="C842" s="23" t="s">
        <v>652</v>
      </c>
      <c r="D842" s="23" t="s">
        <v>66</v>
      </c>
      <c r="E842" s="24">
        <v>10</v>
      </c>
      <c r="F842" s="25">
        <v>1.1599999999999999</v>
      </c>
      <c r="G842" s="25">
        <f t="shared" si="401"/>
        <v>121.8</v>
      </c>
      <c r="H842" s="26"/>
      <c r="I842" s="71">
        <f t="shared" si="402"/>
        <v>1.1599999999999999</v>
      </c>
      <c r="J842" s="72">
        <f t="shared" si="403"/>
        <v>0</v>
      </c>
      <c r="K842" s="30">
        <f t="shared" si="404"/>
        <v>121.8</v>
      </c>
      <c r="L842" s="28">
        <f t="shared" si="405"/>
        <v>0</v>
      </c>
      <c r="M842" s="1" t="s">
        <v>655</v>
      </c>
    </row>
    <row r="843" spans="1:13">
      <c r="A843" s="21"/>
      <c r="B843" s="53"/>
      <c r="C843" s="23"/>
      <c r="D843" s="23"/>
      <c r="E843" s="24"/>
      <c r="F843" s="25"/>
      <c r="G843" s="25"/>
      <c r="H843" s="26"/>
      <c r="I843" s="71"/>
      <c r="J843" s="72"/>
      <c r="K843" s="30"/>
      <c r="L843" s="28"/>
    </row>
    <row r="844" spans="1:13">
      <c r="A844" s="21">
        <v>0</v>
      </c>
      <c r="B844" s="53" t="s">
        <v>2593</v>
      </c>
      <c r="C844" s="23" t="s">
        <v>653</v>
      </c>
      <c r="D844" s="23" t="s">
        <v>49</v>
      </c>
      <c r="E844" s="24">
        <v>10</v>
      </c>
      <c r="F844" s="25">
        <v>1.38</v>
      </c>
      <c r="G844" s="25">
        <f t="shared" ref="G844:G851" si="406">ROUND(F844*Курс_EUR,2)</f>
        <v>144.9</v>
      </c>
      <c r="H844" s="26"/>
      <c r="I844" s="71">
        <f t="shared" ref="I844:I851" si="407">F844*(1-Скидка_SUNMIGHT)</f>
        <v>1.38</v>
      </c>
      <c r="J844" s="72">
        <f t="shared" ref="J844:J851" si="408">I844*H844</f>
        <v>0</v>
      </c>
      <c r="K844" s="30">
        <f t="shared" ref="K844:K851" si="409">G844*(1-Скидка_SUNMIGHT)</f>
        <v>144.9</v>
      </c>
      <c r="L844" s="28">
        <f t="shared" ref="L844:L851" si="410">H844*K844</f>
        <v>0</v>
      </c>
      <c r="M844" s="1" t="s">
        <v>655</v>
      </c>
    </row>
    <row r="845" spans="1:13">
      <c r="A845" s="21">
        <v>0</v>
      </c>
      <c r="B845" s="53" t="s">
        <v>2594</v>
      </c>
      <c r="C845" s="23" t="s">
        <v>653</v>
      </c>
      <c r="D845" s="23" t="s">
        <v>51</v>
      </c>
      <c r="E845" s="24">
        <v>10</v>
      </c>
      <c r="F845" s="25">
        <v>1.29</v>
      </c>
      <c r="G845" s="25">
        <f t="shared" si="406"/>
        <v>135.44999999999999</v>
      </c>
      <c r="H845" s="26"/>
      <c r="I845" s="71">
        <f t="shared" si="407"/>
        <v>1.29</v>
      </c>
      <c r="J845" s="72">
        <f t="shared" si="408"/>
        <v>0</v>
      </c>
      <c r="K845" s="30">
        <f t="shared" si="409"/>
        <v>135.44999999999999</v>
      </c>
      <c r="L845" s="28">
        <f t="shared" si="410"/>
        <v>0</v>
      </c>
      <c r="M845" s="1" t="s">
        <v>655</v>
      </c>
    </row>
    <row r="846" spans="1:13">
      <c r="A846" s="21">
        <v>0</v>
      </c>
      <c r="B846" s="53" t="s">
        <v>2595</v>
      </c>
      <c r="C846" s="23" t="s">
        <v>653</v>
      </c>
      <c r="D846" s="23" t="s">
        <v>53</v>
      </c>
      <c r="E846" s="24">
        <v>10</v>
      </c>
      <c r="F846" s="25">
        <v>1.26</v>
      </c>
      <c r="G846" s="25">
        <f t="shared" si="406"/>
        <v>132.30000000000001</v>
      </c>
      <c r="H846" s="26"/>
      <c r="I846" s="71">
        <f t="shared" si="407"/>
        <v>1.26</v>
      </c>
      <c r="J846" s="72">
        <f t="shared" si="408"/>
        <v>0</v>
      </c>
      <c r="K846" s="30">
        <f t="shared" si="409"/>
        <v>132.30000000000001</v>
      </c>
      <c r="L846" s="28">
        <f t="shared" si="410"/>
        <v>0</v>
      </c>
      <c r="M846" s="1" t="s">
        <v>655</v>
      </c>
    </row>
    <row r="847" spans="1:13">
      <c r="A847" s="21">
        <v>0</v>
      </c>
      <c r="B847" s="53" t="s">
        <v>2596</v>
      </c>
      <c r="C847" s="23" t="s">
        <v>653</v>
      </c>
      <c r="D847" s="23" t="s">
        <v>56</v>
      </c>
      <c r="E847" s="24">
        <v>10</v>
      </c>
      <c r="F847" s="25">
        <v>1.24</v>
      </c>
      <c r="G847" s="25">
        <f t="shared" si="406"/>
        <v>130.19999999999999</v>
      </c>
      <c r="H847" s="26"/>
      <c r="I847" s="71">
        <f t="shared" si="407"/>
        <v>1.24</v>
      </c>
      <c r="J847" s="72">
        <f t="shared" si="408"/>
        <v>0</v>
      </c>
      <c r="K847" s="30">
        <f t="shared" si="409"/>
        <v>130.19999999999999</v>
      </c>
      <c r="L847" s="28">
        <f t="shared" si="410"/>
        <v>0</v>
      </c>
      <c r="M847" s="1" t="s">
        <v>655</v>
      </c>
    </row>
    <row r="848" spans="1:13">
      <c r="A848" s="21">
        <v>0</v>
      </c>
      <c r="B848" s="53" t="s">
        <v>2597</v>
      </c>
      <c r="C848" s="23" t="s">
        <v>653</v>
      </c>
      <c r="D848" s="23" t="s">
        <v>58</v>
      </c>
      <c r="E848" s="24">
        <v>10</v>
      </c>
      <c r="F848" s="25">
        <v>1.24</v>
      </c>
      <c r="G848" s="25">
        <f t="shared" si="406"/>
        <v>130.19999999999999</v>
      </c>
      <c r="H848" s="26"/>
      <c r="I848" s="71">
        <f t="shared" si="407"/>
        <v>1.24</v>
      </c>
      <c r="J848" s="72">
        <f t="shared" si="408"/>
        <v>0</v>
      </c>
      <c r="K848" s="30">
        <f t="shared" si="409"/>
        <v>130.19999999999999</v>
      </c>
      <c r="L848" s="28">
        <f t="shared" si="410"/>
        <v>0</v>
      </c>
      <c r="M848" s="1" t="s">
        <v>655</v>
      </c>
    </row>
    <row r="849" spans="1:13">
      <c r="A849" s="21">
        <v>0</v>
      </c>
      <c r="B849" s="53" t="s">
        <v>2598</v>
      </c>
      <c r="C849" s="23" t="s">
        <v>653</v>
      </c>
      <c r="D849" s="23" t="s">
        <v>60</v>
      </c>
      <c r="E849" s="24">
        <v>10</v>
      </c>
      <c r="F849" s="25">
        <v>1.24</v>
      </c>
      <c r="G849" s="25">
        <f t="shared" si="406"/>
        <v>130.19999999999999</v>
      </c>
      <c r="H849" s="26"/>
      <c r="I849" s="71">
        <f t="shared" si="407"/>
        <v>1.24</v>
      </c>
      <c r="J849" s="72">
        <f t="shared" si="408"/>
        <v>0</v>
      </c>
      <c r="K849" s="30">
        <f t="shared" si="409"/>
        <v>130.19999999999999</v>
      </c>
      <c r="L849" s="28">
        <f t="shared" si="410"/>
        <v>0</v>
      </c>
      <c r="M849" s="1" t="s">
        <v>655</v>
      </c>
    </row>
    <row r="850" spans="1:13">
      <c r="A850" s="21">
        <v>0</v>
      </c>
      <c r="B850" s="53" t="s">
        <v>2599</v>
      </c>
      <c r="C850" s="23" t="s">
        <v>653</v>
      </c>
      <c r="D850" s="23" t="s">
        <v>62</v>
      </c>
      <c r="E850" s="24">
        <v>10</v>
      </c>
      <c r="F850" s="25">
        <v>1.24</v>
      </c>
      <c r="G850" s="25">
        <f t="shared" si="406"/>
        <v>130.19999999999999</v>
      </c>
      <c r="H850" s="26"/>
      <c r="I850" s="71">
        <f t="shared" si="407"/>
        <v>1.24</v>
      </c>
      <c r="J850" s="72">
        <f t="shared" si="408"/>
        <v>0</v>
      </c>
      <c r="K850" s="30">
        <f t="shared" si="409"/>
        <v>130.19999999999999</v>
      </c>
      <c r="L850" s="28">
        <f t="shared" si="410"/>
        <v>0</v>
      </c>
      <c r="M850" s="1" t="s">
        <v>655</v>
      </c>
    </row>
    <row r="851" spans="1:13">
      <c r="A851" s="21">
        <v>0</v>
      </c>
      <c r="B851" s="53" t="s">
        <v>2600</v>
      </c>
      <c r="C851" s="23" t="s">
        <v>653</v>
      </c>
      <c r="D851" s="23" t="s">
        <v>66</v>
      </c>
      <c r="E851" s="24">
        <v>10</v>
      </c>
      <c r="F851" s="25">
        <v>1.24</v>
      </c>
      <c r="G851" s="25">
        <f t="shared" si="406"/>
        <v>130.19999999999999</v>
      </c>
      <c r="H851" s="26"/>
      <c r="I851" s="71">
        <f t="shared" si="407"/>
        <v>1.24</v>
      </c>
      <c r="J851" s="72">
        <f t="shared" si="408"/>
        <v>0</v>
      </c>
      <c r="K851" s="30">
        <f t="shared" si="409"/>
        <v>130.19999999999999</v>
      </c>
      <c r="L851" s="28">
        <f t="shared" si="410"/>
        <v>0</v>
      </c>
      <c r="M851" s="1" t="s">
        <v>655</v>
      </c>
    </row>
    <row r="852" spans="1:13">
      <c r="A852" s="21"/>
      <c r="B852" s="53"/>
      <c r="C852" s="23"/>
      <c r="D852" s="23"/>
      <c r="E852" s="24"/>
      <c r="F852" s="25"/>
      <c r="G852" s="25"/>
      <c r="H852" s="26"/>
      <c r="I852" s="71"/>
      <c r="J852" s="72"/>
      <c r="K852" s="30"/>
      <c r="L852" s="28"/>
    </row>
    <row r="853" spans="1:13">
      <c r="A853" s="21">
        <v>0</v>
      </c>
      <c r="B853" s="53" t="s">
        <v>2601</v>
      </c>
      <c r="C853" s="23" t="s">
        <v>654</v>
      </c>
      <c r="D853" s="23" t="s">
        <v>49</v>
      </c>
      <c r="E853" s="24">
        <v>10</v>
      </c>
      <c r="F853" s="25">
        <v>1.84</v>
      </c>
      <c r="G853" s="25">
        <f t="shared" ref="G853:G860" si="411">ROUND(F853*Курс_EUR,2)</f>
        <v>193.2</v>
      </c>
      <c r="H853" s="26"/>
      <c r="I853" s="71">
        <f t="shared" ref="I853:I860" si="412">F853*(1-Скидка_SUNMIGHT)</f>
        <v>1.84</v>
      </c>
      <c r="J853" s="72">
        <f t="shared" ref="J853:J860" si="413">I853*H853</f>
        <v>0</v>
      </c>
      <c r="K853" s="30">
        <f t="shared" ref="K853:K860" si="414">G853*(1-Скидка_SUNMIGHT)</f>
        <v>193.2</v>
      </c>
      <c r="L853" s="28">
        <f t="shared" ref="L853:L860" si="415">H853*K853</f>
        <v>0</v>
      </c>
      <c r="M853" s="1" t="s">
        <v>655</v>
      </c>
    </row>
    <row r="854" spans="1:13">
      <c r="A854" s="21">
        <v>0</v>
      </c>
      <c r="B854" s="53" t="s">
        <v>2602</v>
      </c>
      <c r="C854" s="23" t="s">
        <v>654</v>
      </c>
      <c r="D854" s="23" t="s">
        <v>51</v>
      </c>
      <c r="E854" s="24">
        <v>10</v>
      </c>
      <c r="F854" s="25">
        <v>1.71</v>
      </c>
      <c r="G854" s="25">
        <f t="shared" si="411"/>
        <v>179.55</v>
      </c>
      <c r="H854" s="26"/>
      <c r="I854" s="71">
        <f t="shared" si="412"/>
        <v>1.71</v>
      </c>
      <c r="J854" s="72">
        <f t="shared" si="413"/>
        <v>0</v>
      </c>
      <c r="K854" s="30">
        <f t="shared" si="414"/>
        <v>179.55</v>
      </c>
      <c r="L854" s="28">
        <f t="shared" si="415"/>
        <v>0</v>
      </c>
      <c r="M854" s="1" t="s">
        <v>655</v>
      </c>
    </row>
    <row r="855" spans="1:13">
      <c r="A855" s="21">
        <v>0</v>
      </c>
      <c r="B855" s="53" t="s">
        <v>2603</v>
      </c>
      <c r="C855" s="23" t="s">
        <v>654</v>
      </c>
      <c r="D855" s="23" t="s">
        <v>53</v>
      </c>
      <c r="E855" s="24">
        <v>10</v>
      </c>
      <c r="F855" s="25">
        <v>1.66</v>
      </c>
      <c r="G855" s="25">
        <f t="shared" si="411"/>
        <v>174.3</v>
      </c>
      <c r="H855" s="26"/>
      <c r="I855" s="71">
        <f t="shared" si="412"/>
        <v>1.66</v>
      </c>
      <c r="J855" s="72">
        <f t="shared" si="413"/>
        <v>0</v>
      </c>
      <c r="K855" s="30">
        <f t="shared" si="414"/>
        <v>174.3</v>
      </c>
      <c r="L855" s="28">
        <f t="shared" si="415"/>
        <v>0</v>
      </c>
      <c r="M855" s="1" t="s">
        <v>655</v>
      </c>
    </row>
    <row r="856" spans="1:13">
      <c r="A856" s="21">
        <v>0</v>
      </c>
      <c r="B856" s="53" t="s">
        <v>2604</v>
      </c>
      <c r="C856" s="23" t="s">
        <v>654</v>
      </c>
      <c r="D856" s="23" t="s">
        <v>56</v>
      </c>
      <c r="E856" s="24">
        <v>10</v>
      </c>
      <c r="F856" s="25">
        <v>1.62</v>
      </c>
      <c r="G856" s="25">
        <f t="shared" si="411"/>
        <v>170.1</v>
      </c>
      <c r="H856" s="26"/>
      <c r="I856" s="71">
        <f t="shared" si="412"/>
        <v>1.62</v>
      </c>
      <c r="J856" s="72">
        <f t="shared" si="413"/>
        <v>0</v>
      </c>
      <c r="K856" s="30">
        <f t="shared" si="414"/>
        <v>170.1</v>
      </c>
      <c r="L856" s="28">
        <f t="shared" si="415"/>
        <v>0</v>
      </c>
      <c r="M856" s="1" t="s">
        <v>655</v>
      </c>
    </row>
    <row r="857" spans="1:13">
      <c r="A857" s="21">
        <v>0</v>
      </c>
      <c r="B857" s="53" t="s">
        <v>2605</v>
      </c>
      <c r="C857" s="23" t="s">
        <v>654</v>
      </c>
      <c r="D857" s="23" t="s">
        <v>58</v>
      </c>
      <c r="E857" s="24">
        <v>10</v>
      </c>
      <c r="F857" s="25">
        <v>1.62</v>
      </c>
      <c r="G857" s="25">
        <f t="shared" si="411"/>
        <v>170.1</v>
      </c>
      <c r="H857" s="26"/>
      <c r="I857" s="71">
        <f t="shared" si="412"/>
        <v>1.62</v>
      </c>
      <c r="J857" s="72">
        <f t="shared" si="413"/>
        <v>0</v>
      </c>
      <c r="K857" s="30">
        <f t="shared" si="414"/>
        <v>170.1</v>
      </c>
      <c r="L857" s="28">
        <f t="shared" si="415"/>
        <v>0</v>
      </c>
      <c r="M857" s="1" t="s">
        <v>655</v>
      </c>
    </row>
    <row r="858" spans="1:13">
      <c r="A858" s="21">
        <v>0</v>
      </c>
      <c r="B858" s="53" t="s">
        <v>2606</v>
      </c>
      <c r="C858" s="23" t="s">
        <v>654</v>
      </c>
      <c r="D858" s="23" t="s">
        <v>60</v>
      </c>
      <c r="E858" s="24">
        <v>10</v>
      </c>
      <c r="F858" s="25">
        <v>1.62</v>
      </c>
      <c r="G858" s="25">
        <f t="shared" si="411"/>
        <v>170.1</v>
      </c>
      <c r="H858" s="26"/>
      <c r="I858" s="71">
        <f t="shared" si="412"/>
        <v>1.62</v>
      </c>
      <c r="J858" s="72">
        <f t="shared" si="413"/>
        <v>0</v>
      </c>
      <c r="K858" s="30">
        <f t="shared" si="414"/>
        <v>170.1</v>
      </c>
      <c r="L858" s="28">
        <f t="shared" si="415"/>
        <v>0</v>
      </c>
      <c r="M858" s="1" t="s">
        <v>655</v>
      </c>
    </row>
    <row r="859" spans="1:13">
      <c r="A859" s="21">
        <v>0</v>
      </c>
      <c r="B859" s="53" t="s">
        <v>2607</v>
      </c>
      <c r="C859" s="23" t="s">
        <v>654</v>
      </c>
      <c r="D859" s="23" t="s">
        <v>62</v>
      </c>
      <c r="E859" s="24">
        <v>10</v>
      </c>
      <c r="F859" s="25">
        <v>1.62</v>
      </c>
      <c r="G859" s="25">
        <f t="shared" si="411"/>
        <v>170.1</v>
      </c>
      <c r="H859" s="26"/>
      <c r="I859" s="71">
        <f t="shared" si="412"/>
        <v>1.62</v>
      </c>
      <c r="J859" s="72">
        <f t="shared" si="413"/>
        <v>0</v>
      </c>
      <c r="K859" s="30">
        <f t="shared" si="414"/>
        <v>170.1</v>
      </c>
      <c r="L859" s="28">
        <f t="shared" si="415"/>
        <v>0</v>
      </c>
      <c r="M859" s="1" t="s">
        <v>655</v>
      </c>
    </row>
    <row r="860" spans="1:13">
      <c r="A860" s="21">
        <v>0</v>
      </c>
      <c r="B860" s="53" t="s">
        <v>2608</v>
      </c>
      <c r="C860" s="23" t="s">
        <v>654</v>
      </c>
      <c r="D860" s="23" t="s">
        <v>66</v>
      </c>
      <c r="E860" s="24">
        <v>10</v>
      </c>
      <c r="F860" s="25">
        <v>1.62</v>
      </c>
      <c r="G860" s="25">
        <f t="shared" si="411"/>
        <v>170.1</v>
      </c>
      <c r="H860" s="26"/>
      <c r="I860" s="71">
        <f t="shared" si="412"/>
        <v>1.62</v>
      </c>
      <c r="J860" s="72">
        <f t="shared" si="413"/>
        <v>0</v>
      </c>
      <c r="K860" s="30">
        <f t="shared" si="414"/>
        <v>170.1</v>
      </c>
      <c r="L860" s="28">
        <f t="shared" si="415"/>
        <v>0</v>
      </c>
      <c r="M860" s="1" t="s">
        <v>655</v>
      </c>
    </row>
    <row r="861" spans="1:13" ht="12.5" thickBot="1">
      <c r="A861" s="21"/>
      <c r="B861" s="53"/>
      <c r="C861" s="23"/>
      <c r="D861" s="23"/>
      <c r="E861" s="24"/>
      <c r="F861" s="25"/>
      <c r="G861" s="25"/>
      <c r="H861" s="26"/>
      <c r="I861" s="71"/>
      <c r="J861" s="72"/>
      <c r="K861" s="30"/>
      <c r="L861" s="28"/>
    </row>
    <row r="862" spans="1:13">
      <c r="A862" s="21"/>
      <c r="B862" s="312" t="s">
        <v>1169</v>
      </c>
      <c r="C862" s="313"/>
      <c r="D862" s="313"/>
      <c r="E862" s="313"/>
      <c r="F862" s="313"/>
      <c r="G862" s="17"/>
      <c r="H862" s="26"/>
      <c r="I862" s="71"/>
      <c r="J862" s="72"/>
      <c r="K862" s="30"/>
      <c r="L862" s="28"/>
    </row>
    <row r="863" spans="1:13">
      <c r="A863" s="21"/>
      <c r="B863" s="45" t="s">
        <v>1170</v>
      </c>
      <c r="C863" s="23"/>
      <c r="D863" s="23"/>
      <c r="E863" s="24"/>
      <c r="F863" s="25"/>
      <c r="G863" s="25"/>
      <c r="H863" s="26"/>
      <c r="I863" s="71"/>
      <c r="J863" s="72"/>
      <c r="K863" s="30"/>
      <c r="L863" s="28"/>
    </row>
    <row r="864" spans="1:13">
      <c r="A864" s="60">
        <v>5.4</v>
      </c>
      <c r="B864" s="29" t="s">
        <v>890</v>
      </c>
      <c r="C864" s="29" t="s">
        <v>891</v>
      </c>
      <c r="D864" s="29" t="s">
        <v>451</v>
      </c>
      <c r="E864" s="24">
        <v>250</v>
      </c>
      <c r="F864" s="25">
        <v>0.78</v>
      </c>
      <c r="G864" s="25">
        <f t="shared" ref="G864:G872" si="416">ROUND(F864*Курс_EUR,2)</f>
        <v>81.900000000000006</v>
      </c>
      <c r="H864" s="26"/>
      <c r="I864" s="71">
        <f t="shared" ref="I864:I872" si="417">F864*(1-Скидка_SUNMIGHT)</f>
        <v>0.78</v>
      </c>
      <c r="J864" s="72">
        <f t="shared" ref="J864:J872" si="418">I864*H864</f>
        <v>0</v>
      </c>
      <c r="K864" s="30">
        <f t="shared" ref="K864:K872" si="419">G864*(1-Скидка_SUNMIGHT)</f>
        <v>81.900000000000006</v>
      </c>
      <c r="L864" s="28">
        <f t="shared" ref="L864:L872" si="420">H864*K864</f>
        <v>0</v>
      </c>
    </row>
    <row r="865" spans="1:12">
      <c r="A865" s="60">
        <v>5.4</v>
      </c>
      <c r="B865" s="29" t="s">
        <v>892</v>
      </c>
      <c r="C865" s="29" t="s">
        <v>891</v>
      </c>
      <c r="D865" s="29" t="s">
        <v>453</v>
      </c>
      <c r="E865" s="24">
        <v>250</v>
      </c>
      <c r="F865" s="25">
        <v>0.78</v>
      </c>
      <c r="G865" s="25">
        <f t="shared" si="416"/>
        <v>81.900000000000006</v>
      </c>
      <c r="H865" s="26"/>
      <c r="I865" s="71">
        <f t="shared" si="417"/>
        <v>0.78</v>
      </c>
      <c r="J865" s="72">
        <f t="shared" si="418"/>
        <v>0</v>
      </c>
      <c r="K865" s="30">
        <f t="shared" si="419"/>
        <v>81.900000000000006</v>
      </c>
      <c r="L865" s="28">
        <f t="shared" si="420"/>
        <v>0</v>
      </c>
    </row>
    <row r="866" spans="1:12">
      <c r="A866" s="60">
        <v>5.4</v>
      </c>
      <c r="B866" s="29" t="s">
        <v>893</v>
      </c>
      <c r="C866" s="29" t="s">
        <v>891</v>
      </c>
      <c r="D866" s="29" t="s">
        <v>455</v>
      </c>
      <c r="E866" s="24">
        <v>250</v>
      </c>
      <c r="F866" s="25">
        <v>0.78</v>
      </c>
      <c r="G866" s="25">
        <f t="shared" si="416"/>
        <v>81.900000000000006</v>
      </c>
      <c r="H866" s="26"/>
      <c r="I866" s="71">
        <f t="shared" si="417"/>
        <v>0.78</v>
      </c>
      <c r="J866" s="72">
        <f t="shared" si="418"/>
        <v>0</v>
      </c>
      <c r="K866" s="30">
        <f t="shared" si="419"/>
        <v>81.900000000000006</v>
      </c>
      <c r="L866" s="28">
        <f t="shared" si="420"/>
        <v>0</v>
      </c>
    </row>
    <row r="867" spans="1:12">
      <c r="A867" s="60">
        <v>5.4</v>
      </c>
      <c r="B867" s="29" t="s">
        <v>894</v>
      </c>
      <c r="C867" s="29" t="s">
        <v>891</v>
      </c>
      <c r="D867" s="29" t="s">
        <v>457</v>
      </c>
      <c r="E867" s="24">
        <v>250</v>
      </c>
      <c r="F867" s="25">
        <v>0.78</v>
      </c>
      <c r="G867" s="25">
        <f t="shared" si="416"/>
        <v>81.900000000000006</v>
      </c>
      <c r="H867" s="26"/>
      <c r="I867" s="71">
        <f t="shared" si="417"/>
        <v>0.78</v>
      </c>
      <c r="J867" s="72">
        <f t="shared" si="418"/>
        <v>0</v>
      </c>
      <c r="K867" s="30">
        <f t="shared" si="419"/>
        <v>81.900000000000006</v>
      </c>
      <c r="L867" s="28">
        <f t="shared" si="420"/>
        <v>0</v>
      </c>
    </row>
    <row r="868" spans="1:12">
      <c r="A868" s="60">
        <v>5.4</v>
      </c>
      <c r="B868" s="29" t="s">
        <v>895</v>
      </c>
      <c r="C868" s="29" t="s">
        <v>891</v>
      </c>
      <c r="D868" s="29" t="s">
        <v>477</v>
      </c>
      <c r="E868" s="24">
        <v>250</v>
      </c>
      <c r="F868" s="25">
        <v>0.78</v>
      </c>
      <c r="G868" s="25">
        <f t="shared" si="416"/>
        <v>81.900000000000006</v>
      </c>
      <c r="H868" s="26"/>
      <c r="I868" s="71">
        <f t="shared" si="417"/>
        <v>0.78</v>
      </c>
      <c r="J868" s="72">
        <f t="shared" si="418"/>
        <v>0</v>
      </c>
      <c r="K868" s="30">
        <f t="shared" si="419"/>
        <v>81.900000000000006</v>
      </c>
      <c r="L868" s="28">
        <f t="shared" si="420"/>
        <v>0</v>
      </c>
    </row>
    <row r="869" spans="1:12">
      <c r="A869" s="60">
        <v>5.4</v>
      </c>
      <c r="B869" s="29" t="s">
        <v>896</v>
      </c>
      <c r="C869" s="29" t="s">
        <v>891</v>
      </c>
      <c r="D869" s="29" t="s">
        <v>478</v>
      </c>
      <c r="E869" s="24">
        <v>250</v>
      </c>
      <c r="F869" s="25">
        <v>0.78</v>
      </c>
      <c r="G869" s="25">
        <f t="shared" si="416"/>
        <v>81.900000000000006</v>
      </c>
      <c r="H869" s="26"/>
      <c r="I869" s="71">
        <f t="shared" si="417"/>
        <v>0.78</v>
      </c>
      <c r="J869" s="72">
        <f t="shared" si="418"/>
        <v>0</v>
      </c>
      <c r="K869" s="30">
        <f t="shared" si="419"/>
        <v>81.900000000000006</v>
      </c>
      <c r="L869" s="28">
        <f t="shared" si="420"/>
        <v>0</v>
      </c>
    </row>
    <row r="870" spans="1:12">
      <c r="A870" s="60">
        <v>5.4</v>
      </c>
      <c r="B870" s="29" t="s">
        <v>897</v>
      </c>
      <c r="C870" s="29" t="s">
        <v>891</v>
      </c>
      <c r="D870" s="29" t="s">
        <v>479</v>
      </c>
      <c r="E870" s="24">
        <v>250</v>
      </c>
      <c r="F870" s="25">
        <v>0.78</v>
      </c>
      <c r="G870" s="25">
        <f t="shared" si="416"/>
        <v>81.900000000000006</v>
      </c>
      <c r="H870" s="26"/>
      <c r="I870" s="71">
        <f t="shared" si="417"/>
        <v>0.78</v>
      </c>
      <c r="J870" s="72">
        <f t="shared" si="418"/>
        <v>0</v>
      </c>
      <c r="K870" s="30">
        <f t="shared" si="419"/>
        <v>81.900000000000006</v>
      </c>
      <c r="L870" s="28">
        <f t="shared" si="420"/>
        <v>0</v>
      </c>
    </row>
    <row r="871" spans="1:12">
      <c r="A871" s="60">
        <v>5.4</v>
      </c>
      <c r="B871" s="53" t="s">
        <v>906</v>
      </c>
      <c r="C871" s="29" t="s">
        <v>891</v>
      </c>
      <c r="D871" s="29" t="s">
        <v>421</v>
      </c>
      <c r="E871" s="24">
        <v>250</v>
      </c>
      <c r="F871" s="25">
        <v>0.78</v>
      </c>
      <c r="G871" s="25">
        <f t="shared" si="416"/>
        <v>81.900000000000006</v>
      </c>
      <c r="H871" s="26"/>
      <c r="I871" s="71">
        <f t="shared" si="417"/>
        <v>0.78</v>
      </c>
      <c r="J871" s="72">
        <f t="shared" si="418"/>
        <v>0</v>
      </c>
      <c r="K871" s="30">
        <f t="shared" si="419"/>
        <v>81.900000000000006</v>
      </c>
      <c r="L871" s="28">
        <f t="shared" si="420"/>
        <v>0</v>
      </c>
    </row>
    <row r="872" spans="1:12">
      <c r="A872" s="60">
        <v>5.4</v>
      </c>
      <c r="B872" s="53" t="s">
        <v>907</v>
      </c>
      <c r="C872" s="29" t="s">
        <v>891</v>
      </c>
      <c r="D872" s="29" t="s">
        <v>908</v>
      </c>
      <c r="E872" s="24">
        <v>250</v>
      </c>
      <c r="F872" s="25">
        <v>0.78</v>
      </c>
      <c r="G872" s="25">
        <f t="shared" si="416"/>
        <v>81.900000000000006</v>
      </c>
      <c r="H872" s="26"/>
      <c r="I872" s="71">
        <f t="shared" si="417"/>
        <v>0.78</v>
      </c>
      <c r="J872" s="72">
        <f t="shared" si="418"/>
        <v>0</v>
      </c>
      <c r="K872" s="30">
        <f t="shared" si="419"/>
        <v>81.900000000000006</v>
      </c>
      <c r="L872" s="28">
        <f t="shared" si="420"/>
        <v>0</v>
      </c>
    </row>
    <row r="873" spans="1:12">
      <c r="A873" s="60"/>
      <c r="B873" s="29" t="s">
        <v>305</v>
      </c>
      <c r="C873" s="29"/>
      <c r="D873" s="29"/>
      <c r="E873" s="24"/>
      <c r="F873" s="25"/>
      <c r="G873" s="25"/>
      <c r="H873" s="26"/>
      <c r="I873" s="71"/>
      <c r="J873" s="72"/>
      <c r="K873" s="30"/>
      <c r="L873" s="28"/>
    </row>
    <row r="874" spans="1:12">
      <c r="A874" s="60">
        <v>5.4</v>
      </c>
      <c r="B874" s="29" t="s">
        <v>898</v>
      </c>
      <c r="C874" s="29" t="s">
        <v>899</v>
      </c>
      <c r="D874" s="29" t="s">
        <v>451</v>
      </c>
      <c r="E874" s="24">
        <v>100</v>
      </c>
      <c r="F874" s="25">
        <v>0.78</v>
      </c>
      <c r="G874" s="25">
        <f t="shared" ref="G874:G882" si="421">ROUND(F874*Курс_EUR,2)</f>
        <v>81.900000000000006</v>
      </c>
      <c r="H874" s="26"/>
      <c r="I874" s="71">
        <f t="shared" ref="I874:I882" si="422">F874*(1-Скидка_SUNMIGHT)</f>
        <v>0.78</v>
      </c>
      <c r="J874" s="72">
        <f t="shared" ref="J874:J882" si="423">I874*H874</f>
        <v>0</v>
      </c>
      <c r="K874" s="30">
        <f t="shared" ref="K874:K882" si="424">G874*(1-Скидка_SUNMIGHT)</f>
        <v>81.900000000000006</v>
      </c>
      <c r="L874" s="28">
        <f t="shared" ref="L874:L882" si="425">H874*K874</f>
        <v>0</v>
      </c>
    </row>
    <row r="875" spans="1:12">
      <c r="A875" s="60">
        <v>5.4</v>
      </c>
      <c r="B875" s="29" t="s">
        <v>900</v>
      </c>
      <c r="C875" s="29" t="s">
        <v>899</v>
      </c>
      <c r="D875" s="29" t="s">
        <v>453</v>
      </c>
      <c r="E875" s="24">
        <v>100</v>
      </c>
      <c r="F875" s="25">
        <v>0.78</v>
      </c>
      <c r="G875" s="25">
        <f t="shared" si="421"/>
        <v>81.900000000000006</v>
      </c>
      <c r="H875" s="26"/>
      <c r="I875" s="71">
        <f t="shared" si="422"/>
        <v>0.78</v>
      </c>
      <c r="J875" s="72">
        <f t="shared" si="423"/>
        <v>0</v>
      </c>
      <c r="K875" s="30">
        <f t="shared" si="424"/>
        <v>81.900000000000006</v>
      </c>
      <c r="L875" s="28">
        <f t="shared" si="425"/>
        <v>0</v>
      </c>
    </row>
    <row r="876" spans="1:12">
      <c r="A876" s="60">
        <v>5.4</v>
      </c>
      <c r="B876" s="29" t="s">
        <v>901</v>
      </c>
      <c r="C876" s="29" t="s">
        <v>899</v>
      </c>
      <c r="D876" s="29" t="s">
        <v>455</v>
      </c>
      <c r="E876" s="24">
        <v>100</v>
      </c>
      <c r="F876" s="25">
        <v>0.78</v>
      </c>
      <c r="G876" s="25">
        <f t="shared" si="421"/>
        <v>81.900000000000006</v>
      </c>
      <c r="H876" s="26"/>
      <c r="I876" s="71">
        <f t="shared" si="422"/>
        <v>0.78</v>
      </c>
      <c r="J876" s="72">
        <f t="shared" si="423"/>
        <v>0</v>
      </c>
      <c r="K876" s="30">
        <f t="shared" si="424"/>
        <v>81.900000000000006</v>
      </c>
      <c r="L876" s="28">
        <f t="shared" si="425"/>
        <v>0</v>
      </c>
    </row>
    <row r="877" spans="1:12">
      <c r="A877" s="60">
        <v>5.4</v>
      </c>
      <c r="B877" s="29" t="s">
        <v>902</v>
      </c>
      <c r="C877" s="29" t="s">
        <v>899</v>
      </c>
      <c r="D877" s="29" t="s">
        <v>457</v>
      </c>
      <c r="E877" s="24">
        <v>100</v>
      </c>
      <c r="F877" s="25">
        <v>0.78</v>
      </c>
      <c r="G877" s="25">
        <f t="shared" si="421"/>
        <v>81.900000000000006</v>
      </c>
      <c r="H877" s="26"/>
      <c r="I877" s="71">
        <f t="shared" si="422"/>
        <v>0.78</v>
      </c>
      <c r="J877" s="72">
        <f t="shared" si="423"/>
        <v>0</v>
      </c>
      <c r="K877" s="30">
        <f t="shared" si="424"/>
        <v>81.900000000000006</v>
      </c>
      <c r="L877" s="28">
        <f t="shared" si="425"/>
        <v>0</v>
      </c>
    </row>
    <row r="878" spans="1:12">
      <c r="A878" s="60">
        <v>5.4</v>
      </c>
      <c r="B878" s="29" t="s">
        <v>903</v>
      </c>
      <c r="C878" s="29" t="s">
        <v>899</v>
      </c>
      <c r="D878" s="29" t="s">
        <v>477</v>
      </c>
      <c r="E878" s="24">
        <v>100</v>
      </c>
      <c r="F878" s="25">
        <v>0.78</v>
      </c>
      <c r="G878" s="25">
        <f t="shared" si="421"/>
        <v>81.900000000000006</v>
      </c>
      <c r="H878" s="26"/>
      <c r="I878" s="71">
        <f t="shared" si="422"/>
        <v>0.78</v>
      </c>
      <c r="J878" s="72">
        <f t="shared" si="423"/>
        <v>0</v>
      </c>
      <c r="K878" s="30">
        <f t="shared" si="424"/>
        <v>81.900000000000006</v>
      </c>
      <c r="L878" s="28">
        <f t="shared" si="425"/>
        <v>0</v>
      </c>
    </row>
    <row r="879" spans="1:12">
      <c r="A879" s="60">
        <v>5.4</v>
      </c>
      <c r="B879" s="29" t="s">
        <v>904</v>
      </c>
      <c r="C879" s="29" t="s">
        <v>899</v>
      </c>
      <c r="D879" s="29" t="s">
        <v>478</v>
      </c>
      <c r="E879" s="24">
        <v>100</v>
      </c>
      <c r="F879" s="25">
        <v>0.78</v>
      </c>
      <c r="G879" s="25">
        <f t="shared" si="421"/>
        <v>81.900000000000006</v>
      </c>
      <c r="H879" s="26"/>
      <c r="I879" s="71">
        <f t="shared" si="422"/>
        <v>0.78</v>
      </c>
      <c r="J879" s="72">
        <f t="shared" si="423"/>
        <v>0</v>
      </c>
      <c r="K879" s="30">
        <f t="shared" si="424"/>
        <v>81.900000000000006</v>
      </c>
      <c r="L879" s="28">
        <f t="shared" si="425"/>
        <v>0</v>
      </c>
    </row>
    <row r="880" spans="1:12">
      <c r="A880" s="60">
        <v>5.4</v>
      </c>
      <c r="B880" s="29" t="s">
        <v>905</v>
      </c>
      <c r="C880" s="29" t="s">
        <v>899</v>
      </c>
      <c r="D880" s="29" t="s">
        <v>479</v>
      </c>
      <c r="E880" s="24">
        <v>100</v>
      </c>
      <c r="F880" s="25">
        <v>0.78</v>
      </c>
      <c r="G880" s="25">
        <f t="shared" si="421"/>
        <v>81.900000000000006</v>
      </c>
      <c r="H880" s="26"/>
      <c r="I880" s="71">
        <f t="shared" si="422"/>
        <v>0.78</v>
      </c>
      <c r="J880" s="72">
        <f t="shared" si="423"/>
        <v>0</v>
      </c>
      <c r="K880" s="30">
        <f t="shared" si="424"/>
        <v>81.900000000000006</v>
      </c>
      <c r="L880" s="28">
        <f t="shared" si="425"/>
        <v>0</v>
      </c>
    </row>
    <row r="881" spans="1:12">
      <c r="A881" s="60">
        <v>5.4</v>
      </c>
      <c r="B881" s="29" t="s">
        <v>909</v>
      </c>
      <c r="C881" s="29" t="s">
        <v>899</v>
      </c>
      <c r="D881" s="29" t="s">
        <v>421</v>
      </c>
      <c r="E881" s="24">
        <v>100</v>
      </c>
      <c r="F881" s="25">
        <v>0.78</v>
      </c>
      <c r="G881" s="25">
        <f t="shared" si="421"/>
        <v>81.900000000000006</v>
      </c>
      <c r="H881" s="26"/>
      <c r="I881" s="71">
        <f t="shared" si="422"/>
        <v>0.78</v>
      </c>
      <c r="J881" s="72">
        <f t="shared" si="423"/>
        <v>0</v>
      </c>
      <c r="K881" s="30">
        <f t="shared" si="424"/>
        <v>81.900000000000006</v>
      </c>
      <c r="L881" s="28">
        <f t="shared" si="425"/>
        <v>0</v>
      </c>
    </row>
    <row r="882" spans="1:12">
      <c r="A882" s="60">
        <v>5.4</v>
      </c>
      <c r="B882" s="29" t="s">
        <v>910</v>
      </c>
      <c r="C882" s="29" t="s">
        <v>899</v>
      </c>
      <c r="D882" s="29" t="s">
        <v>908</v>
      </c>
      <c r="E882" s="24">
        <v>100</v>
      </c>
      <c r="F882" s="25">
        <v>0.78</v>
      </c>
      <c r="G882" s="25">
        <f t="shared" si="421"/>
        <v>81.900000000000006</v>
      </c>
      <c r="H882" s="26"/>
      <c r="I882" s="71">
        <f t="shared" si="422"/>
        <v>0.78</v>
      </c>
      <c r="J882" s="72">
        <f t="shared" si="423"/>
        <v>0</v>
      </c>
      <c r="K882" s="30">
        <f t="shared" si="424"/>
        <v>81.900000000000006</v>
      </c>
      <c r="L882" s="28">
        <f t="shared" si="425"/>
        <v>0</v>
      </c>
    </row>
    <row r="883" spans="1:12" ht="12.5" thickBot="1">
      <c r="A883" s="21"/>
      <c r="B883" s="29"/>
      <c r="C883" s="29"/>
      <c r="D883" s="29"/>
      <c r="E883" s="24"/>
      <c r="F883" s="25"/>
      <c r="G883" s="25"/>
      <c r="H883" s="26"/>
      <c r="I883" s="71"/>
      <c r="J883" s="72"/>
      <c r="K883" s="30"/>
      <c r="L883" s="28"/>
    </row>
    <row r="884" spans="1:12">
      <c r="A884" s="21"/>
      <c r="B884" s="312" t="s">
        <v>2457</v>
      </c>
      <c r="C884" s="313"/>
      <c r="D884" s="313"/>
      <c r="E884" s="313"/>
      <c r="F884" s="313"/>
      <c r="G884" s="17"/>
      <c r="H884" s="26"/>
      <c r="I884" s="71"/>
      <c r="J884" s="72"/>
      <c r="K884" s="30"/>
      <c r="L884" s="28"/>
    </row>
    <row r="885" spans="1:12">
      <c r="A885" s="21"/>
      <c r="B885" s="45" t="s">
        <v>1559</v>
      </c>
      <c r="C885" s="29"/>
      <c r="D885" s="29"/>
      <c r="E885" s="24"/>
      <c r="F885" s="25"/>
      <c r="G885" s="25"/>
      <c r="H885" s="26"/>
      <c r="I885" s="71"/>
      <c r="J885" s="72"/>
      <c r="K885" s="30"/>
      <c r="L885" s="28"/>
    </row>
    <row r="886" spans="1:12">
      <c r="A886" s="21">
        <v>0</v>
      </c>
      <c r="B886" s="29" t="s">
        <v>2458</v>
      </c>
      <c r="C886" s="29" t="s">
        <v>2459</v>
      </c>
      <c r="D886" s="29" t="s">
        <v>53</v>
      </c>
      <c r="E886" s="24" t="s">
        <v>54</v>
      </c>
      <c r="F886" s="25">
        <v>0.25</v>
      </c>
      <c r="G886" s="25">
        <f t="shared" ref="G886:G903" si="426">ROUND(F886*Курс_EUR,2)</f>
        <v>26.25</v>
      </c>
      <c r="H886" s="26"/>
      <c r="I886" s="71">
        <f t="shared" ref="I886:I903" si="427">F886*(1-Скидка_SUNMIGHT)</f>
        <v>0.25</v>
      </c>
      <c r="J886" s="72">
        <f t="shared" ref="J886:J903" si="428">I886*H886</f>
        <v>0</v>
      </c>
      <c r="K886" s="30">
        <f t="shared" ref="K886:K903" si="429">G886*(1-Скидка_SUNMIGHT)</f>
        <v>26.25</v>
      </c>
      <c r="L886" s="28">
        <f t="shared" ref="L886:L903" si="430">H886*K886</f>
        <v>0</v>
      </c>
    </row>
    <row r="887" spans="1:12">
      <c r="A887" s="21">
        <v>0</v>
      </c>
      <c r="B887" s="29" t="s">
        <v>2460</v>
      </c>
      <c r="C887" s="29" t="s">
        <v>2459</v>
      </c>
      <c r="D887" s="29" t="s">
        <v>56</v>
      </c>
      <c r="E887" s="24" t="s">
        <v>54</v>
      </c>
      <c r="F887" s="25">
        <v>0.22</v>
      </c>
      <c r="G887" s="25">
        <f t="shared" si="426"/>
        <v>23.1</v>
      </c>
      <c r="H887" s="26"/>
      <c r="I887" s="71">
        <f t="shared" si="427"/>
        <v>0.22</v>
      </c>
      <c r="J887" s="72">
        <f t="shared" si="428"/>
        <v>0</v>
      </c>
      <c r="K887" s="30">
        <f t="shared" si="429"/>
        <v>23.1</v>
      </c>
      <c r="L887" s="28">
        <f t="shared" si="430"/>
        <v>0</v>
      </c>
    </row>
    <row r="888" spans="1:12">
      <c r="A888" s="21">
        <v>0</v>
      </c>
      <c r="B888" s="29" t="s">
        <v>2461</v>
      </c>
      <c r="C888" s="29" t="s">
        <v>2459</v>
      </c>
      <c r="D888" s="29" t="s">
        <v>58</v>
      </c>
      <c r="E888" s="24" t="s">
        <v>54</v>
      </c>
      <c r="F888" s="25">
        <v>0.22</v>
      </c>
      <c r="G888" s="25">
        <f t="shared" si="426"/>
        <v>23.1</v>
      </c>
      <c r="H888" s="26"/>
      <c r="I888" s="71">
        <f t="shared" si="427"/>
        <v>0.22</v>
      </c>
      <c r="J888" s="72">
        <f t="shared" si="428"/>
        <v>0</v>
      </c>
      <c r="K888" s="30">
        <f t="shared" si="429"/>
        <v>23.1</v>
      </c>
      <c r="L888" s="28">
        <f t="shared" si="430"/>
        <v>0</v>
      </c>
    </row>
    <row r="889" spans="1:12">
      <c r="A889" s="21">
        <v>0</v>
      </c>
      <c r="B889" s="29" t="s">
        <v>2462</v>
      </c>
      <c r="C889" s="29" t="s">
        <v>2459</v>
      </c>
      <c r="D889" s="29" t="s">
        <v>60</v>
      </c>
      <c r="E889" s="24" t="s">
        <v>54</v>
      </c>
      <c r="F889" s="25">
        <v>0.22</v>
      </c>
      <c r="G889" s="25">
        <f t="shared" si="426"/>
        <v>23.1</v>
      </c>
      <c r="H889" s="26"/>
      <c r="I889" s="71">
        <f t="shared" si="427"/>
        <v>0.22</v>
      </c>
      <c r="J889" s="72">
        <f t="shared" si="428"/>
        <v>0</v>
      </c>
      <c r="K889" s="30">
        <f t="shared" si="429"/>
        <v>23.1</v>
      </c>
      <c r="L889" s="28">
        <f t="shared" si="430"/>
        <v>0</v>
      </c>
    </row>
    <row r="890" spans="1:12">
      <c r="A890" s="21">
        <v>0</v>
      </c>
      <c r="B890" s="29" t="s">
        <v>2463</v>
      </c>
      <c r="C890" s="29" t="s">
        <v>2459</v>
      </c>
      <c r="D890" s="29" t="s">
        <v>62</v>
      </c>
      <c r="E890" s="24" t="s">
        <v>54</v>
      </c>
      <c r="F890" s="25">
        <v>0.22</v>
      </c>
      <c r="G890" s="25">
        <f t="shared" si="426"/>
        <v>23.1</v>
      </c>
      <c r="H890" s="26"/>
      <c r="I890" s="71">
        <f t="shared" si="427"/>
        <v>0.22</v>
      </c>
      <c r="J890" s="72">
        <f t="shared" si="428"/>
        <v>0</v>
      </c>
      <c r="K890" s="30">
        <f t="shared" si="429"/>
        <v>23.1</v>
      </c>
      <c r="L890" s="28">
        <f t="shared" si="430"/>
        <v>0</v>
      </c>
    </row>
    <row r="891" spans="1:12">
      <c r="A891" s="21">
        <v>0</v>
      </c>
      <c r="B891" s="29" t="s">
        <v>2464</v>
      </c>
      <c r="C891" s="29" t="s">
        <v>2459</v>
      </c>
      <c r="D891" s="29" t="s">
        <v>66</v>
      </c>
      <c r="E891" s="24" t="s">
        <v>54</v>
      </c>
      <c r="F891" s="25">
        <v>0.22</v>
      </c>
      <c r="G891" s="25">
        <f t="shared" si="426"/>
        <v>23.1</v>
      </c>
      <c r="H891" s="26"/>
      <c r="I891" s="71">
        <f t="shared" si="427"/>
        <v>0.22</v>
      </c>
      <c r="J891" s="72">
        <f t="shared" si="428"/>
        <v>0</v>
      </c>
      <c r="K891" s="30">
        <f t="shared" si="429"/>
        <v>23.1</v>
      </c>
      <c r="L891" s="28">
        <f t="shared" si="430"/>
        <v>0</v>
      </c>
    </row>
    <row r="892" spans="1:12">
      <c r="A892" s="21">
        <v>0</v>
      </c>
      <c r="B892" s="29" t="s">
        <v>2465</v>
      </c>
      <c r="C892" s="29" t="s">
        <v>2459</v>
      </c>
      <c r="D892" s="29" t="s">
        <v>70</v>
      </c>
      <c r="E892" s="24" t="s">
        <v>54</v>
      </c>
      <c r="F892" s="25">
        <v>0.22</v>
      </c>
      <c r="G892" s="25">
        <f t="shared" si="426"/>
        <v>23.1</v>
      </c>
      <c r="H892" s="26"/>
      <c r="I892" s="71">
        <f t="shared" si="427"/>
        <v>0.22</v>
      </c>
      <c r="J892" s="72">
        <f t="shared" si="428"/>
        <v>0</v>
      </c>
      <c r="K892" s="30">
        <f t="shared" si="429"/>
        <v>23.1</v>
      </c>
      <c r="L892" s="28">
        <f t="shared" si="430"/>
        <v>0</v>
      </c>
    </row>
    <row r="893" spans="1:12">
      <c r="A893" s="21">
        <v>0</v>
      </c>
      <c r="B893" s="29" t="s">
        <v>2466</v>
      </c>
      <c r="C893" s="29" t="s">
        <v>2459</v>
      </c>
      <c r="D893" s="29" t="s">
        <v>74</v>
      </c>
      <c r="E893" s="24" t="s">
        <v>54</v>
      </c>
      <c r="F893" s="25">
        <v>0.22</v>
      </c>
      <c r="G893" s="25">
        <f t="shared" si="426"/>
        <v>23.1</v>
      </c>
      <c r="H893" s="26"/>
      <c r="I893" s="71">
        <f t="shared" si="427"/>
        <v>0.22</v>
      </c>
      <c r="J893" s="72">
        <f t="shared" si="428"/>
        <v>0</v>
      </c>
      <c r="K893" s="30">
        <f t="shared" si="429"/>
        <v>23.1</v>
      </c>
      <c r="L893" s="28">
        <f t="shared" si="430"/>
        <v>0</v>
      </c>
    </row>
    <row r="894" spans="1:12">
      <c r="A894" s="21"/>
      <c r="B894" s="29"/>
      <c r="C894" s="29"/>
      <c r="D894" s="29"/>
      <c r="E894" s="24"/>
      <c r="F894" s="25"/>
      <c r="G894" s="25"/>
      <c r="H894" s="26"/>
      <c r="I894" s="71"/>
      <c r="J894" s="72"/>
      <c r="K894" s="30"/>
      <c r="L894" s="28"/>
    </row>
    <row r="895" spans="1:12">
      <c r="A895" s="21">
        <v>0</v>
      </c>
      <c r="B895" s="29" t="s">
        <v>2467</v>
      </c>
      <c r="C895" s="29" t="s">
        <v>2468</v>
      </c>
      <c r="D895" s="29" t="s">
        <v>53</v>
      </c>
      <c r="E895" s="24" t="s">
        <v>54</v>
      </c>
      <c r="F895" s="25">
        <v>0.28000000000000003</v>
      </c>
      <c r="G895" s="25">
        <f t="shared" si="426"/>
        <v>29.4</v>
      </c>
      <c r="H895" s="26"/>
      <c r="I895" s="71">
        <f t="shared" si="427"/>
        <v>0.28000000000000003</v>
      </c>
      <c r="J895" s="72">
        <f t="shared" si="428"/>
        <v>0</v>
      </c>
      <c r="K895" s="30">
        <f t="shared" si="429"/>
        <v>29.4</v>
      </c>
      <c r="L895" s="28">
        <f t="shared" si="430"/>
        <v>0</v>
      </c>
    </row>
    <row r="896" spans="1:12">
      <c r="A896" s="21">
        <v>0</v>
      </c>
      <c r="B896" s="29" t="s">
        <v>2469</v>
      </c>
      <c r="C896" s="29" t="s">
        <v>2468</v>
      </c>
      <c r="D896" s="29" t="s">
        <v>56</v>
      </c>
      <c r="E896" s="24" t="s">
        <v>54</v>
      </c>
      <c r="F896" s="25">
        <v>0.25</v>
      </c>
      <c r="G896" s="25">
        <f t="shared" si="426"/>
        <v>26.25</v>
      </c>
      <c r="H896" s="26"/>
      <c r="I896" s="71">
        <f t="shared" si="427"/>
        <v>0.25</v>
      </c>
      <c r="J896" s="72">
        <f t="shared" si="428"/>
        <v>0</v>
      </c>
      <c r="K896" s="30">
        <f t="shared" si="429"/>
        <v>26.25</v>
      </c>
      <c r="L896" s="28">
        <f t="shared" si="430"/>
        <v>0</v>
      </c>
    </row>
    <row r="897" spans="1:12">
      <c r="A897" s="21">
        <v>0</v>
      </c>
      <c r="B897" s="29" t="s">
        <v>2470</v>
      </c>
      <c r="C897" s="29" t="s">
        <v>2468</v>
      </c>
      <c r="D897" s="29" t="s">
        <v>58</v>
      </c>
      <c r="E897" s="24" t="s">
        <v>54</v>
      </c>
      <c r="F897" s="25">
        <v>0.25</v>
      </c>
      <c r="G897" s="25">
        <f t="shared" si="426"/>
        <v>26.25</v>
      </c>
      <c r="H897" s="26"/>
      <c r="I897" s="71">
        <f t="shared" si="427"/>
        <v>0.25</v>
      </c>
      <c r="J897" s="72">
        <f t="shared" si="428"/>
        <v>0</v>
      </c>
      <c r="K897" s="30">
        <f t="shared" si="429"/>
        <v>26.25</v>
      </c>
      <c r="L897" s="28">
        <f t="shared" si="430"/>
        <v>0</v>
      </c>
    </row>
    <row r="898" spans="1:12">
      <c r="A898" s="21">
        <v>0</v>
      </c>
      <c r="B898" s="29" t="s">
        <v>2471</v>
      </c>
      <c r="C898" s="29" t="s">
        <v>2468</v>
      </c>
      <c r="D898" s="29" t="s">
        <v>60</v>
      </c>
      <c r="E898" s="24" t="s">
        <v>54</v>
      </c>
      <c r="F898" s="25">
        <v>0.25</v>
      </c>
      <c r="G898" s="25">
        <f t="shared" si="426"/>
        <v>26.25</v>
      </c>
      <c r="H898" s="26"/>
      <c r="I898" s="71">
        <f t="shared" si="427"/>
        <v>0.25</v>
      </c>
      <c r="J898" s="72">
        <f t="shared" si="428"/>
        <v>0</v>
      </c>
      <c r="K898" s="30">
        <f t="shared" si="429"/>
        <v>26.25</v>
      </c>
      <c r="L898" s="28">
        <f t="shared" si="430"/>
        <v>0</v>
      </c>
    </row>
    <row r="899" spans="1:12">
      <c r="A899" s="21">
        <v>0</v>
      </c>
      <c r="B899" s="29" t="s">
        <v>2472</v>
      </c>
      <c r="C899" s="29" t="s">
        <v>2468</v>
      </c>
      <c r="D899" s="29" t="s">
        <v>62</v>
      </c>
      <c r="E899" s="24" t="s">
        <v>54</v>
      </c>
      <c r="F899" s="25">
        <v>0.25</v>
      </c>
      <c r="G899" s="25">
        <f t="shared" si="426"/>
        <v>26.25</v>
      </c>
      <c r="H899" s="26"/>
      <c r="I899" s="71">
        <f t="shared" si="427"/>
        <v>0.25</v>
      </c>
      <c r="J899" s="72">
        <f t="shared" si="428"/>
        <v>0</v>
      </c>
      <c r="K899" s="30">
        <f t="shared" si="429"/>
        <v>26.25</v>
      </c>
      <c r="L899" s="28">
        <f t="shared" si="430"/>
        <v>0</v>
      </c>
    </row>
    <row r="900" spans="1:12">
      <c r="A900" s="21">
        <v>0</v>
      </c>
      <c r="B900" s="29" t="s">
        <v>2473</v>
      </c>
      <c r="C900" s="29" t="s">
        <v>2468</v>
      </c>
      <c r="D900" s="29" t="s">
        <v>66</v>
      </c>
      <c r="E900" s="24" t="s">
        <v>54</v>
      </c>
      <c r="F900" s="25">
        <v>0.25</v>
      </c>
      <c r="G900" s="25">
        <f t="shared" si="426"/>
        <v>26.25</v>
      </c>
      <c r="H900" s="26"/>
      <c r="I900" s="71">
        <f t="shared" si="427"/>
        <v>0.25</v>
      </c>
      <c r="J900" s="72">
        <f t="shared" si="428"/>
        <v>0</v>
      </c>
      <c r="K900" s="30">
        <f t="shared" si="429"/>
        <v>26.25</v>
      </c>
      <c r="L900" s="28">
        <f t="shared" si="430"/>
        <v>0</v>
      </c>
    </row>
    <row r="901" spans="1:12">
      <c r="A901" s="21">
        <v>0</v>
      </c>
      <c r="B901" s="29" t="s">
        <v>2474</v>
      </c>
      <c r="C901" s="29" t="s">
        <v>2468</v>
      </c>
      <c r="D901" s="29" t="s">
        <v>70</v>
      </c>
      <c r="E901" s="24" t="s">
        <v>54</v>
      </c>
      <c r="F901" s="25">
        <v>0.25</v>
      </c>
      <c r="G901" s="25">
        <f t="shared" si="426"/>
        <v>26.25</v>
      </c>
      <c r="H901" s="26"/>
      <c r="I901" s="71">
        <f t="shared" si="427"/>
        <v>0.25</v>
      </c>
      <c r="J901" s="72">
        <f t="shared" si="428"/>
        <v>0</v>
      </c>
      <c r="K901" s="30">
        <f t="shared" si="429"/>
        <v>26.25</v>
      </c>
      <c r="L901" s="28">
        <f t="shared" si="430"/>
        <v>0</v>
      </c>
    </row>
    <row r="902" spans="1:12">
      <c r="A902" s="21">
        <v>0</v>
      </c>
      <c r="B902" s="29" t="s">
        <v>2475</v>
      </c>
      <c r="C902" s="29" t="s">
        <v>2468</v>
      </c>
      <c r="D902" s="29" t="s">
        <v>74</v>
      </c>
      <c r="E902" s="24" t="s">
        <v>54</v>
      </c>
      <c r="F902" s="25">
        <v>0.25</v>
      </c>
      <c r="G902" s="25">
        <f t="shared" si="426"/>
        <v>26.25</v>
      </c>
      <c r="H902" s="26"/>
      <c r="I902" s="71">
        <f t="shared" si="427"/>
        <v>0.25</v>
      </c>
      <c r="J902" s="72">
        <f t="shared" si="428"/>
        <v>0</v>
      </c>
      <c r="K902" s="30">
        <f t="shared" si="429"/>
        <v>26.25</v>
      </c>
      <c r="L902" s="28">
        <f t="shared" si="430"/>
        <v>0</v>
      </c>
    </row>
    <row r="903" spans="1:12">
      <c r="A903" s="21">
        <v>0</v>
      </c>
      <c r="B903" s="29" t="s">
        <v>2476</v>
      </c>
      <c r="C903" s="29" t="s">
        <v>2468</v>
      </c>
      <c r="D903" s="29" t="s">
        <v>76</v>
      </c>
      <c r="E903" s="24" t="s">
        <v>54</v>
      </c>
      <c r="F903" s="25">
        <v>0.25</v>
      </c>
      <c r="G903" s="25">
        <f t="shared" si="426"/>
        <v>26.25</v>
      </c>
      <c r="H903" s="26"/>
      <c r="I903" s="71">
        <f t="shared" si="427"/>
        <v>0.25</v>
      </c>
      <c r="J903" s="72">
        <f t="shared" si="428"/>
        <v>0</v>
      </c>
      <c r="K903" s="30">
        <f t="shared" si="429"/>
        <v>26.25</v>
      </c>
      <c r="L903" s="28">
        <f t="shared" si="430"/>
        <v>0</v>
      </c>
    </row>
    <row r="904" spans="1:12">
      <c r="A904" s="61"/>
      <c r="B904" s="29"/>
      <c r="C904" s="29"/>
      <c r="D904" s="29"/>
      <c r="E904" s="24"/>
      <c r="F904" s="25"/>
      <c r="G904" s="25"/>
      <c r="H904" s="26"/>
      <c r="I904" s="74"/>
      <c r="J904" s="74"/>
      <c r="K904" s="62"/>
      <c r="L904" s="62"/>
    </row>
    <row r="905" spans="1:12">
      <c r="A905" s="63"/>
      <c r="F905" s="64"/>
      <c r="G905" s="64"/>
      <c r="H905" s="64"/>
    </row>
    <row r="906" spans="1:12">
      <c r="A906" s="63"/>
      <c r="B906" s="63" t="s">
        <v>40</v>
      </c>
    </row>
    <row r="907" spans="1:12">
      <c r="A907" s="63"/>
      <c r="B907" s="63" t="s">
        <v>656</v>
      </c>
    </row>
  </sheetData>
  <autoFilter ref="A6:L904"/>
  <mergeCells count="22">
    <mergeCell ref="B884:F884"/>
    <mergeCell ref="B2:F2"/>
    <mergeCell ref="B3:F3"/>
    <mergeCell ref="B7:F7"/>
    <mergeCell ref="B140:F140"/>
    <mergeCell ref="B186:F186"/>
    <mergeCell ref="B67:F67"/>
    <mergeCell ref="B862:F862"/>
    <mergeCell ref="B636:F636"/>
    <mergeCell ref="B656:F656"/>
    <mergeCell ref="B665:F665"/>
    <mergeCell ref="B723:F723"/>
    <mergeCell ref="B677:F677"/>
    <mergeCell ref="B687:F687"/>
    <mergeCell ref="B752:F752"/>
    <mergeCell ref="B770:F770"/>
    <mergeCell ref="B428:F428"/>
    <mergeCell ref="B804:F804"/>
    <mergeCell ref="B833:F833"/>
    <mergeCell ref="B471:F471"/>
    <mergeCell ref="B782:F782"/>
    <mergeCell ref="B716:F716"/>
  </mergeCells>
  <phoneticPr fontId="19" type="noConversion"/>
  <hyperlinks>
    <hyperlink ref="E5" location="Содержание!A1" display="Содержание"/>
  </hyperlinks>
  <pageMargins left="0.31496062992125984" right="0.11811023622047245" top="0.55118110236220474" bottom="0.35433070866141736" header="0.31496062992125984" footer="0.31496062992125984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3"/>
  <sheetViews>
    <sheetView workbookViewId="0">
      <pane xSplit="4" ySplit="6" topLeftCell="E7" activePane="bottomRight" state="frozen"/>
      <selection activeCell="B1" sqref="B1"/>
      <selection pane="topRight" activeCell="E1" sqref="E1"/>
      <selection pane="bottomLeft" activeCell="B7" sqref="B7"/>
      <selection pane="bottomRight" activeCell="E5" sqref="E5"/>
    </sheetView>
  </sheetViews>
  <sheetFormatPr defaultColWidth="9.1796875" defaultRowHeight="12" outlineLevelCol="1"/>
  <cols>
    <col min="1" max="1" width="7.54296875" style="1" customWidth="1" outlineLevel="1"/>
    <col min="2" max="2" width="10.81640625" style="1" customWidth="1"/>
    <col min="3" max="3" width="54.81640625" style="1" customWidth="1"/>
    <col min="4" max="4" width="8.81640625" style="1" customWidth="1"/>
    <col min="5" max="5" width="11.54296875" style="3" customWidth="1"/>
    <col min="6" max="6" width="8.7265625" style="1" hidden="1" customWidth="1" outlineLevel="1"/>
    <col min="7" max="7" width="8.7265625" style="1" customWidth="1" collapsed="1"/>
    <col min="8" max="8" width="8.54296875" style="1" customWidth="1" outlineLevel="1"/>
    <col min="9" max="10" width="8.54296875" style="65" hidden="1" customWidth="1"/>
    <col min="11" max="11" width="8.54296875" style="1" customWidth="1" outlineLevel="1"/>
    <col min="12" max="12" width="9.54296875" style="1" customWidth="1" outlineLevel="1"/>
    <col min="13" max="13" width="2.453125" style="1" customWidth="1"/>
    <col min="14" max="16384" width="9.1796875" style="1"/>
  </cols>
  <sheetData>
    <row r="2" spans="1:12" ht="15.5">
      <c r="B2" s="314" t="s">
        <v>0</v>
      </c>
      <c r="C2" s="314"/>
      <c r="D2" s="314"/>
      <c r="E2" s="314"/>
      <c r="F2" s="314"/>
      <c r="G2" s="2"/>
      <c r="H2" s="2"/>
    </row>
    <row r="3" spans="1:12" ht="15.5">
      <c r="B3" s="314" t="s">
        <v>2478</v>
      </c>
      <c r="C3" s="314"/>
      <c r="D3" s="314"/>
      <c r="E3" s="314"/>
      <c r="F3" s="314"/>
      <c r="G3" s="2"/>
      <c r="H3" s="2"/>
    </row>
    <row r="4" spans="1:12">
      <c r="B4" s="1" t="s">
        <v>1202</v>
      </c>
      <c r="F4" s="4"/>
      <c r="G4" s="4"/>
      <c r="H4" s="4"/>
      <c r="K4" s="5" t="s">
        <v>574</v>
      </c>
      <c r="L4" s="6">
        <v>0</v>
      </c>
    </row>
    <row r="5" spans="1:12" ht="15" thickBot="1">
      <c r="B5" s="1" t="s">
        <v>1</v>
      </c>
      <c r="E5" s="7" t="s">
        <v>585</v>
      </c>
      <c r="F5" s="307">
        <f>Курс_EUR</f>
        <v>105</v>
      </c>
      <c r="I5" s="66" t="s">
        <v>2345</v>
      </c>
      <c r="J5" s="67">
        <f>SUM(J9:J69)</f>
        <v>0</v>
      </c>
      <c r="K5" s="5" t="s">
        <v>1688</v>
      </c>
      <c r="L5" s="8">
        <f>SUM(L9:L69)</f>
        <v>0</v>
      </c>
    </row>
    <row r="6" spans="1:12" ht="24.5" thickBot="1">
      <c r="A6" s="9" t="s">
        <v>969</v>
      </c>
      <c r="B6" s="10" t="s">
        <v>41</v>
      </c>
      <c r="C6" s="11" t="s">
        <v>42</v>
      </c>
      <c r="D6" s="11" t="s">
        <v>43</v>
      </c>
      <c r="E6" s="11" t="s">
        <v>44</v>
      </c>
      <c r="F6" s="11" t="s">
        <v>2343</v>
      </c>
      <c r="G6" s="12" t="s">
        <v>1627</v>
      </c>
      <c r="H6" s="13" t="s">
        <v>576</v>
      </c>
      <c r="I6" s="68" t="s">
        <v>575</v>
      </c>
      <c r="J6" s="68" t="s">
        <v>2344</v>
      </c>
      <c r="K6" s="14" t="s">
        <v>575</v>
      </c>
      <c r="L6" s="15" t="s">
        <v>1687</v>
      </c>
    </row>
    <row r="7" spans="1:12">
      <c r="A7" s="21"/>
      <c r="B7" s="317" t="s">
        <v>1681</v>
      </c>
      <c r="C7" s="317"/>
      <c r="D7" s="317"/>
      <c r="E7" s="317"/>
      <c r="F7" s="317"/>
      <c r="G7" s="25"/>
      <c r="H7" s="26"/>
      <c r="I7" s="71"/>
      <c r="J7" s="72"/>
      <c r="K7" s="30"/>
      <c r="L7" s="28"/>
    </row>
    <row r="8" spans="1:12">
      <c r="A8" s="21"/>
      <c r="B8" s="22" t="s">
        <v>1239</v>
      </c>
      <c r="C8" s="23"/>
      <c r="D8" s="23"/>
      <c r="E8" s="24"/>
      <c r="F8" s="25"/>
      <c r="G8" s="25"/>
      <c r="H8" s="26"/>
      <c r="I8" s="71"/>
      <c r="J8" s="72"/>
      <c r="K8" s="30"/>
      <c r="L8" s="28"/>
    </row>
    <row r="9" spans="1:12">
      <c r="A9" s="21">
        <v>0</v>
      </c>
      <c r="B9" s="75" t="s">
        <v>1846</v>
      </c>
      <c r="C9" s="23" t="s">
        <v>2350</v>
      </c>
      <c r="D9" s="23" t="s">
        <v>1613</v>
      </c>
      <c r="E9" s="24" t="s">
        <v>445</v>
      </c>
      <c r="F9" s="25">
        <v>1.58</v>
      </c>
      <c r="G9" s="25">
        <f t="shared" ref="G9:G10" si="0">ROUND(F9*Курс_EUR,2)</f>
        <v>165.9</v>
      </c>
      <c r="H9" s="26"/>
      <c r="I9" s="71">
        <f t="shared" ref="I9:I10" si="1">F9*(1-Скидка_SM_CST)</f>
        <v>1.58</v>
      </c>
      <c r="J9" s="72">
        <f t="shared" ref="J9:J10" si="2">I9*H9</f>
        <v>0</v>
      </c>
      <c r="K9" s="28">
        <f t="shared" ref="K9:K10" si="3">G9*(1-Скидка_SM_CST)</f>
        <v>165.9</v>
      </c>
      <c r="L9" s="28">
        <f t="shared" ref="L9:L10" si="4">H9*K9</f>
        <v>0</v>
      </c>
    </row>
    <row r="10" spans="1:12">
      <c r="A10" s="21">
        <v>0</v>
      </c>
      <c r="B10" s="75" t="s">
        <v>1848</v>
      </c>
      <c r="C10" s="23" t="s">
        <v>2350</v>
      </c>
      <c r="D10" s="23" t="s">
        <v>1615</v>
      </c>
      <c r="E10" s="24" t="s">
        <v>445</v>
      </c>
      <c r="F10" s="25">
        <v>1.51</v>
      </c>
      <c r="G10" s="25">
        <f t="shared" si="0"/>
        <v>158.55000000000001</v>
      </c>
      <c r="H10" s="26"/>
      <c r="I10" s="71">
        <f t="shared" si="1"/>
        <v>1.51</v>
      </c>
      <c r="J10" s="72">
        <f t="shared" si="2"/>
        <v>0</v>
      </c>
      <c r="K10" s="28">
        <f t="shared" si="3"/>
        <v>158.55000000000001</v>
      </c>
      <c r="L10" s="28">
        <f t="shared" si="4"/>
        <v>0</v>
      </c>
    </row>
    <row r="11" spans="1:12">
      <c r="A11" s="21">
        <v>0</v>
      </c>
      <c r="B11" s="75" t="s">
        <v>1851</v>
      </c>
      <c r="C11" s="23" t="s">
        <v>1847</v>
      </c>
      <c r="D11" s="23" t="s">
        <v>1593</v>
      </c>
      <c r="E11" s="24" t="s">
        <v>47</v>
      </c>
      <c r="F11" s="25">
        <v>1.29</v>
      </c>
      <c r="G11" s="25">
        <f t="shared" ref="G11:G12" si="5">ROUND(F11*Курс_EUR,2)</f>
        <v>135.44999999999999</v>
      </c>
      <c r="H11" s="26"/>
      <c r="I11" s="71">
        <f t="shared" ref="I11:I12" si="6">F11*(1-Скидка_SM_CST)</f>
        <v>1.29</v>
      </c>
      <c r="J11" s="72">
        <f t="shared" ref="J11:J12" si="7">I11*H11</f>
        <v>0</v>
      </c>
      <c r="K11" s="28">
        <f t="shared" ref="K11:K12" si="8">G11*(1-Скидка_SM_CST)</f>
        <v>135.44999999999999</v>
      </c>
      <c r="L11" s="28">
        <f t="shared" ref="L11:L12" si="9">H11*K11</f>
        <v>0</v>
      </c>
    </row>
    <row r="12" spans="1:12">
      <c r="A12" s="21">
        <v>0</v>
      </c>
      <c r="B12" s="75" t="s">
        <v>1852</v>
      </c>
      <c r="C12" s="23" t="s">
        <v>1847</v>
      </c>
      <c r="D12" s="23" t="s">
        <v>1590</v>
      </c>
      <c r="E12" s="24" t="s">
        <v>47</v>
      </c>
      <c r="F12" s="25">
        <v>1.1200000000000001</v>
      </c>
      <c r="G12" s="25">
        <f t="shared" si="5"/>
        <v>117.6</v>
      </c>
      <c r="H12" s="26"/>
      <c r="I12" s="71">
        <f t="shared" si="6"/>
        <v>1.1200000000000001</v>
      </c>
      <c r="J12" s="72">
        <f t="shared" si="7"/>
        <v>0</v>
      </c>
      <c r="K12" s="28">
        <f t="shared" si="8"/>
        <v>117.6</v>
      </c>
      <c r="L12" s="28">
        <f t="shared" si="9"/>
        <v>0</v>
      </c>
    </row>
    <row r="13" spans="1:12">
      <c r="A13" s="21">
        <v>0</v>
      </c>
      <c r="B13" s="75" t="s">
        <v>1924</v>
      </c>
      <c r="C13" s="23" t="s">
        <v>1847</v>
      </c>
      <c r="D13" s="23" t="s">
        <v>1591</v>
      </c>
      <c r="E13" s="24" t="s">
        <v>47</v>
      </c>
      <c r="F13" s="25">
        <v>1.1200000000000001</v>
      </c>
      <c r="G13" s="25">
        <f t="shared" ref="G13" si="10">ROUND(F13*Курс_EUR,2)</f>
        <v>117.6</v>
      </c>
      <c r="H13" s="26"/>
      <c r="I13" s="71">
        <f t="shared" ref="I13" si="11">F13*(1-Скидка_SM_CST)</f>
        <v>1.1200000000000001</v>
      </c>
      <c r="J13" s="72">
        <f t="shared" ref="J13" si="12">I13*H13</f>
        <v>0</v>
      </c>
      <c r="K13" s="28">
        <f t="shared" ref="K13" si="13">G13*(1-Скидка_SM_CST)</f>
        <v>117.6</v>
      </c>
      <c r="L13" s="28">
        <f t="shared" ref="L13" si="14">H13*K13</f>
        <v>0</v>
      </c>
    </row>
    <row r="14" spans="1:12">
      <c r="A14" s="21">
        <v>0</v>
      </c>
      <c r="B14" s="75" t="s">
        <v>2383</v>
      </c>
      <c r="C14" s="23" t="s">
        <v>1847</v>
      </c>
      <c r="D14" s="23" t="s">
        <v>1597</v>
      </c>
      <c r="E14" s="24" t="s">
        <v>47</v>
      </c>
      <c r="F14" s="25">
        <v>1.1200000000000001</v>
      </c>
      <c r="G14" s="25">
        <f t="shared" ref="G14:G15" si="15">ROUND(F14*Курс_EUR,2)</f>
        <v>117.6</v>
      </c>
      <c r="H14" s="26"/>
      <c r="I14" s="71">
        <f t="shared" ref="I14:I15" si="16">F14*(1-Скидка_SM_CST)</f>
        <v>1.1200000000000001</v>
      </c>
      <c r="J14" s="72">
        <f t="shared" ref="J14:J15" si="17">I14*H14</f>
        <v>0</v>
      </c>
      <c r="K14" s="28">
        <f t="shared" ref="K14:K15" si="18">G14*(1-Скидка_SM_CST)</f>
        <v>117.6</v>
      </c>
      <c r="L14" s="28">
        <f t="shared" ref="L14:L15" si="19">H14*K14</f>
        <v>0</v>
      </c>
    </row>
    <row r="15" spans="1:12">
      <c r="A15" s="21">
        <v>0</v>
      </c>
      <c r="B15" s="75" t="s">
        <v>2384</v>
      </c>
      <c r="C15" s="23" t="s">
        <v>1847</v>
      </c>
      <c r="D15" s="23" t="s">
        <v>1592</v>
      </c>
      <c r="E15" s="24" t="s">
        <v>47</v>
      </c>
      <c r="F15" s="25">
        <v>1.1200000000000001</v>
      </c>
      <c r="G15" s="25">
        <f t="shared" si="15"/>
        <v>117.6</v>
      </c>
      <c r="H15" s="26"/>
      <c r="I15" s="71">
        <f t="shared" si="16"/>
        <v>1.1200000000000001</v>
      </c>
      <c r="J15" s="72">
        <f t="shared" si="17"/>
        <v>0</v>
      </c>
      <c r="K15" s="28">
        <f t="shared" si="18"/>
        <v>117.6</v>
      </c>
      <c r="L15" s="28">
        <f t="shared" si="19"/>
        <v>0</v>
      </c>
    </row>
    <row r="16" spans="1:12">
      <c r="A16" s="21"/>
      <c r="B16" s="22"/>
      <c r="C16" s="23"/>
      <c r="D16" s="23"/>
      <c r="E16" s="24"/>
      <c r="F16" s="25"/>
      <c r="G16" s="25"/>
      <c r="H16" s="26"/>
      <c r="I16" s="71"/>
      <c r="J16" s="72"/>
      <c r="K16" s="28"/>
      <c r="L16" s="28"/>
    </row>
    <row r="17" spans="1:12">
      <c r="A17" s="60">
        <v>2.9</v>
      </c>
      <c r="B17" s="75" t="s">
        <v>2312</v>
      </c>
      <c r="C17" s="23" t="s">
        <v>2381</v>
      </c>
      <c r="D17" s="23" t="s">
        <v>2313</v>
      </c>
      <c r="E17" s="24" t="s">
        <v>445</v>
      </c>
      <c r="F17" s="25">
        <v>3.6</v>
      </c>
      <c r="G17" s="25">
        <f t="shared" ref="G17:G18" si="20">ROUND(F17*Курс_EUR,2)</f>
        <v>378</v>
      </c>
      <c r="H17" s="26"/>
      <c r="I17" s="71">
        <f t="shared" ref="I17:I18" si="21">F17*(1-Скидка_SM_CST)</f>
        <v>3.6</v>
      </c>
      <c r="J17" s="72">
        <f t="shared" ref="J17:J18" si="22">I17*H17</f>
        <v>0</v>
      </c>
      <c r="K17" s="28">
        <f t="shared" ref="K17:K18" si="23">G17*(1-Скидка_SM_CST)</f>
        <v>378</v>
      </c>
      <c r="L17" s="28">
        <f t="shared" ref="L17:L18" si="24">H17*K17</f>
        <v>0</v>
      </c>
    </row>
    <row r="18" spans="1:12">
      <c r="A18" s="60">
        <v>3</v>
      </c>
      <c r="B18" s="75" t="s">
        <v>2314</v>
      </c>
      <c r="C18" s="23" t="s">
        <v>2381</v>
      </c>
      <c r="D18" s="23" t="s">
        <v>2315</v>
      </c>
      <c r="E18" s="24" t="s">
        <v>445</v>
      </c>
      <c r="F18" s="25">
        <v>3.09</v>
      </c>
      <c r="G18" s="25">
        <f t="shared" si="20"/>
        <v>324.45</v>
      </c>
      <c r="H18" s="26"/>
      <c r="I18" s="71">
        <f t="shared" si="21"/>
        <v>3.09</v>
      </c>
      <c r="J18" s="72">
        <f t="shared" si="22"/>
        <v>0</v>
      </c>
      <c r="K18" s="28">
        <f t="shared" si="23"/>
        <v>324.45</v>
      </c>
      <c r="L18" s="28">
        <f t="shared" si="24"/>
        <v>0</v>
      </c>
    </row>
    <row r="19" spans="1:12">
      <c r="A19" s="60">
        <v>2.9</v>
      </c>
      <c r="B19" s="29" t="s">
        <v>1611</v>
      </c>
      <c r="C19" s="23" t="s">
        <v>2381</v>
      </c>
      <c r="D19" s="23" t="s">
        <v>1613</v>
      </c>
      <c r="E19" s="24" t="s">
        <v>445</v>
      </c>
      <c r="F19" s="25">
        <v>2.83</v>
      </c>
      <c r="G19" s="25">
        <f t="shared" ref="G19:G28" si="25">ROUND(F19*Курс_EUR,2)</f>
        <v>297.14999999999998</v>
      </c>
      <c r="H19" s="26"/>
      <c r="I19" s="71">
        <f t="shared" ref="I19:I28" si="26">F19*(1-Скидка_SM_CST)</f>
        <v>2.83</v>
      </c>
      <c r="J19" s="72">
        <f t="shared" ref="J19:J28" si="27">I19*H19</f>
        <v>0</v>
      </c>
      <c r="K19" s="28">
        <f t="shared" ref="K19:K28" si="28">G19*(1-Скидка_SM_CST)</f>
        <v>297.14999999999998</v>
      </c>
      <c r="L19" s="28">
        <f>H19*K19</f>
        <v>0</v>
      </c>
    </row>
    <row r="20" spans="1:12">
      <c r="A20" s="60">
        <v>3.2</v>
      </c>
      <c r="B20" s="29" t="s">
        <v>1614</v>
      </c>
      <c r="C20" s="23" t="s">
        <v>2381</v>
      </c>
      <c r="D20" s="23" t="s">
        <v>1615</v>
      </c>
      <c r="E20" s="24" t="s">
        <v>445</v>
      </c>
      <c r="F20" s="25">
        <v>2.58</v>
      </c>
      <c r="G20" s="25">
        <f t="shared" si="25"/>
        <v>270.89999999999998</v>
      </c>
      <c r="H20" s="26"/>
      <c r="I20" s="71">
        <f t="shared" si="26"/>
        <v>2.58</v>
      </c>
      <c r="J20" s="72">
        <f t="shared" si="27"/>
        <v>0</v>
      </c>
      <c r="K20" s="28">
        <f t="shared" si="28"/>
        <v>270.89999999999998</v>
      </c>
      <c r="L20" s="28">
        <f t="shared" ref="L20:L69" si="29">H20*K20</f>
        <v>0</v>
      </c>
    </row>
    <row r="21" spans="1:12">
      <c r="A21" s="60">
        <v>3.2</v>
      </c>
      <c r="B21" s="29" t="s">
        <v>1616</v>
      </c>
      <c r="C21" s="23" t="s">
        <v>1612</v>
      </c>
      <c r="D21" s="23" t="s">
        <v>1593</v>
      </c>
      <c r="E21" s="24" t="s">
        <v>47</v>
      </c>
      <c r="F21" s="25">
        <v>2.25</v>
      </c>
      <c r="G21" s="25">
        <f t="shared" si="25"/>
        <v>236.25</v>
      </c>
      <c r="H21" s="26"/>
      <c r="I21" s="71">
        <f t="shared" si="26"/>
        <v>2.25</v>
      </c>
      <c r="J21" s="72">
        <f t="shared" si="27"/>
        <v>0</v>
      </c>
      <c r="K21" s="28">
        <f t="shared" si="28"/>
        <v>236.25</v>
      </c>
      <c r="L21" s="28">
        <f t="shared" si="29"/>
        <v>0</v>
      </c>
    </row>
    <row r="22" spans="1:12">
      <c r="A22" s="60">
        <v>4.8</v>
      </c>
      <c r="B22" s="29" t="s">
        <v>1617</v>
      </c>
      <c r="C22" s="23" t="s">
        <v>1612</v>
      </c>
      <c r="D22" s="23" t="s">
        <v>1594</v>
      </c>
      <c r="E22" s="24" t="s">
        <v>47</v>
      </c>
      <c r="F22" s="25">
        <v>1.98</v>
      </c>
      <c r="G22" s="25">
        <f t="shared" si="25"/>
        <v>207.9</v>
      </c>
      <c r="H22" s="26"/>
      <c r="I22" s="71">
        <f t="shared" si="26"/>
        <v>1.98</v>
      </c>
      <c r="J22" s="72">
        <f t="shared" si="27"/>
        <v>0</v>
      </c>
      <c r="K22" s="28">
        <f t="shared" si="28"/>
        <v>207.9</v>
      </c>
      <c r="L22" s="28">
        <f t="shared" si="29"/>
        <v>0</v>
      </c>
    </row>
    <row r="23" spans="1:12">
      <c r="A23" s="60">
        <v>4.8</v>
      </c>
      <c r="B23" s="29" t="s">
        <v>1618</v>
      </c>
      <c r="C23" s="23" t="s">
        <v>1612</v>
      </c>
      <c r="D23" s="23" t="s">
        <v>1590</v>
      </c>
      <c r="E23" s="24" t="s">
        <v>47</v>
      </c>
      <c r="F23" s="25">
        <v>1.98</v>
      </c>
      <c r="G23" s="25">
        <f t="shared" si="25"/>
        <v>207.9</v>
      </c>
      <c r="H23" s="26"/>
      <c r="I23" s="71">
        <f t="shared" si="26"/>
        <v>1.98</v>
      </c>
      <c r="J23" s="72">
        <f t="shared" si="27"/>
        <v>0</v>
      </c>
      <c r="K23" s="28">
        <f t="shared" si="28"/>
        <v>207.9</v>
      </c>
      <c r="L23" s="28">
        <f t="shared" si="29"/>
        <v>0</v>
      </c>
    </row>
    <row r="24" spans="1:12">
      <c r="A24" s="60">
        <v>4.8</v>
      </c>
      <c r="B24" s="29" t="s">
        <v>1619</v>
      </c>
      <c r="C24" s="23" t="s">
        <v>1612</v>
      </c>
      <c r="D24" s="23" t="s">
        <v>1595</v>
      </c>
      <c r="E24" s="24" t="s">
        <v>47</v>
      </c>
      <c r="F24" s="25">
        <v>1.98</v>
      </c>
      <c r="G24" s="25">
        <f t="shared" si="25"/>
        <v>207.9</v>
      </c>
      <c r="H24" s="26"/>
      <c r="I24" s="71">
        <f t="shared" si="26"/>
        <v>1.98</v>
      </c>
      <c r="J24" s="72">
        <f t="shared" si="27"/>
        <v>0</v>
      </c>
      <c r="K24" s="28">
        <f t="shared" si="28"/>
        <v>207.9</v>
      </c>
      <c r="L24" s="28">
        <f t="shared" si="29"/>
        <v>0</v>
      </c>
    </row>
    <row r="25" spans="1:12">
      <c r="A25" s="60">
        <v>4.8</v>
      </c>
      <c r="B25" s="29" t="s">
        <v>1620</v>
      </c>
      <c r="C25" s="23" t="s">
        <v>1612</v>
      </c>
      <c r="D25" s="23" t="s">
        <v>1591</v>
      </c>
      <c r="E25" s="24" t="s">
        <v>47</v>
      </c>
      <c r="F25" s="25">
        <v>1.98</v>
      </c>
      <c r="G25" s="25">
        <f t="shared" si="25"/>
        <v>207.9</v>
      </c>
      <c r="H25" s="26"/>
      <c r="I25" s="71">
        <f t="shared" si="26"/>
        <v>1.98</v>
      </c>
      <c r="J25" s="72">
        <f t="shared" si="27"/>
        <v>0</v>
      </c>
      <c r="K25" s="28">
        <f t="shared" si="28"/>
        <v>207.9</v>
      </c>
      <c r="L25" s="28">
        <f t="shared" si="29"/>
        <v>0</v>
      </c>
    </row>
    <row r="26" spans="1:12">
      <c r="A26" s="60">
        <v>4.8</v>
      </c>
      <c r="B26" s="29" t="s">
        <v>1621</v>
      </c>
      <c r="C26" s="23" t="s">
        <v>1612</v>
      </c>
      <c r="D26" s="23" t="s">
        <v>1596</v>
      </c>
      <c r="E26" s="24" t="s">
        <v>47</v>
      </c>
      <c r="F26" s="25">
        <v>1.98</v>
      </c>
      <c r="G26" s="25">
        <f t="shared" si="25"/>
        <v>207.9</v>
      </c>
      <c r="H26" s="26"/>
      <c r="I26" s="71">
        <f t="shared" si="26"/>
        <v>1.98</v>
      </c>
      <c r="J26" s="72">
        <f t="shared" si="27"/>
        <v>0</v>
      </c>
      <c r="K26" s="28">
        <f t="shared" si="28"/>
        <v>207.9</v>
      </c>
      <c r="L26" s="28">
        <f t="shared" si="29"/>
        <v>0</v>
      </c>
    </row>
    <row r="27" spans="1:12">
      <c r="A27" s="60">
        <v>4.8</v>
      </c>
      <c r="B27" s="29" t="s">
        <v>1622</v>
      </c>
      <c r="C27" s="23" t="s">
        <v>1612</v>
      </c>
      <c r="D27" s="23" t="s">
        <v>1597</v>
      </c>
      <c r="E27" s="24" t="s">
        <v>47</v>
      </c>
      <c r="F27" s="25">
        <v>1.98</v>
      </c>
      <c r="G27" s="25">
        <f t="shared" si="25"/>
        <v>207.9</v>
      </c>
      <c r="H27" s="26"/>
      <c r="I27" s="71">
        <f t="shared" si="26"/>
        <v>1.98</v>
      </c>
      <c r="J27" s="72">
        <f t="shared" si="27"/>
        <v>0</v>
      </c>
      <c r="K27" s="28">
        <f t="shared" si="28"/>
        <v>207.9</v>
      </c>
      <c r="L27" s="28">
        <f t="shared" si="29"/>
        <v>0</v>
      </c>
    </row>
    <row r="28" spans="1:12">
      <c r="A28" s="60">
        <v>4.8</v>
      </c>
      <c r="B28" s="29" t="s">
        <v>1623</v>
      </c>
      <c r="C28" s="23" t="s">
        <v>1612</v>
      </c>
      <c r="D28" s="23" t="s">
        <v>1592</v>
      </c>
      <c r="E28" s="24" t="s">
        <v>47</v>
      </c>
      <c r="F28" s="25">
        <v>1.98</v>
      </c>
      <c r="G28" s="25">
        <f t="shared" si="25"/>
        <v>207.9</v>
      </c>
      <c r="H28" s="26"/>
      <c r="I28" s="71">
        <f t="shared" si="26"/>
        <v>1.98</v>
      </c>
      <c r="J28" s="72">
        <f t="shared" si="27"/>
        <v>0</v>
      </c>
      <c r="K28" s="28">
        <f t="shared" si="28"/>
        <v>207.9</v>
      </c>
      <c r="L28" s="28">
        <f t="shared" si="29"/>
        <v>0</v>
      </c>
    </row>
    <row r="29" spans="1:12">
      <c r="A29" s="60">
        <v>4.8</v>
      </c>
      <c r="B29" s="29" t="s">
        <v>1834</v>
      </c>
      <c r="C29" s="23" t="s">
        <v>1612</v>
      </c>
      <c r="D29" s="23" t="s">
        <v>1598</v>
      </c>
      <c r="E29" s="24" t="s">
        <v>47</v>
      </c>
      <c r="F29" s="25">
        <v>1.98</v>
      </c>
      <c r="G29" s="25">
        <f t="shared" ref="G29" si="30">ROUND(F29*Курс_EUR,2)</f>
        <v>207.9</v>
      </c>
      <c r="H29" s="26"/>
      <c r="I29" s="71">
        <f t="shared" ref="I29" si="31">F29*(1-Скидка_SM_CST)</f>
        <v>1.98</v>
      </c>
      <c r="J29" s="72">
        <f t="shared" ref="J29" si="32">I29*H29</f>
        <v>0</v>
      </c>
      <c r="K29" s="28">
        <f t="shared" ref="K29" si="33">G29*(1-Скидка_SM_CST)</f>
        <v>207.9</v>
      </c>
      <c r="L29" s="28">
        <f t="shared" ref="L29" si="34">H29*K29</f>
        <v>0</v>
      </c>
    </row>
    <row r="30" spans="1:12">
      <c r="A30" s="21"/>
      <c r="B30" s="29"/>
      <c r="C30" s="23"/>
      <c r="D30" s="23"/>
      <c r="E30" s="24"/>
      <c r="F30" s="25"/>
      <c r="G30" s="25"/>
      <c r="H30" s="26"/>
      <c r="I30" s="71"/>
      <c r="J30" s="72"/>
      <c r="K30" s="28"/>
      <c r="L30" s="28"/>
    </row>
    <row r="31" spans="1:12">
      <c r="A31" s="21"/>
      <c r="B31" s="317" t="s">
        <v>1708</v>
      </c>
      <c r="C31" s="317"/>
      <c r="D31" s="317"/>
      <c r="E31" s="317"/>
      <c r="F31" s="317"/>
      <c r="G31" s="25"/>
      <c r="H31" s="26"/>
      <c r="I31" s="71"/>
      <c r="J31" s="72"/>
      <c r="K31" s="28"/>
      <c r="L31" s="28"/>
    </row>
    <row r="32" spans="1:12">
      <c r="A32" s="21"/>
      <c r="B32" s="22" t="s">
        <v>1172</v>
      </c>
      <c r="C32" s="33"/>
      <c r="D32" s="33"/>
      <c r="E32" s="33"/>
      <c r="F32" s="33"/>
      <c r="G32" s="25"/>
      <c r="H32" s="26"/>
      <c r="I32" s="71"/>
      <c r="J32" s="72"/>
      <c r="K32" s="28"/>
      <c r="L32" s="28"/>
    </row>
    <row r="33" spans="1:12">
      <c r="A33" s="60">
        <v>2.8</v>
      </c>
      <c r="B33" s="29" t="s">
        <v>1729</v>
      </c>
      <c r="C33" s="29" t="s">
        <v>1730</v>
      </c>
      <c r="D33" s="29" t="s">
        <v>1593</v>
      </c>
      <c r="E33" s="31" t="s">
        <v>1631</v>
      </c>
      <c r="F33" s="32">
        <v>2.57</v>
      </c>
      <c r="G33" s="25">
        <f t="shared" ref="G33:G40" si="35">ROUND(F33*Курс_EUR,2)</f>
        <v>269.85000000000002</v>
      </c>
      <c r="H33" s="26"/>
      <c r="I33" s="71">
        <f t="shared" ref="I33:I40" si="36">F33*(1-Скидка_SUNMIGHT)</f>
        <v>2.57</v>
      </c>
      <c r="J33" s="72">
        <f t="shared" ref="J33:J40" si="37">I33*H33</f>
        <v>0</v>
      </c>
      <c r="K33" s="28">
        <f t="shared" ref="K33:K40" si="38">G33*(1-Скидка_SM_CST)</f>
        <v>269.85000000000002</v>
      </c>
      <c r="L33" s="28">
        <f t="shared" ref="L33:L40" si="39">H33*K33</f>
        <v>0</v>
      </c>
    </row>
    <row r="34" spans="1:12">
      <c r="A34" s="60">
        <v>5.0999999999999996</v>
      </c>
      <c r="B34" s="29" t="s">
        <v>1731</v>
      </c>
      <c r="C34" s="29" t="s">
        <v>1730</v>
      </c>
      <c r="D34" s="29" t="s">
        <v>1594</v>
      </c>
      <c r="E34" s="31" t="s">
        <v>1631</v>
      </c>
      <c r="F34" s="32">
        <v>2.2799999999999998</v>
      </c>
      <c r="G34" s="25">
        <f t="shared" si="35"/>
        <v>239.4</v>
      </c>
      <c r="H34" s="26"/>
      <c r="I34" s="71">
        <f t="shared" si="36"/>
        <v>2.2799999999999998</v>
      </c>
      <c r="J34" s="72">
        <f t="shared" si="37"/>
        <v>0</v>
      </c>
      <c r="K34" s="28">
        <f t="shared" si="38"/>
        <v>239.4</v>
      </c>
      <c r="L34" s="28">
        <f t="shared" si="39"/>
        <v>0</v>
      </c>
    </row>
    <row r="35" spans="1:12">
      <c r="A35" s="60">
        <v>5.0999999999999996</v>
      </c>
      <c r="B35" s="29" t="s">
        <v>1732</v>
      </c>
      <c r="C35" s="29" t="s">
        <v>1730</v>
      </c>
      <c r="D35" s="29" t="s">
        <v>1590</v>
      </c>
      <c r="E35" s="31" t="s">
        <v>1631</v>
      </c>
      <c r="F35" s="32">
        <v>2.2799999999999998</v>
      </c>
      <c r="G35" s="25">
        <f t="shared" si="35"/>
        <v>239.4</v>
      </c>
      <c r="H35" s="26"/>
      <c r="I35" s="71">
        <f t="shared" si="36"/>
        <v>2.2799999999999998</v>
      </c>
      <c r="J35" s="72">
        <f t="shared" si="37"/>
        <v>0</v>
      </c>
      <c r="K35" s="28">
        <f t="shared" si="38"/>
        <v>239.4</v>
      </c>
      <c r="L35" s="28">
        <f t="shared" si="39"/>
        <v>0</v>
      </c>
    </row>
    <row r="36" spans="1:12">
      <c r="A36" s="60">
        <v>5.0999999999999996</v>
      </c>
      <c r="B36" s="29" t="s">
        <v>1733</v>
      </c>
      <c r="C36" s="29" t="s">
        <v>1730</v>
      </c>
      <c r="D36" s="29" t="s">
        <v>1595</v>
      </c>
      <c r="E36" s="31" t="s">
        <v>1631</v>
      </c>
      <c r="F36" s="32">
        <v>2.2799999999999998</v>
      </c>
      <c r="G36" s="25">
        <f t="shared" si="35"/>
        <v>239.4</v>
      </c>
      <c r="H36" s="26"/>
      <c r="I36" s="71">
        <f t="shared" si="36"/>
        <v>2.2799999999999998</v>
      </c>
      <c r="J36" s="72">
        <f t="shared" si="37"/>
        <v>0</v>
      </c>
      <c r="K36" s="28">
        <f t="shared" si="38"/>
        <v>239.4</v>
      </c>
      <c r="L36" s="28">
        <f t="shared" si="39"/>
        <v>0</v>
      </c>
    </row>
    <row r="37" spans="1:12">
      <c r="A37" s="60">
        <v>5.0999999999999996</v>
      </c>
      <c r="B37" s="29" t="s">
        <v>1734</v>
      </c>
      <c r="C37" s="29" t="s">
        <v>1730</v>
      </c>
      <c r="D37" s="29" t="s">
        <v>1591</v>
      </c>
      <c r="E37" s="31" t="s">
        <v>1631</v>
      </c>
      <c r="F37" s="32">
        <v>2.2799999999999998</v>
      </c>
      <c r="G37" s="25">
        <f t="shared" si="35"/>
        <v>239.4</v>
      </c>
      <c r="H37" s="26"/>
      <c r="I37" s="71">
        <f t="shared" si="36"/>
        <v>2.2799999999999998</v>
      </c>
      <c r="J37" s="72">
        <f t="shared" si="37"/>
        <v>0</v>
      </c>
      <c r="K37" s="28">
        <f t="shared" si="38"/>
        <v>239.4</v>
      </c>
      <c r="L37" s="28">
        <f t="shared" si="39"/>
        <v>0</v>
      </c>
    </row>
    <row r="38" spans="1:12">
      <c r="A38" s="60">
        <v>5.0999999999999996</v>
      </c>
      <c r="B38" s="29" t="s">
        <v>1735</v>
      </c>
      <c r="C38" s="29" t="s">
        <v>1730</v>
      </c>
      <c r="D38" s="29" t="s">
        <v>1596</v>
      </c>
      <c r="E38" s="31" t="s">
        <v>1631</v>
      </c>
      <c r="F38" s="32">
        <v>2.2799999999999998</v>
      </c>
      <c r="G38" s="25">
        <f t="shared" si="35"/>
        <v>239.4</v>
      </c>
      <c r="H38" s="26"/>
      <c r="I38" s="71">
        <f t="shared" si="36"/>
        <v>2.2799999999999998</v>
      </c>
      <c r="J38" s="72">
        <f t="shared" si="37"/>
        <v>0</v>
      </c>
      <c r="K38" s="28">
        <f t="shared" si="38"/>
        <v>239.4</v>
      </c>
      <c r="L38" s="28">
        <f t="shared" si="39"/>
        <v>0</v>
      </c>
    </row>
    <row r="39" spans="1:12">
      <c r="A39" s="60">
        <v>5.0999999999999996</v>
      </c>
      <c r="B39" s="29" t="s">
        <v>1736</v>
      </c>
      <c r="C39" s="29" t="s">
        <v>1730</v>
      </c>
      <c r="D39" s="29" t="s">
        <v>1597</v>
      </c>
      <c r="E39" s="31" t="s">
        <v>1631</v>
      </c>
      <c r="F39" s="32">
        <v>2.2799999999999998</v>
      </c>
      <c r="G39" s="25">
        <f t="shared" si="35"/>
        <v>239.4</v>
      </c>
      <c r="H39" s="26"/>
      <c r="I39" s="71">
        <f t="shared" si="36"/>
        <v>2.2799999999999998</v>
      </c>
      <c r="J39" s="72">
        <f t="shared" si="37"/>
        <v>0</v>
      </c>
      <c r="K39" s="28">
        <f t="shared" si="38"/>
        <v>239.4</v>
      </c>
      <c r="L39" s="28">
        <f t="shared" si="39"/>
        <v>0</v>
      </c>
    </row>
    <row r="40" spans="1:12">
      <c r="A40" s="60">
        <v>5.0999999999999996</v>
      </c>
      <c r="B40" s="29" t="s">
        <v>1737</v>
      </c>
      <c r="C40" s="29" t="s">
        <v>1730</v>
      </c>
      <c r="D40" s="29" t="s">
        <v>1592</v>
      </c>
      <c r="E40" s="31" t="s">
        <v>1631</v>
      </c>
      <c r="F40" s="32">
        <v>2.2799999999999998</v>
      </c>
      <c r="G40" s="25">
        <f t="shared" si="35"/>
        <v>239.4</v>
      </c>
      <c r="H40" s="26"/>
      <c r="I40" s="71">
        <f t="shared" si="36"/>
        <v>2.2799999999999998</v>
      </c>
      <c r="J40" s="72">
        <f t="shared" si="37"/>
        <v>0</v>
      </c>
      <c r="K40" s="28">
        <f t="shared" si="38"/>
        <v>239.4</v>
      </c>
      <c r="L40" s="28">
        <f t="shared" si="39"/>
        <v>0</v>
      </c>
    </row>
    <row r="41" spans="1:12" ht="12.5" thickBot="1">
      <c r="A41" s="21"/>
      <c r="B41" s="76"/>
      <c r="C41" s="57"/>
      <c r="D41" s="57"/>
      <c r="E41" s="58"/>
      <c r="F41" s="77"/>
      <c r="G41" s="25"/>
      <c r="H41" s="26"/>
      <c r="I41" s="71"/>
      <c r="J41" s="72"/>
      <c r="K41" s="28"/>
      <c r="L41" s="28"/>
    </row>
    <row r="42" spans="1:12">
      <c r="A42" s="21"/>
      <c r="B42" s="312" t="s">
        <v>1682</v>
      </c>
      <c r="C42" s="313"/>
      <c r="D42" s="313"/>
      <c r="E42" s="313"/>
      <c r="F42" s="318"/>
      <c r="G42" s="78"/>
      <c r="H42" s="36"/>
      <c r="I42" s="73"/>
      <c r="J42" s="73"/>
      <c r="K42" s="28"/>
      <c r="L42" s="28"/>
    </row>
    <row r="43" spans="1:12">
      <c r="A43" s="21"/>
      <c r="B43" s="22" t="s">
        <v>1172</v>
      </c>
      <c r="C43" s="33"/>
      <c r="D43" s="33"/>
      <c r="E43" s="33"/>
      <c r="F43" s="33"/>
      <c r="G43" s="33"/>
      <c r="H43" s="36"/>
      <c r="I43" s="73"/>
      <c r="J43" s="73"/>
      <c r="K43" s="28"/>
      <c r="L43" s="28"/>
    </row>
    <row r="44" spans="1:12">
      <c r="A44" s="21">
        <v>0</v>
      </c>
      <c r="B44" s="29" t="s">
        <v>1624</v>
      </c>
      <c r="C44" s="23" t="s">
        <v>1625</v>
      </c>
      <c r="D44" s="23" t="s">
        <v>53</v>
      </c>
      <c r="E44" s="24" t="s">
        <v>1631</v>
      </c>
      <c r="F44" s="25">
        <v>1.72</v>
      </c>
      <c r="G44" s="25">
        <f t="shared" ref="G44:G45" si="40">ROUND(F44*Курс_EUR,2)</f>
        <v>180.6</v>
      </c>
      <c r="H44" s="26"/>
      <c r="I44" s="71">
        <f t="shared" ref="I44:I45" si="41">F44*(1-Скидка_SM_CST)</f>
        <v>1.72</v>
      </c>
      <c r="J44" s="72">
        <f t="shared" ref="J44:J45" si="42">I44*H44</f>
        <v>0</v>
      </c>
      <c r="K44" s="28">
        <f t="shared" ref="K44:K45" si="43">G44*(1-Скидка_SM_CST)</f>
        <v>180.6</v>
      </c>
      <c r="L44" s="28">
        <f t="shared" si="29"/>
        <v>0</v>
      </c>
    </row>
    <row r="45" spans="1:12">
      <c r="A45" s="21">
        <v>0</v>
      </c>
      <c r="B45" s="29" t="s">
        <v>1626</v>
      </c>
      <c r="C45" s="23" t="s">
        <v>1625</v>
      </c>
      <c r="D45" s="23" t="s">
        <v>58</v>
      </c>
      <c r="E45" s="24" t="s">
        <v>1631</v>
      </c>
      <c r="F45" s="25">
        <v>1.49</v>
      </c>
      <c r="G45" s="25">
        <f t="shared" si="40"/>
        <v>156.44999999999999</v>
      </c>
      <c r="H45" s="26"/>
      <c r="I45" s="71">
        <f t="shared" si="41"/>
        <v>1.49</v>
      </c>
      <c r="J45" s="72">
        <f t="shared" si="42"/>
        <v>0</v>
      </c>
      <c r="K45" s="28">
        <f t="shared" si="43"/>
        <v>156.44999999999999</v>
      </c>
      <c r="L45" s="28">
        <f t="shared" si="29"/>
        <v>0</v>
      </c>
    </row>
    <row r="46" spans="1:12" ht="12.5" thickBot="1">
      <c r="A46" s="21"/>
      <c r="B46" s="29"/>
      <c r="C46" s="23"/>
      <c r="D46" s="23"/>
      <c r="E46" s="24"/>
      <c r="F46" s="25"/>
      <c r="G46" s="25"/>
      <c r="H46" s="26"/>
      <c r="I46" s="71"/>
      <c r="J46" s="72"/>
      <c r="K46" s="28"/>
      <c r="L46" s="28"/>
    </row>
    <row r="47" spans="1:12">
      <c r="A47" s="21"/>
      <c r="B47" s="312" t="s">
        <v>1573</v>
      </c>
      <c r="C47" s="313"/>
      <c r="D47" s="313"/>
      <c r="E47" s="313"/>
      <c r="F47" s="318"/>
      <c r="G47" s="25"/>
      <c r="H47" s="26"/>
      <c r="I47" s="71"/>
      <c r="J47" s="72"/>
      <c r="K47" s="28"/>
      <c r="L47" s="28"/>
    </row>
    <row r="48" spans="1:12">
      <c r="A48" s="21"/>
      <c r="B48" s="22" t="s">
        <v>1173</v>
      </c>
      <c r="C48" s="33"/>
      <c r="D48" s="33"/>
      <c r="E48" s="33"/>
      <c r="F48" s="33"/>
      <c r="G48" s="25"/>
      <c r="H48" s="26"/>
      <c r="I48" s="71"/>
      <c r="J48" s="72"/>
      <c r="K48" s="28"/>
      <c r="L48" s="28"/>
    </row>
    <row r="49" spans="1:13">
      <c r="A49" s="21">
        <v>0</v>
      </c>
      <c r="B49" s="29" t="s">
        <v>1747</v>
      </c>
      <c r="C49" s="23" t="s">
        <v>2382</v>
      </c>
      <c r="D49" s="23" t="s">
        <v>49</v>
      </c>
      <c r="E49" s="24" t="s">
        <v>445</v>
      </c>
      <c r="F49" s="25">
        <v>1.97</v>
      </c>
      <c r="G49" s="25">
        <f t="shared" ref="G49:G59" si="44">ROUND(F49*Курс_EUR,2)</f>
        <v>206.85</v>
      </c>
      <c r="H49" s="26"/>
      <c r="I49" s="71">
        <f t="shared" ref="I49:I69" si="45">F49*(1-Скидка_SM_CST)</f>
        <v>1.97</v>
      </c>
      <c r="J49" s="72">
        <f t="shared" ref="J49:J59" si="46">I49*H49</f>
        <v>0</v>
      </c>
      <c r="K49" s="28">
        <f t="shared" ref="K49:K59" si="47">G49*(1-Скидка_SM_CST)</f>
        <v>206.85</v>
      </c>
      <c r="L49" s="28">
        <f t="shared" ref="L49:L59" si="48">H49*K49</f>
        <v>0</v>
      </c>
      <c r="M49" s="34"/>
    </row>
    <row r="50" spans="1:13">
      <c r="A50" s="21">
        <v>0</v>
      </c>
      <c r="B50" s="29" t="s">
        <v>1749</v>
      </c>
      <c r="C50" s="23" t="s">
        <v>2382</v>
      </c>
      <c r="D50" s="23" t="s">
        <v>51</v>
      </c>
      <c r="E50" s="24" t="s">
        <v>47</v>
      </c>
      <c r="F50" s="25">
        <v>1.88</v>
      </c>
      <c r="G50" s="25">
        <f t="shared" si="44"/>
        <v>197.4</v>
      </c>
      <c r="H50" s="26"/>
      <c r="I50" s="71">
        <f t="shared" si="45"/>
        <v>1.88</v>
      </c>
      <c r="J50" s="72">
        <f t="shared" si="46"/>
        <v>0</v>
      </c>
      <c r="K50" s="28">
        <f t="shared" si="47"/>
        <v>197.4</v>
      </c>
      <c r="L50" s="28">
        <f t="shared" si="48"/>
        <v>0</v>
      </c>
      <c r="M50" s="34"/>
    </row>
    <row r="51" spans="1:13">
      <c r="A51" s="21">
        <v>0</v>
      </c>
      <c r="B51" s="29" t="s">
        <v>1750</v>
      </c>
      <c r="C51" s="23" t="s">
        <v>2382</v>
      </c>
      <c r="D51" s="23" t="s">
        <v>53</v>
      </c>
      <c r="E51" s="24" t="s">
        <v>47</v>
      </c>
      <c r="F51" s="25">
        <v>1.71</v>
      </c>
      <c r="G51" s="25">
        <f t="shared" si="44"/>
        <v>179.55</v>
      </c>
      <c r="H51" s="26"/>
      <c r="I51" s="71">
        <f t="shared" si="45"/>
        <v>1.71</v>
      </c>
      <c r="J51" s="72">
        <f t="shared" si="46"/>
        <v>0</v>
      </c>
      <c r="K51" s="28">
        <f t="shared" si="47"/>
        <v>179.55</v>
      </c>
      <c r="L51" s="28">
        <f t="shared" si="48"/>
        <v>0</v>
      </c>
      <c r="M51" s="34"/>
    </row>
    <row r="52" spans="1:13">
      <c r="A52" s="21">
        <v>0</v>
      </c>
      <c r="B52" s="29" t="s">
        <v>1751</v>
      </c>
      <c r="C52" s="23" t="s">
        <v>2382</v>
      </c>
      <c r="D52" s="23" t="s">
        <v>56</v>
      </c>
      <c r="E52" s="24" t="s">
        <v>47</v>
      </c>
      <c r="F52" s="25">
        <v>1.52</v>
      </c>
      <c r="G52" s="25">
        <f t="shared" si="44"/>
        <v>159.6</v>
      </c>
      <c r="H52" s="26"/>
      <c r="I52" s="71">
        <f t="shared" si="45"/>
        <v>1.52</v>
      </c>
      <c r="J52" s="72">
        <f t="shared" si="46"/>
        <v>0</v>
      </c>
      <c r="K52" s="28">
        <f t="shared" si="47"/>
        <v>159.6</v>
      </c>
      <c r="L52" s="28">
        <f t="shared" si="48"/>
        <v>0</v>
      </c>
      <c r="M52" s="34"/>
    </row>
    <row r="53" spans="1:13">
      <c r="A53" s="21">
        <v>0</v>
      </c>
      <c r="B53" s="29" t="s">
        <v>1752</v>
      </c>
      <c r="C53" s="23" t="s">
        <v>2382</v>
      </c>
      <c r="D53" s="23" t="s">
        <v>58</v>
      </c>
      <c r="E53" s="24" t="s">
        <v>47</v>
      </c>
      <c r="F53" s="25">
        <v>1.52</v>
      </c>
      <c r="G53" s="25">
        <f t="shared" si="44"/>
        <v>159.6</v>
      </c>
      <c r="H53" s="26"/>
      <c r="I53" s="71">
        <f t="shared" si="45"/>
        <v>1.52</v>
      </c>
      <c r="J53" s="72">
        <f t="shared" si="46"/>
        <v>0</v>
      </c>
      <c r="K53" s="28">
        <f t="shared" si="47"/>
        <v>159.6</v>
      </c>
      <c r="L53" s="28">
        <f t="shared" si="48"/>
        <v>0</v>
      </c>
      <c r="M53" s="34"/>
    </row>
    <row r="54" spans="1:13">
      <c r="A54" s="21">
        <v>0</v>
      </c>
      <c r="B54" s="29" t="s">
        <v>1753</v>
      </c>
      <c r="C54" s="23" t="s">
        <v>1748</v>
      </c>
      <c r="D54" s="23" t="s">
        <v>60</v>
      </c>
      <c r="E54" s="24" t="s">
        <v>47</v>
      </c>
      <c r="F54" s="25">
        <v>1.52</v>
      </c>
      <c r="G54" s="25">
        <f t="shared" si="44"/>
        <v>159.6</v>
      </c>
      <c r="H54" s="26"/>
      <c r="I54" s="71">
        <f t="shared" si="45"/>
        <v>1.52</v>
      </c>
      <c r="J54" s="72">
        <f t="shared" si="46"/>
        <v>0</v>
      </c>
      <c r="K54" s="28">
        <f t="shared" si="47"/>
        <v>159.6</v>
      </c>
      <c r="L54" s="28">
        <f t="shared" si="48"/>
        <v>0</v>
      </c>
      <c r="M54" s="34"/>
    </row>
    <row r="55" spans="1:13">
      <c r="A55" s="21">
        <v>0</v>
      </c>
      <c r="B55" s="29" t="s">
        <v>1754</v>
      </c>
      <c r="C55" s="23" t="s">
        <v>1748</v>
      </c>
      <c r="D55" s="23" t="s">
        <v>62</v>
      </c>
      <c r="E55" s="24" t="s">
        <v>47</v>
      </c>
      <c r="F55" s="25">
        <v>1.52</v>
      </c>
      <c r="G55" s="25">
        <f t="shared" si="44"/>
        <v>159.6</v>
      </c>
      <c r="H55" s="26"/>
      <c r="I55" s="71">
        <f t="shared" si="45"/>
        <v>1.52</v>
      </c>
      <c r="J55" s="72">
        <f t="shared" si="46"/>
        <v>0</v>
      </c>
      <c r="K55" s="28">
        <f t="shared" si="47"/>
        <v>159.6</v>
      </c>
      <c r="L55" s="28">
        <f t="shared" si="48"/>
        <v>0</v>
      </c>
      <c r="M55" s="34"/>
    </row>
    <row r="56" spans="1:13">
      <c r="A56" s="21">
        <v>0</v>
      </c>
      <c r="B56" s="29" t="s">
        <v>1849</v>
      </c>
      <c r="C56" s="23" t="s">
        <v>1748</v>
      </c>
      <c r="D56" s="23" t="s">
        <v>64</v>
      </c>
      <c r="E56" s="24" t="s">
        <v>47</v>
      </c>
      <c r="F56" s="25">
        <v>1.52</v>
      </c>
      <c r="G56" s="25">
        <f t="shared" ref="G56:G58" si="49">ROUND(F56*Курс_EUR,2)</f>
        <v>159.6</v>
      </c>
      <c r="H56" s="26"/>
      <c r="I56" s="71">
        <f t="shared" ref="I56:I58" si="50">F56*(1-Скидка_SM_CST)</f>
        <v>1.52</v>
      </c>
      <c r="J56" s="72">
        <f t="shared" ref="J56:J58" si="51">I56*H56</f>
        <v>0</v>
      </c>
      <c r="K56" s="28">
        <f t="shared" ref="K56:K58" si="52">G56*(1-Скидка_SM_CST)</f>
        <v>159.6</v>
      </c>
      <c r="L56" s="28">
        <f t="shared" ref="L56:L58" si="53">H56*K56</f>
        <v>0</v>
      </c>
      <c r="M56" s="34"/>
    </row>
    <row r="57" spans="1:13">
      <c r="A57" s="21">
        <v>0</v>
      </c>
      <c r="B57" s="29" t="s">
        <v>1755</v>
      </c>
      <c r="C57" s="23" t="s">
        <v>1748</v>
      </c>
      <c r="D57" s="23" t="s">
        <v>66</v>
      </c>
      <c r="E57" s="24" t="s">
        <v>47</v>
      </c>
      <c r="F57" s="25">
        <v>1.52</v>
      </c>
      <c r="G57" s="25">
        <f t="shared" si="49"/>
        <v>159.6</v>
      </c>
      <c r="H57" s="26"/>
      <c r="I57" s="71">
        <f t="shared" si="50"/>
        <v>1.52</v>
      </c>
      <c r="J57" s="72">
        <f t="shared" si="51"/>
        <v>0</v>
      </c>
      <c r="K57" s="28">
        <f t="shared" si="52"/>
        <v>159.6</v>
      </c>
      <c r="L57" s="28">
        <f t="shared" si="53"/>
        <v>0</v>
      </c>
      <c r="M57" s="34"/>
    </row>
    <row r="58" spans="1:13">
      <c r="A58" s="21">
        <v>0</v>
      </c>
      <c r="B58" s="29" t="s">
        <v>1850</v>
      </c>
      <c r="C58" s="23" t="s">
        <v>1748</v>
      </c>
      <c r="D58" s="23" t="s">
        <v>68</v>
      </c>
      <c r="E58" s="24" t="s">
        <v>47</v>
      </c>
      <c r="F58" s="25">
        <v>1.52</v>
      </c>
      <c r="G58" s="25">
        <f t="shared" si="49"/>
        <v>159.6</v>
      </c>
      <c r="H58" s="26"/>
      <c r="I58" s="71">
        <f t="shared" si="50"/>
        <v>1.52</v>
      </c>
      <c r="J58" s="72">
        <f t="shared" si="51"/>
        <v>0</v>
      </c>
      <c r="K58" s="28">
        <f t="shared" si="52"/>
        <v>159.6</v>
      </c>
      <c r="L58" s="28">
        <f t="shared" si="53"/>
        <v>0</v>
      </c>
      <c r="M58" s="34"/>
    </row>
    <row r="59" spans="1:13">
      <c r="A59" s="21">
        <v>0</v>
      </c>
      <c r="B59" s="29" t="s">
        <v>1756</v>
      </c>
      <c r="C59" s="23" t="s">
        <v>1748</v>
      </c>
      <c r="D59" s="23" t="s">
        <v>70</v>
      </c>
      <c r="E59" s="24" t="s">
        <v>47</v>
      </c>
      <c r="F59" s="25">
        <v>1.52</v>
      </c>
      <c r="G59" s="25">
        <f t="shared" si="44"/>
        <v>159.6</v>
      </c>
      <c r="H59" s="26"/>
      <c r="I59" s="71">
        <f t="shared" si="45"/>
        <v>1.52</v>
      </c>
      <c r="J59" s="72">
        <f t="shared" si="46"/>
        <v>0</v>
      </c>
      <c r="K59" s="28">
        <f t="shared" si="47"/>
        <v>159.6</v>
      </c>
      <c r="L59" s="28">
        <f t="shared" si="48"/>
        <v>0</v>
      </c>
      <c r="M59" s="34"/>
    </row>
    <row r="60" spans="1:13">
      <c r="A60" s="21"/>
      <c r="B60" s="29"/>
      <c r="C60" s="23"/>
      <c r="D60" s="23"/>
      <c r="E60" s="24"/>
      <c r="F60" s="25"/>
      <c r="G60" s="25"/>
      <c r="H60" s="26"/>
      <c r="I60" s="71"/>
      <c r="J60" s="72"/>
      <c r="K60" s="28"/>
      <c r="L60" s="28"/>
    </row>
    <row r="61" spans="1:13" ht="12.5" thickBot="1">
      <c r="A61" s="21"/>
      <c r="B61" s="319" t="s">
        <v>1684</v>
      </c>
      <c r="C61" s="319"/>
      <c r="D61" s="319"/>
      <c r="E61" s="319"/>
      <c r="F61" s="320"/>
      <c r="G61" s="79"/>
      <c r="H61" s="26"/>
      <c r="I61" s="71"/>
      <c r="J61" s="72"/>
      <c r="K61" s="28"/>
      <c r="L61" s="28"/>
    </row>
    <row r="62" spans="1:13">
      <c r="A62" s="21">
        <v>0</v>
      </c>
      <c r="B62" s="80">
        <v>154305</v>
      </c>
      <c r="C62" s="80" t="s">
        <v>1686</v>
      </c>
      <c r="D62" s="23" t="s">
        <v>451</v>
      </c>
      <c r="E62" s="24" t="s">
        <v>47</v>
      </c>
      <c r="F62" s="25">
        <v>1</v>
      </c>
      <c r="G62" s="25">
        <f t="shared" ref="G62:G69" si="54">ROUND(F62*Курс_EUR,2)</f>
        <v>105</v>
      </c>
      <c r="H62" s="26"/>
      <c r="I62" s="71">
        <f t="shared" si="45"/>
        <v>1</v>
      </c>
      <c r="J62" s="72">
        <f t="shared" ref="J62:J69" si="55">I62*H62</f>
        <v>0</v>
      </c>
      <c r="K62" s="28">
        <f t="shared" ref="K62:K69" si="56">G62*(1-Скидка_SM_CST)</f>
        <v>105</v>
      </c>
      <c r="L62" s="28">
        <f t="shared" si="29"/>
        <v>0</v>
      </c>
    </row>
    <row r="63" spans="1:13">
      <c r="A63" s="21">
        <v>0</v>
      </c>
      <c r="B63" s="80">
        <v>154306</v>
      </c>
      <c r="C63" s="80" t="s">
        <v>1686</v>
      </c>
      <c r="D63" s="23" t="s">
        <v>453</v>
      </c>
      <c r="E63" s="24" t="s">
        <v>47</v>
      </c>
      <c r="F63" s="25">
        <v>0.9</v>
      </c>
      <c r="G63" s="25">
        <f t="shared" si="54"/>
        <v>94.5</v>
      </c>
      <c r="H63" s="26"/>
      <c r="I63" s="71">
        <f t="shared" si="45"/>
        <v>0.9</v>
      </c>
      <c r="J63" s="72">
        <f t="shared" si="55"/>
        <v>0</v>
      </c>
      <c r="K63" s="28">
        <f t="shared" si="56"/>
        <v>94.5</v>
      </c>
      <c r="L63" s="28">
        <f t="shared" si="29"/>
        <v>0</v>
      </c>
    </row>
    <row r="64" spans="1:13">
      <c r="A64" s="21">
        <v>0</v>
      </c>
      <c r="B64" s="80">
        <v>154308</v>
      </c>
      <c r="C64" s="80" t="s">
        <v>1686</v>
      </c>
      <c r="D64" s="23" t="s">
        <v>457</v>
      </c>
      <c r="E64" s="24" t="s">
        <v>47</v>
      </c>
      <c r="F64" s="25">
        <v>0.82</v>
      </c>
      <c r="G64" s="25">
        <f t="shared" si="54"/>
        <v>86.1</v>
      </c>
      <c r="H64" s="26"/>
      <c r="I64" s="71">
        <f t="shared" si="45"/>
        <v>0.82</v>
      </c>
      <c r="J64" s="72">
        <f t="shared" si="55"/>
        <v>0</v>
      </c>
      <c r="K64" s="28">
        <f t="shared" si="56"/>
        <v>86.1</v>
      </c>
      <c r="L64" s="28">
        <f t="shared" si="29"/>
        <v>0</v>
      </c>
    </row>
    <row r="65" spans="1:12">
      <c r="A65" s="21">
        <v>0</v>
      </c>
      <c r="B65" s="80">
        <v>154309</v>
      </c>
      <c r="C65" s="80" t="s">
        <v>1686</v>
      </c>
      <c r="D65" s="23" t="s">
        <v>477</v>
      </c>
      <c r="E65" s="24" t="s">
        <v>47</v>
      </c>
      <c r="F65" s="25">
        <v>0.82</v>
      </c>
      <c r="G65" s="25">
        <f t="shared" si="54"/>
        <v>86.1</v>
      </c>
      <c r="H65" s="26"/>
      <c r="I65" s="71">
        <f t="shared" si="45"/>
        <v>0.82</v>
      </c>
      <c r="J65" s="72">
        <f t="shared" si="55"/>
        <v>0</v>
      </c>
      <c r="K65" s="28">
        <f t="shared" si="56"/>
        <v>86.1</v>
      </c>
      <c r="L65" s="28">
        <f t="shared" si="29"/>
        <v>0</v>
      </c>
    </row>
    <row r="66" spans="1:12">
      <c r="A66" s="21">
        <v>0</v>
      </c>
      <c r="B66" s="80">
        <v>154310</v>
      </c>
      <c r="C66" s="80" t="s">
        <v>1686</v>
      </c>
      <c r="D66" s="23" t="s">
        <v>478</v>
      </c>
      <c r="E66" s="24" t="s">
        <v>47</v>
      </c>
      <c r="F66" s="25">
        <v>0.82</v>
      </c>
      <c r="G66" s="25">
        <f t="shared" si="54"/>
        <v>86.1</v>
      </c>
      <c r="H66" s="26"/>
      <c r="I66" s="71">
        <f t="shared" si="45"/>
        <v>0.82</v>
      </c>
      <c r="J66" s="72">
        <f t="shared" si="55"/>
        <v>0</v>
      </c>
      <c r="K66" s="28">
        <f t="shared" si="56"/>
        <v>86.1</v>
      </c>
      <c r="L66" s="28">
        <f t="shared" si="29"/>
        <v>0</v>
      </c>
    </row>
    <row r="67" spans="1:12">
      <c r="A67" s="21">
        <v>0</v>
      </c>
      <c r="B67" s="80">
        <v>154311</v>
      </c>
      <c r="C67" s="80" t="s">
        <v>1686</v>
      </c>
      <c r="D67" s="23" t="s">
        <v>479</v>
      </c>
      <c r="E67" s="24" t="s">
        <v>47</v>
      </c>
      <c r="F67" s="25">
        <v>0.82</v>
      </c>
      <c r="G67" s="25">
        <f t="shared" si="54"/>
        <v>86.1</v>
      </c>
      <c r="H67" s="26"/>
      <c r="I67" s="71">
        <f t="shared" si="45"/>
        <v>0.82</v>
      </c>
      <c r="J67" s="72">
        <f t="shared" si="55"/>
        <v>0</v>
      </c>
      <c r="K67" s="28">
        <f t="shared" si="56"/>
        <v>86.1</v>
      </c>
      <c r="L67" s="28">
        <f t="shared" si="29"/>
        <v>0</v>
      </c>
    </row>
    <row r="68" spans="1:12">
      <c r="A68" s="21">
        <v>0</v>
      </c>
      <c r="B68" s="80">
        <v>154312</v>
      </c>
      <c r="C68" s="80" t="s">
        <v>1686</v>
      </c>
      <c r="D68" s="23" t="s">
        <v>421</v>
      </c>
      <c r="E68" s="24" t="s">
        <v>47</v>
      </c>
      <c r="F68" s="25">
        <v>0.82</v>
      </c>
      <c r="G68" s="25">
        <f t="shared" si="54"/>
        <v>86.1</v>
      </c>
      <c r="H68" s="26"/>
      <c r="I68" s="71">
        <f t="shared" si="45"/>
        <v>0.82</v>
      </c>
      <c r="J68" s="72">
        <f t="shared" si="55"/>
        <v>0</v>
      </c>
      <c r="K68" s="28">
        <f t="shared" si="56"/>
        <v>86.1</v>
      </c>
      <c r="L68" s="28">
        <f t="shared" si="29"/>
        <v>0</v>
      </c>
    </row>
    <row r="69" spans="1:12">
      <c r="A69" s="21">
        <v>0</v>
      </c>
      <c r="B69" s="80">
        <v>154314</v>
      </c>
      <c r="C69" s="80" t="s">
        <v>1686</v>
      </c>
      <c r="D69" s="23" t="s">
        <v>1685</v>
      </c>
      <c r="E69" s="24" t="s">
        <v>47</v>
      </c>
      <c r="F69" s="25">
        <v>0.82</v>
      </c>
      <c r="G69" s="25">
        <f t="shared" si="54"/>
        <v>86.1</v>
      </c>
      <c r="H69" s="26"/>
      <c r="I69" s="71">
        <f t="shared" si="45"/>
        <v>0.82</v>
      </c>
      <c r="J69" s="72">
        <f t="shared" si="55"/>
        <v>0</v>
      </c>
      <c r="K69" s="28">
        <f t="shared" si="56"/>
        <v>86.1</v>
      </c>
      <c r="L69" s="28">
        <f t="shared" si="29"/>
        <v>0</v>
      </c>
    </row>
    <row r="70" spans="1:12">
      <c r="A70" s="81"/>
      <c r="B70" s="82"/>
      <c r="C70" s="82"/>
      <c r="D70" s="29"/>
      <c r="E70" s="31"/>
      <c r="F70" s="32"/>
      <c r="G70" s="32"/>
      <c r="H70" s="26"/>
      <c r="I70" s="72"/>
      <c r="J70" s="72"/>
      <c r="K70" s="27"/>
      <c r="L70" s="28"/>
    </row>
    <row r="71" spans="1:12">
      <c r="A71" s="63"/>
      <c r="F71" s="64"/>
      <c r="G71" s="64"/>
      <c r="H71" s="64"/>
    </row>
    <row r="72" spans="1:12">
      <c r="A72" s="63"/>
      <c r="B72" s="63" t="s">
        <v>40</v>
      </c>
    </row>
    <row r="73" spans="1:12">
      <c r="A73" s="63"/>
      <c r="B73" s="63"/>
    </row>
  </sheetData>
  <autoFilter ref="A6:L70"/>
  <mergeCells count="7">
    <mergeCell ref="B2:F2"/>
    <mergeCell ref="B3:F3"/>
    <mergeCell ref="B7:F7"/>
    <mergeCell ref="B42:F42"/>
    <mergeCell ref="B61:F61"/>
    <mergeCell ref="B31:F31"/>
    <mergeCell ref="B47:F47"/>
  </mergeCells>
  <hyperlinks>
    <hyperlink ref="E5" location="Содержание!A1" display="Содержание"/>
  </hyperlinks>
  <pageMargins left="0.31496062992125984" right="0.11811023622047245" top="0.74803149606299213" bottom="0.74803149606299213" header="0.31496062992125984" footer="0.31496062992125984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02"/>
  <sheetViews>
    <sheetView zoomScaleNormal="100" workbookViewId="0">
      <pane xSplit="3" ySplit="7" topLeftCell="D8" activePane="bottomRight" state="frozen"/>
      <selection activeCell="B1" sqref="B1"/>
      <selection pane="topRight" activeCell="D1" sqref="D1"/>
      <selection pane="bottomLeft" activeCell="B8" sqref="B8"/>
      <selection pane="bottomRight" activeCell="D6" sqref="D6"/>
    </sheetView>
  </sheetViews>
  <sheetFormatPr defaultColWidth="9.1796875" defaultRowHeight="12" outlineLevelCol="1"/>
  <cols>
    <col min="1" max="1" width="5.54296875" style="1" customWidth="1" outlineLevel="1"/>
    <col min="2" max="2" width="7.26953125" style="1" customWidth="1"/>
    <col min="3" max="3" width="69.26953125" style="1" customWidth="1"/>
    <col min="4" max="4" width="10" style="1" customWidth="1"/>
    <col min="5" max="5" width="7.1796875" style="1" customWidth="1"/>
    <col min="6" max="6" width="8.1796875" style="1" hidden="1" customWidth="1" outlineLevel="1"/>
    <col min="7" max="7" width="8.1796875" style="1" customWidth="1" collapsed="1"/>
    <col min="8" max="8" width="8.1796875" style="1" customWidth="1" outlineLevel="1"/>
    <col min="9" max="10" width="9.1796875" style="65" hidden="1" customWidth="1"/>
    <col min="11" max="12" width="9.1796875" style="1" customWidth="1" outlineLevel="1"/>
    <col min="13" max="13" width="1.54296875" style="1" customWidth="1"/>
    <col min="14" max="14" width="8.1796875" style="1" customWidth="1"/>
    <col min="15" max="16384" width="9.1796875" style="1"/>
  </cols>
  <sheetData>
    <row r="2" spans="1:13" ht="15.5">
      <c r="B2" s="314" t="s">
        <v>0</v>
      </c>
      <c r="C2" s="314"/>
      <c r="D2" s="314"/>
      <c r="E2" s="314"/>
      <c r="F2" s="314"/>
      <c r="G2" s="2"/>
      <c r="H2" s="2"/>
    </row>
    <row r="3" spans="1:13" ht="15.5">
      <c r="B3" s="314" t="s">
        <v>1308</v>
      </c>
      <c r="C3" s="314"/>
      <c r="D3" s="314"/>
      <c r="E3" s="314"/>
      <c r="F3" s="314"/>
      <c r="G3" s="2"/>
      <c r="H3" s="2"/>
      <c r="K3" s="83"/>
      <c r="L3" s="83"/>
    </row>
    <row r="4" spans="1:13">
      <c r="F4" s="84"/>
      <c r="G4" s="84"/>
      <c r="H4" s="84"/>
      <c r="K4" s="5" t="s">
        <v>574</v>
      </c>
      <c r="L4" s="6">
        <v>0</v>
      </c>
    </row>
    <row r="5" spans="1:13">
      <c r="B5" s="1" t="s">
        <v>1202</v>
      </c>
      <c r="K5" s="5" t="s">
        <v>1164</v>
      </c>
      <c r="L5" s="6">
        <v>0</v>
      </c>
    </row>
    <row r="6" spans="1:13" ht="15" thickBot="1">
      <c r="B6" s="1" t="s">
        <v>1</v>
      </c>
      <c r="D6" s="85" t="s">
        <v>585</v>
      </c>
      <c r="F6" s="307">
        <f>Курс_EUR</f>
        <v>105</v>
      </c>
      <c r="I6" s="66" t="s">
        <v>2345</v>
      </c>
      <c r="J6" s="126">
        <f>SUM(J10:J697)</f>
        <v>0</v>
      </c>
      <c r="K6" s="5" t="s">
        <v>1688</v>
      </c>
      <c r="L6" s="32">
        <f>SUM(L10:L697)</f>
        <v>0</v>
      </c>
    </row>
    <row r="7" spans="1:13" ht="36.5" thickBot="1">
      <c r="A7" s="9" t="s">
        <v>969</v>
      </c>
      <c r="B7" s="10" t="s">
        <v>2</v>
      </c>
      <c r="C7" s="11" t="s">
        <v>3</v>
      </c>
      <c r="D7" s="11" t="s">
        <v>4</v>
      </c>
      <c r="E7" s="11" t="s">
        <v>5</v>
      </c>
      <c r="F7" s="11" t="s">
        <v>2343</v>
      </c>
      <c r="G7" s="12" t="s">
        <v>1627</v>
      </c>
      <c r="H7" s="13" t="s">
        <v>576</v>
      </c>
      <c r="I7" s="68" t="s">
        <v>575</v>
      </c>
      <c r="J7" s="68" t="s">
        <v>2509</v>
      </c>
      <c r="K7" s="14" t="s">
        <v>575</v>
      </c>
      <c r="L7" s="15" t="s">
        <v>1687</v>
      </c>
    </row>
    <row r="8" spans="1:13" ht="16" thickBot="1">
      <c r="A8" s="23"/>
      <c r="B8" s="326" t="s">
        <v>6</v>
      </c>
      <c r="C8" s="324"/>
      <c r="D8" s="324"/>
      <c r="E8" s="324"/>
      <c r="F8" s="324"/>
      <c r="G8" s="86"/>
      <c r="H8" s="87"/>
      <c r="I8" s="127"/>
      <c r="J8" s="127"/>
      <c r="K8" s="87"/>
      <c r="L8" s="87"/>
    </row>
    <row r="9" spans="1:13" ht="12.5" thickBot="1">
      <c r="A9" s="23"/>
      <c r="B9" s="321" t="s">
        <v>541</v>
      </c>
      <c r="C9" s="322"/>
      <c r="D9" s="322"/>
      <c r="E9" s="322"/>
      <c r="F9" s="323"/>
      <c r="G9" s="88"/>
      <c r="H9" s="87"/>
      <c r="I9" s="127"/>
      <c r="J9" s="127"/>
      <c r="K9" s="87"/>
      <c r="L9" s="87"/>
    </row>
    <row r="10" spans="1:13">
      <c r="A10" s="81">
        <v>0</v>
      </c>
      <c r="B10" s="89">
        <v>105144</v>
      </c>
      <c r="C10" s="90" t="s">
        <v>1503</v>
      </c>
      <c r="D10" s="90" t="s">
        <v>644</v>
      </c>
      <c r="E10" s="90" t="s">
        <v>7</v>
      </c>
      <c r="F10" s="25">
        <v>0.72</v>
      </c>
      <c r="G10" s="25">
        <f>ROUND(F10*Курс_EUR,2)</f>
        <v>75.599999999999994</v>
      </c>
      <c r="H10" s="26"/>
      <c r="I10" s="72">
        <f>F10*(1-Скидка_RP_ind)</f>
        <v>0.72</v>
      </c>
      <c r="J10" s="72">
        <f>I10*H10</f>
        <v>0</v>
      </c>
      <c r="K10" s="28">
        <f>G10*(1-Скидка_RP_ind)</f>
        <v>75.599999999999994</v>
      </c>
      <c r="L10" s="28">
        <f>H10*K10</f>
        <v>0</v>
      </c>
      <c r="M10" s="1" t="s">
        <v>655</v>
      </c>
    </row>
    <row r="11" spans="1:13">
      <c r="A11" s="81">
        <v>0</v>
      </c>
      <c r="B11" s="89">
        <v>105243</v>
      </c>
      <c r="C11" s="90" t="s">
        <v>850</v>
      </c>
      <c r="D11" s="90" t="s">
        <v>644</v>
      </c>
      <c r="E11" s="90" t="s">
        <v>7</v>
      </c>
      <c r="F11" s="25">
        <v>0.67</v>
      </c>
      <c r="G11" s="25">
        <f>ROUND(F11*Курс_EUR,2)</f>
        <v>70.349999999999994</v>
      </c>
      <c r="H11" s="26"/>
      <c r="I11" s="72">
        <f>F11*(1-Скидка_RP_ind)</f>
        <v>0.67</v>
      </c>
      <c r="J11" s="72">
        <f>I11*H11</f>
        <v>0</v>
      </c>
      <c r="K11" s="28">
        <f>G11*(1-Скидка_RP_ind)</f>
        <v>70.349999999999994</v>
      </c>
      <c r="L11" s="28">
        <f>H11*K11</f>
        <v>0</v>
      </c>
      <c r="M11" s="1" t="s">
        <v>655</v>
      </c>
    </row>
    <row r="12" spans="1:13">
      <c r="A12" s="81">
        <v>0</v>
      </c>
      <c r="B12" s="89">
        <v>105323</v>
      </c>
      <c r="C12" s="90" t="s">
        <v>1645</v>
      </c>
      <c r="D12" s="90" t="s">
        <v>644</v>
      </c>
      <c r="E12" s="90" t="s">
        <v>7</v>
      </c>
      <c r="F12" s="25">
        <v>0.56000000000000005</v>
      </c>
      <c r="G12" s="25">
        <f>ROUND(F12*Курс_EUR,2)</f>
        <v>58.8</v>
      </c>
      <c r="H12" s="26"/>
      <c r="I12" s="72">
        <f>F12*(1-Скидка_RP_ind)</f>
        <v>0.56000000000000005</v>
      </c>
      <c r="J12" s="72">
        <f>I12*H12</f>
        <v>0</v>
      </c>
      <c r="K12" s="28">
        <f>G12*(1-Скидка_RP_ind)</f>
        <v>58.8</v>
      </c>
      <c r="L12" s="28">
        <f>H12*K12</f>
        <v>0</v>
      </c>
      <c r="M12" s="1" t="s">
        <v>655</v>
      </c>
    </row>
    <row r="13" spans="1:13">
      <c r="A13" s="81">
        <v>0</v>
      </c>
      <c r="B13" s="89">
        <v>105343</v>
      </c>
      <c r="C13" s="90" t="s">
        <v>963</v>
      </c>
      <c r="D13" s="90" t="s">
        <v>644</v>
      </c>
      <c r="E13" s="90" t="s">
        <v>7</v>
      </c>
      <c r="F13" s="25">
        <v>0.67</v>
      </c>
      <c r="G13" s="25">
        <f>ROUND(F13*Курс_EUR,2)</f>
        <v>70.349999999999994</v>
      </c>
      <c r="H13" s="26"/>
      <c r="I13" s="72">
        <f>F13*(1-Скидка_RP_ind)</f>
        <v>0.67</v>
      </c>
      <c r="J13" s="72">
        <f>I13*H13</f>
        <v>0</v>
      </c>
      <c r="K13" s="28">
        <f>G13*(1-Скидка_RP_ind)</f>
        <v>70.349999999999994</v>
      </c>
      <c r="L13" s="28">
        <f>H13*K13</f>
        <v>0</v>
      </c>
      <c r="M13" s="1" t="s">
        <v>655</v>
      </c>
    </row>
    <row r="14" spans="1:13">
      <c r="A14" s="81">
        <v>0</v>
      </c>
      <c r="B14" s="89">
        <v>105543</v>
      </c>
      <c r="C14" s="90" t="s">
        <v>851</v>
      </c>
      <c r="D14" s="90" t="s">
        <v>644</v>
      </c>
      <c r="E14" s="90" t="s">
        <v>7</v>
      </c>
      <c r="F14" s="25">
        <v>0.63</v>
      </c>
      <c r="G14" s="25">
        <f>ROUND(F14*Курс_EUR,2)</f>
        <v>66.150000000000006</v>
      </c>
      <c r="H14" s="26"/>
      <c r="I14" s="72">
        <f>F14*(1-Скидка_RP_ind)</f>
        <v>0.63</v>
      </c>
      <c r="J14" s="72">
        <f>I14*H14</f>
        <v>0</v>
      </c>
      <c r="K14" s="28">
        <f>G14*(1-Скидка_RP_ind)</f>
        <v>66.150000000000006</v>
      </c>
      <c r="L14" s="28">
        <f>H14*K14</f>
        <v>0</v>
      </c>
      <c r="M14" s="1" t="s">
        <v>655</v>
      </c>
    </row>
    <row r="15" spans="1:13" ht="12.5" thickBot="1">
      <c r="A15" s="81"/>
      <c r="B15" s="80"/>
      <c r="C15" s="90"/>
      <c r="D15" s="90"/>
      <c r="E15" s="90"/>
      <c r="F15" s="25"/>
      <c r="G15" s="25"/>
      <c r="H15" s="26"/>
      <c r="I15" s="72"/>
      <c r="J15" s="72"/>
      <c r="K15" s="28"/>
      <c r="L15" s="28"/>
    </row>
    <row r="16" spans="1:13" ht="12.5" thickBot="1">
      <c r="A16" s="81"/>
      <c r="B16" s="321" t="s">
        <v>687</v>
      </c>
      <c r="C16" s="322"/>
      <c r="D16" s="322"/>
      <c r="E16" s="322"/>
      <c r="F16" s="323"/>
      <c r="G16" s="88"/>
      <c r="H16" s="26"/>
      <c r="I16" s="72"/>
      <c r="J16" s="72"/>
      <c r="K16" s="28"/>
      <c r="L16" s="28"/>
    </row>
    <row r="17" spans="1:13">
      <c r="A17" s="81">
        <v>0</v>
      </c>
      <c r="B17" s="89">
        <v>110341</v>
      </c>
      <c r="C17" s="23" t="s">
        <v>645</v>
      </c>
      <c r="D17" s="23" t="s">
        <v>770</v>
      </c>
      <c r="E17" s="23" t="s">
        <v>7</v>
      </c>
      <c r="F17" s="25">
        <v>2.48</v>
      </c>
      <c r="G17" s="25">
        <f t="shared" ref="G17:G22" si="0">ROUND(F17*Курс_EUR,2)</f>
        <v>260.39999999999998</v>
      </c>
      <c r="H17" s="26"/>
      <c r="I17" s="72">
        <f t="shared" ref="I17:I22" si="1">F17*(1-Скидка_RP_ind)</f>
        <v>2.48</v>
      </c>
      <c r="J17" s="72">
        <f t="shared" ref="J17:J22" si="2">I17*H17</f>
        <v>0</v>
      </c>
      <c r="K17" s="28">
        <f t="shared" ref="K17:K22" si="3">G17*(1-Скидка_RP_ind)</f>
        <v>260.39999999999998</v>
      </c>
      <c r="L17" s="28">
        <f t="shared" ref="L17:L22" si="4">H17*K17</f>
        <v>0</v>
      </c>
      <c r="M17" s="1" t="s">
        <v>655</v>
      </c>
    </row>
    <row r="18" spans="1:13">
      <c r="A18" s="81">
        <v>0</v>
      </c>
      <c r="B18" s="89">
        <v>110342</v>
      </c>
      <c r="C18" s="23" t="s">
        <v>1397</v>
      </c>
      <c r="D18" s="23" t="s">
        <v>770</v>
      </c>
      <c r="E18" s="23" t="s">
        <v>7</v>
      </c>
      <c r="F18" s="25">
        <v>2.34</v>
      </c>
      <c r="G18" s="25">
        <f t="shared" si="0"/>
        <v>245.7</v>
      </c>
      <c r="H18" s="26"/>
      <c r="I18" s="72">
        <f t="shared" si="1"/>
        <v>2.34</v>
      </c>
      <c r="J18" s="72">
        <f t="shared" si="2"/>
        <v>0</v>
      </c>
      <c r="K18" s="28">
        <f t="shared" si="3"/>
        <v>245.7</v>
      </c>
      <c r="L18" s="28">
        <f t="shared" si="4"/>
        <v>0</v>
      </c>
      <c r="M18" s="1" t="s">
        <v>655</v>
      </c>
    </row>
    <row r="19" spans="1:13">
      <c r="A19" s="81">
        <v>0</v>
      </c>
      <c r="B19" s="89">
        <v>110343</v>
      </c>
      <c r="C19" s="23" t="s">
        <v>646</v>
      </c>
      <c r="D19" s="23" t="s">
        <v>770</v>
      </c>
      <c r="E19" s="23" t="s">
        <v>7</v>
      </c>
      <c r="F19" s="25">
        <v>1.92</v>
      </c>
      <c r="G19" s="25">
        <f t="shared" si="0"/>
        <v>201.6</v>
      </c>
      <c r="H19" s="26"/>
      <c r="I19" s="72">
        <f t="shared" si="1"/>
        <v>1.92</v>
      </c>
      <c r="J19" s="72">
        <f t="shared" si="2"/>
        <v>0</v>
      </c>
      <c r="K19" s="28">
        <f t="shared" si="3"/>
        <v>201.6</v>
      </c>
      <c r="L19" s="28">
        <f t="shared" si="4"/>
        <v>0</v>
      </c>
      <c r="M19" s="1" t="s">
        <v>655</v>
      </c>
    </row>
    <row r="20" spans="1:13">
      <c r="A20" s="81">
        <v>0</v>
      </c>
      <c r="B20" s="89">
        <v>110345</v>
      </c>
      <c r="C20" s="23" t="s">
        <v>647</v>
      </c>
      <c r="D20" s="23" t="s">
        <v>770</v>
      </c>
      <c r="E20" s="23" t="s">
        <v>7</v>
      </c>
      <c r="F20" s="25">
        <v>1.51</v>
      </c>
      <c r="G20" s="25">
        <f t="shared" si="0"/>
        <v>158.55000000000001</v>
      </c>
      <c r="H20" s="26"/>
      <c r="I20" s="72">
        <f t="shared" si="1"/>
        <v>1.51</v>
      </c>
      <c r="J20" s="72">
        <f t="shared" si="2"/>
        <v>0</v>
      </c>
      <c r="K20" s="28">
        <f t="shared" si="3"/>
        <v>158.55000000000001</v>
      </c>
      <c r="L20" s="28">
        <f t="shared" si="4"/>
        <v>0</v>
      </c>
      <c r="M20" s="1" t="s">
        <v>655</v>
      </c>
    </row>
    <row r="21" spans="1:13">
      <c r="A21" s="81">
        <v>0</v>
      </c>
      <c r="B21" s="89">
        <v>110346</v>
      </c>
      <c r="C21" s="23" t="s">
        <v>657</v>
      </c>
      <c r="D21" s="23" t="s">
        <v>770</v>
      </c>
      <c r="E21" s="23" t="s">
        <v>7</v>
      </c>
      <c r="F21" s="25">
        <v>1.42</v>
      </c>
      <c r="G21" s="25">
        <f t="shared" si="0"/>
        <v>149.1</v>
      </c>
      <c r="H21" s="26"/>
      <c r="I21" s="72">
        <f t="shared" si="1"/>
        <v>1.42</v>
      </c>
      <c r="J21" s="72">
        <f t="shared" si="2"/>
        <v>0</v>
      </c>
      <c r="K21" s="28">
        <f t="shared" si="3"/>
        <v>149.1</v>
      </c>
      <c r="L21" s="28">
        <f t="shared" si="4"/>
        <v>0</v>
      </c>
      <c r="M21" s="1" t="s">
        <v>655</v>
      </c>
    </row>
    <row r="22" spans="1:13">
      <c r="A22" s="81">
        <v>0</v>
      </c>
      <c r="B22" s="89">
        <v>110347</v>
      </c>
      <c r="C22" s="23" t="s">
        <v>658</v>
      </c>
      <c r="D22" s="23" t="s">
        <v>770</v>
      </c>
      <c r="E22" s="23" t="s">
        <v>7</v>
      </c>
      <c r="F22" s="25">
        <v>1.31</v>
      </c>
      <c r="G22" s="25">
        <f t="shared" si="0"/>
        <v>137.55000000000001</v>
      </c>
      <c r="H22" s="26"/>
      <c r="I22" s="72">
        <f t="shared" si="1"/>
        <v>1.31</v>
      </c>
      <c r="J22" s="72">
        <f t="shared" si="2"/>
        <v>0</v>
      </c>
      <c r="K22" s="28">
        <f t="shared" si="3"/>
        <v>137.55000000000001</v>
      </c>
      <c r="L22" s="28">
        <f t="shared" si="4"/>
        <v>0</v>
      </c>
      <c r="M22" s="1" t="s">
        <v>655</v>
      </c>
    </row>
    <row r="23" spans="1:13">
      <c r="A23" s="81"/>
      <c r="B23" s="80"/>
      <c r="C23" s="23"/>
      <c r="D23" s="23"/>
      <c r="E23" s="23"/>
      <c r="F23" s="25"/>
      <c r="G23" s="25"/>
      <c r="H23" s="26"/>
      <c r="I23" s="72"/>
      <c r="J23" s="72"/>
      <c r="K23" s="28"/>
      <c r="L23" s="28"/>
    </row>
    <row r="24" spans="1:13">
      <c r="A24" s="81">
        <v>0</v>
      </c>
      <c r="B24" s="89">
        <v>110441</v>
      </c>
      <c r="C24" s="23" t="s">
        <v>1938</v>
      </c>
      <c r="D24" s="23" t="s">
        <v>770</v>
      </c>
      <c r="E24" s="23" t="s">
        <v>7</v>
      </c>
      <c r="F24" s="25">
        <v>1.8</v>
      </c>
      <c r="G24" s="25">
        <f t="shared" ref="G24:G29" si="5">ROUND(F24*Курс_EUR,2)</f>
        <v>189</v>
      </c>
      <c r="H24" s="26"/>
      <c r="I24" s="72">
        <f t="shared" ref="I24:I29" si="6">F24*(1-Скидка_RP_ind)</f>
        <v>1.8</v>
      </c>
      <c r="J24" s="72">
        <f t="shared" ref="J24:J29" si="7">I24*H24</f>
        <v>0</v>
      </c>
      <c r="K24" s="28">
        <f t="shared" ref="K24:K29" si="8">G24*(1-Скидка_RP_ind)</f>
        <v>189</v>
      </c>
      <c r="L24" s="28">
        <f t="shared" ref="L24:L29" si="9">H24*K24</f>
        <v>0</v>
      </c>
      <c r="M24" s="1" t="s">
        <v>655</v>
      </c>
    </row>
    <row r="25" spans="1:13">
      <c r="A25" s="81">
        <v>0</v>
      </c>
      <c r="B25" s="89">
        <v>110442</v>
      </c>
      <c r="C25" s="23" t="s">
        <v>1533</v>
      </c>
      <c r="D25" s="23" t="s">
        <v>770</v>
      </c>
      <c r="E25" s="23" t="s">
        <v>7</v>
      </c>
      <c r="F25" s="25">
        <v>1.68</v>
      </c>
      <c r="G25" s="25">
        <f t="shared" si="5"/>
        <v>176.4</v>
      </c>
      <c r="H25" s="26"/>
      <c r="I25" s="72">
        <f t="shared" si="6"/>
        <v>1.68</v>
      </c>
      <c r="J25" s="72">
        <f t="shared" si="7"/>
        <v>0</v>
      </c>
      <c r="K25" s="28">
        <f t="shared" si="8"/>
        <v>176.4</v>
      </c>
      <c r="L25" s="28">
        <f t="shared" si="9"/>
        <v>0</v>
      </c>
      <c r="M25" s="1" t="s">
        <v>655</v>
      </c>
    </row>
    <row r="26" spans="1:13">
      <c r="A26" s="81">
        <v>0</v>
      </c>
      <c r="B26" s="89">
        <v>110443</v>
      </c>
      <c r="C26" s="23" t="s">
        <v>1512</v>
      </c>
      <c r="D26" s="23" t="s">
        <v>770</v>
      </c>
      <c r="E26" s="23" t="s">
        <v>7</v>
      </c>
      <c r="F26" s="25">
        <v>1.68</v>
      </c>
      <c r="G26" s="25">
        <f t="shared" si="5"/>
        <v>176.4</v>
      </c>
      <c r="H26" s="26"/>
      <c r="I26" s="72">
        <f t="shared" si="6"/>
        <v>1.68</v>
      </c>
      <c r="J26" s="72">
        <f t="shared" si="7"/>
        <v>0</v>
      </c>
      <c r="K26" s="28">
        <f t="shared" si="8"/>
        <v>176.4</v>
      </c>
      <c r="L26" s="28">
        <f t="shared" si="9"/>
        <v>0</v>
      </c>
      <c r="M26" s="1" t="s">
        <v>655</v>
      </c>
    </row>
    <row r="27" spans="1:13">
      <c r="A27" s="81">
        <v>0</v>
      </c>
      <c r="B27" s="89">
        <v>110445</v>
      </c>
      <c r="C27" s="23" t="s">
        <v>1534</v>
      </c>
      <c r="D27" s="23" t="s">
        <v>770</v>
      </c>
      <c r="E27" s="23" t="s">
        <v>7</v>
      </c>
      <c r="F27" s="25">
        <v>1.54</v>
      </c>
      <c r="G27" s="25">
        <f t="shared" si="5"/>
        <v>161.69999999999999</v>
      </c>
      <c r="H27" s="26"/>
      <c r="I27" s="72">
        <f t="shared" si="6"/>
        <v>1.54</v>
      </c>
      <c r="J27" s="72">
        <f t="shared" si="7"/>
        <v>0</v>
      </c>
      <c r="K27" s="28">
        <f t="shared" si="8"/>
        <v>161.69999999999999</v>
      </c>
      <c r="L27" s="28">
        <f t="shared" si="9"/>
        <v>0</v>
      </c>
      <c r="M27" s="1" t="s">
        <v>655</v>
      </c>
    </row>
    <row r="28" spans="1:13">
      <c r="A28" s="81">
        <v>0</v>
      </c>
      <c r="B28" s="89">
        <v>110446</v>
      </c>
      <c r="C28" s="23" t="s">
        <v>1513</v>
      </c>
      <c r="D28" s="23" t="s">
        <v>770</v>
      </c>
      <c r="E28" s="23" t="s">
        <v>7</v>
      </c>
      <c r="F28" s="25">
        <v>1.48</v>
      </c>
      <c r="G28" s="25">
        <f t="shared" si="5"/>
        <v>155.4</v>
      </c>
      <c r="H28" s="26"/>
      <c r="I28" s="72">
        <f t="shared" si="6"/>
        <v>1.48</v>
      </c>
      <c r="J28" s="72">
        <f t="shared" si="7"/>
        <v>0</v>
      </c>
      <c r="K28" s="28">
        <f t="shared" si="8"/>
        <v>155.4</v>
      </c>
      <c r="L28" s="28">
        <f t="shared" si="9"/>
        <v>0</v>
      </c>
      <c r="M28" s="1" t="s">
        <v>655</v>
      </c>
    </row>
    <row r="29" spans="1:13">
      <c r="A29" s="81">
        <v>0</v>
      </c>
      <c r="B29" s="89">
        <v>110448</v>
      </c>
      <c r="C29" s="23" t="s">
        <v>1514</v>
      </c>
      <c r="D29" s="23" t="s">
        <v>770</v>
      </c>
      <c r="E29" s="23" t="s">
        <v>7</v>
      </c>
      <c r="F29" s="25">
        <v>1.48</v>
      </c>
      <c r="G29" s="25">
        <f t="shared" si="5"/>
        <v>155.4</v>
      </c>
      <c r="H29" s="26"/>
      <c r="I29" s="72">
        <f t="shared" si="6"/>
        <v>1.48</v>
      </c>
      <c r="J29" s="72">
        <f t="shared" si="7"/>
        <v>0</v>
      </c>
      <c r="K29" s="28">
        <f t="shared" si="8"/>
        <v>155.4</v>
      </c>
      <c r="L29" s="28">
        <f t="shared" si="9"/>
        <v>0</v>
      </c>
      <c r="M29" s="1" t="s">
        <v>655</v>
      </c>
    </row>
    <row r="30" spans="1:13">
      <c r="A30" s="81"/>
      <c r="B30" s="80"/>
      <c r="C30" s="91"/>
      <c r="D30" s="23"/>
      <c r="E30" s="23"/>
      <c r="F30" s="25"/>
      <c r="G30" s="25"/>
      <c r="H30" s="26"/>
      <c r="I30" s="72"/>
      <c r="J30" s="72"/>
      <c r="K30" s="28"/>
      <c r="L30" s="28"/>
    </row>
    <row r="31" spans="1:13">
      <c r="A31" s="81">
        <v>0</v>
      </c>
      <c r="B31" s="89">
        <v>110742</v>
      </c>
      <c r="C31" s="91" t="s">
        <v>1642</v>
      </c>
      <c r="D31" s="23" t="s">
        <v>770</v>
      </c>
      <c r="E31" s="23" t="s">
        <v>7</v>
      </c>
      <c r="F31" s="25">
        <v>0.93</v>
      </c>
      <c r="G31" s="25">
        <f>ROUND(F31*Курс_EUR,2)</f>
        <v>97.65</v>
      </c>
      <c r="H31" s="26"/>
      <c r="I31" s="72">
        <f>F31*(1-Скидка_RP_ind)</f>
        <v>0.93</v>
      </c>
      <c r="J31" s="72">
        <f>I31*H31</f>
        <v>0</v>
      </c>
      <c r="K31" s="28">
        <f>G31*(1-Скидка_RP_ind)</f>
        <v>97.65</v>
      </c>
      <c r="L31" s="28">
        <f>H31*K31</f>
        <v>0</v>
      </c>
      <c r="M31" s="1" t="s">
        <v>655</v>
      </c>
    </row>
    <row r="32" spans="1:13">
      <c r="A32" s="81">
        <v>0</v>
      </c>
      <c r="B32" s="89">
        <v>110745</v>
      </c>
      <c r="C32" s="91" t="s">
        <v>1643</v>
      </c>
      <c r="D32" s="23" t="s">
        <v>770</v>
      </c>
      <c r="E32" s="23" t="s">
        <v>7</v>
      </c>
      <c r="F32" s="25">
        <v>0.73</v>
      </c>
      <c r="G32" s="25">
        <f>ROUND(F32*Курс_EUR,2)</f>
        <v>76.650000000000006</v>
      </c>
      <c r="H32" s="26"/>
      <c r="I32" s="72">
        <f>F32*(1-Скидка_RP_ind)</f>
        <v>0.73</v>
      </c>
      <c r="J32" s="72">
        <f>I32*H32</f>
        <v>0</v>
      </c>
      <c r="K32" s="28">
        <f>G32*(1-Скидка_RP_ind)</f>
        <v>76.650000000000006</v>
      </c>
      <c r="L32" s="28">
        <f>H32*K32</f>
        <v>0</v>
      </c>
      <c r="M32" s="1" t="s">
        <v>655</v>
      </c>
    </row>
    <row r="33" spans="1:13">
      <c r="A33" s="81">
        <v>0</v>
      </c>
      <c r="B33" s="89">
        <v>110762</v>
      </c>
      <c r="C33" s="91" t="s">
        <v>1644</v>
      </c>
      <c r="D33" s="23" t="s">
        <v>770</v>
      </c>
      <c r="E33" s="23" t="s">
        <v>7</v>
      </c>
      <c r="F33" s="25">
        <v>1.8</v>
      </c>
      <c r="G33" s="25">
        <f>ROUND(F33*Курс_EUR,2)</f>
        <v>189</v>
      </c>
      <c r="H33" s="26"/>
      <c r="I33" s="72">
        <f>F33*(1-Скидка_RP_ind)</f>
        <v>1.8</v>
      </c>
      <c r="J33" s="72">
        <f>I33*H33</f>
        <v>0</v>
      </c>
      <c r="K33" s="28">
        <f>G33*(1-Скидка_RP_ind)</f>
        <v>189</v>
      </c>
      <c r="L33" s="28">
        <f>H33*K33</f>
        <v>0</v>
      </c>
      <c r="M33" s="1" t="s">
        <v>655</v>
      </c>
    </row>
    <row r="34" spans="1:13" ht="12.5" thickBot="1">
      <c r="A34" s="81"/>
      <c r="B34" s="80"/>
      <c r="C34" s="91"/>
      <c r="D34" s="23"/>
      <c r="E34" s="23"/>
      <c r="F34" s="25"/>
      <c r="G34" s="25"/>
      <c r="H34" s="26"/>
      <c r="I34" s="72"/>
      <c r="J34" s="72"/>
      <c r="K34" s="28"/>
      <c r="L34" s="28"/>
    </row>
    <row r="35" spans="1:13" ht="12.5" thickBot="1">
      <c r="A35" s="81"/>
      <c r="B35" s="321" t="s">
        <v>1762</v>
      </c>
      <c r="C35" s="322"/>
      <c r="D35" s="322"/>
      <c r="E35" s="322"/>
      <c r="F35" s="323"/>
      <c r="G35" s="88"/>
      <c r="H35" s="26"/>
      <c r="I35" s="72"/>
      <c r="J35" s="72"/>
      <c r="K35" s="28"/>
      <c r="L35" s="28"/>
    </row>
    <row r="36" spans="1:13">
      <c r="A36" s="92">
        <v>9.4</v>
      </c>
      <c r="B36" s="89">
        <v>110934</v>
      </c>
      <c r="C36" s="80" t="s">
        <v>1110</v>
      </c>
      <c r="D36" s="23" t="s">
        <v>7</v>
      </c>
      <c r="E36" s="23" t="s">
        <v>7</v>
      </c>
      <c r="F36" s="25">
        <v>23.59</v>
      </c>
      <c r="G36" s="25">
        <f>ROUND(F36*Курс_EUR,2)</f>
        <v>2476.9499999999998</v>
      </c>
      <c r="H36" s="26"/>
      <c r="I36" s="72">
        <f>F36*(1-Скидка_RP_ind)</f>
        <v>23.59</v>
      </c>
      <c r="J36" s="72">
        <f>I36*H36</f>
        <v>0</v>
      </c>
      <c r="K36" s="28">
        <f>G36*(1-Скидка_RP_ind)</f>
        <v>2476.9499999999998</v>
      </c>
      <c r="L36" s="28">
        <f>H36*K36</f>
        <v>0</v>
      </c>
      <c r="M36" s="1" t="s">
        <v>655</v>
      </c>
    </row>
    <row r="37" spans="1:13">
      <c r="A37" s="92">
        <v>9.1</v>
      </c>
      <c r="B37" s="89">
        <v>110944</v>
      </c>
      <c r="C37" s="80" t="s">
        <v>1111</v>
      </c>
      <c r="D37" s="23" t="s">
        <v>7</v>
      </c>
      <c r="E37" s="23" t="s">
        <v>7</v>
      </c>
      <c r="F37" s="25">
        <v>19.13</v>
      </c>
      <c r="G37" s="25">
        <f>ROUND(F37*Курс_EUR,2)</f>
        <v>2008.65</v>
      </c>
      <c r="H37" s="26"/>
      <c r="I37" s="72">
        <f>F37*(1-Скидка_RP_ind)</f>
        <v>19.13</v>
      </c>
      <c r="J37" s="72">
        <f>I37*H37</f>
        <v>0</v>
      </c>
      <c r="K37" s="28">
        <f>G37*(1-Скидка_RP_ind)</f>
        <v>2008.65</v>
      </c>
      <c r="L37" s="28">
        <f>H37*K37</f>
        <v>0</v>
      </c>
      <c r="M37" s="1" t="s">
        <v>655</v>
      </c>
    </row>
    <row r="38" spans="1:13">
      <c r="A38" s="92">
        <v>9.1</v>
      </c>
      <c r="B38" s="89">
        <v>110954</v>
      </c>
      <c r="C38" s="80" t="s">
        <v>1112</v>
      </c>
      <c r="D38" s="23" t="s">
        <v>7</v>
      </c>
      <c r="E38" s="23" t="s">
        <v>7</v>
      </c>
      <c r="F38" s="25">
        <v>15.2</v>
      </c>
      <c r="G38" s="25">
        <f>ROUND(F38*Курс_EUR,2)</f>
        <v>1596</v>
      </c>
      <c r="H38" s="26"/>
      <c r="I38" s="72">
        <f>F38*(1-Скидка_RP_ind)</f>
        <v>15.2</v>
      </c>
      <c r="J38" s="72">
        <f>I38*H38</f>
        <v>0</v>
      </c>
      <c r="K38" s="28">
        <f>G38*(1-Скидка_RP_ind)</f>
        <v>1596</v>
      </c>
      <c r="L38" s="28">
        <f>H38*K38</f>
        <v>0</v>
      </c>
      <c r="M38" s="1" t="s">
        <v>655</v>
      </c>
    </row>
    <row r="39" spans="1:13">
      <c r="A39" s="92">
        <v>8.5</v>
      </c>
      <c r="B39" s="89">
        <v>110964</v>
      </c>
      <c r="C39" s="80" t="s">
        <v>1113</v>
      </c>
      <c r="D39" s="23" t="s">
        <v>7</v>
      </c>
      <c r="E39" s="23" t="s">
        <v>7</v>
      </c>
      <c r="F39" s="25">
        <v>13.46</v>
      </c>
      <c r="G39" s="25">
        <f>ROUND(F39*Курс_EUR,2)</f>
        <v>1413.3</v>
      </c>
      <c r="H39" s="26"/>
      <c r="I39" s="72">
        <f>F39*(1-Скидка_RP_ind)</f>
        <v>13.46</v>
      </c>
      <c r="J39" s="72">
        <f>I39*H39</f>
        <v>0</v>
      </c>
      <c r="K39" s="28">
        <f>G39*(1-Скидка_RP_ind)</f>
        <v>1413.3</v>
      </c>
      <c r="L39" s="28">
        <f>H39*K39</f>
        <v>0</v>
      </c>
      <c r="M39" s="1" t="s">
        <v>655</v>
      </c>
    </row>
    <row r="40" spans="1:13" ht="12.5" thickBot="1">
      <c r="A40" s="81"/>
      <c r="B40" s="80"/>
      <c r="C40" s="80"/>
      <c r="D40" s="23"/>
      <c r="E40" s="23"/>
      <c r="F40" s="25"/>
      <c r="G40" s="25"/>
      <c r="H40" s="26"/>
      <c r="I40" s="72"/>
      <c r="J40" s="72"/>
      <c r="K40" s="28"/>
      <c r="L40" s="28"/>
    </row>
    <row r="41" spans="1:13" ht="12.5" thickBot="1">
      <c r="A41" s="81"/>
      <c r="B41" s="321" t="s">
        <v>691</v>
      </c>
      <c r="C41" s="322"/>
      <c r="D41" s="322"/>
      <c r="E41" s="322"/>
      <c r="F41" s="323"/>
      <c r="G41" s="88"/>
      <c r="H41" s="26"/>
      <c r="I41" s="72"/>
      <c r="J41" s="72"/>
      <c r="K41" s="28"/>
      <c r="L41" s="28"/>
    </row>
    <row r="42" spans="1:13">
      <c r="A42" s="81">
        <v>0</v>
      </c>
      <c r="B42" s="89">
        <v>111513</v>
      </c>
      <c r="C42" s="90" t="s">
        <v>662</v>
      </c>
      <c r="D42" s="23" t="s">
        <v>1309</v>
      </c>
      <c r="E42" s="23" t="s">
        <v>7</v>
      </c>
      <c r="F42" s="25">
        <v>3.27</v>
      </c>
      <c r="G42" s="25">
        <f>ROUND(F42*Курс_EUR,2)</f>
        <v>343.35</v>
      </c>
      <c r="H42" s="26"/>
      <c r="I42" s="72">
        <f>F42*(1-Скидка_RP_ind)</f>
        <v>3.27</v>
      </c>
      <c r="J42" s="72">
        <f>I42*H42</f>
        <v>0</v>
      </c>
      <c r="K42" s="28">
        <f>G42*(1-Скидка_RP_ind)</f>
        <v>343.35</v>
      </c>
      <c r="L42" s="28">
        <f>H42*K42</f>
        <v>0</v>
      </c>
      <c r="M42" s="1" t="s">
        <v>655</v>
      </c>
    </row>
    <row r="43" spans="1:13">
      <c r="A43" s="81">
        <v>0</v>
      </c>
      <c r="B43" s="89">
        <v>111515</v>
      </c>
      <c r="C43" s="90" t="s">
        <v>663</v>
      </c>
      <c r="D43" s="23" t="s">
        <v>1309</v>
      </c>
      <c r="E43" s="23" t="s">
        <v>7</v>
      </c>
      <c r="F43" s="25">
        <v>3.1</v>
      </c>
      <c r="G43" s="25">
        <f>ROUND(F43*Курс_EUR,2)</f>
        <v>325.5</v>
      </c>
      <c r="H43" s="26"/>
      <c r="I43" s="72">
        <f>F43*(1-Скидка_RP_ind)</f>
        <v>3.1</v>
      </c>
      <c r="J43" s="72">
        <f>I43*H43</f>
        <v>0</v>
      </c>
      <c r="K43" s="28">
        <f>G43*(1-Скидка_RP_ind)</f>
        <v>325.5</v>
      </c>
      <c r="L43" s="28">
        <f>H43*K43</f>
        <v>0</v>
      </c>
      <c r="M43" s="1" t="s">
        <v>655</v>
      </c>
    </row>
    <row r="44" spans="1:13">
      <c r="A44" s="81">
        <v>0</v>
      </c>
      <c r="B44" s="89">
        <v>111516</v>
      </c>
      <c r="C44" s="90" t="s">
        <v>664</v>
      </c>
      <c r="D44" s="23" t="s">
        <v>1309</v>
      </c>
      <c r="E44" s="23" t="s">
        <v>7</v>
      </c>
      <c r="F44" s="25">
        <v>3.1</v>
      </c>
      <c r="G44" s="25">
        <f>ROUND(F44*Курс_EUR,2)</f>
        <v>325.5</v>
      </c>
      <c r="H44" s="26"/>
      <c r="I44" s="72">
        <f>F44*(1-Скидка_RP_ind)</f>
        <v>3.1</v>
      </c>
      <c r="J44" s="72">
        <f>I44*H44</f>
        <v>0</v>
      </c>
      <c r="K44" s="28">
        <f>G44*(1-Скидка_RP_ind)</f>
        <v>325.5</v>
      </c>
      <c r="L44" s="28">
        <f>H44*K44</f>
        <v>0</v>
      </c>
      <c r="M44" s="1" t="s">
        <v>655</v>
      </c>
    </row>
    <row r="45" spans="1:13" ht="12.5" thickBot="1">
      <c r="A45" s="81"/>
      <c r="B45" s="80"/>
      <c r="C45" s="90"/>
      <c r="D45" s="23"/>
      <c r="E45" s="23"/>
      <c r="F45" s="25"/>
      <c r="G45" s="25"/>
      <c r="H45" s="26"/>
      <c r="I45" s="72"/>
      <c r="J45" s="72"/>
      <c r="K45" s="28"/>
      <c r="L45" s="28"/>
    </row>
    <row r="46" spans="1:13" ht="12.5" thickBot="1">
      <c r="A46" s="81"/>
      <c r="B46" s="321" t="s">
        <v>705</v>
      </c>
      <c r="C46" s="322"/>
      <c r="D46" s="322"/>
      <c r="E46" s="322"/>
      <c r="F46" s="323"/>
      <c r="G46" s="88"/>
      <c r="H46" s="26"/>
      <c r="I46" s="72"/>
      <c r="J46" s="72"/>
      <c r="K46" s="28"/>
      <c r="L46" s="28"/>
    </row>
    <row r="47" spans="1:13">
      <c r="A47" s="81">
        <v>0</v>
      </c>
      <c r="B47" s="89">
        <v>113212</v>
      </c>
      <c r="C47" s="23" t="s">
        <v>1961</v>
      </c>
      <c r="D47" s="23" t="s">
        <v>771</v>
      </c>
      <c r="E47" s="23" t="s">
        <v>7</v>
      </c>
      <c r="F47" s="25">
        <v>1.03</v>
      </c>
      <c r="G47" s="25">
        <f>ROUND(F47*Курс_EUR,2)</f>
        <v>108.15</v>
      </c>
      <c r="H47" s="26"/>
      <c r="I47" s="72">
        <f>F47*(1-Скидка_RP_ind)</f>
        <v>1.03</v>
      </c>
      <c r="J47" s="72">
        <f>I47*H47</f>
        <v>0</v>
      </c>
      <c r="K47" s="28">
        <f>G47*(1-Скидка_RP_ind)</f>
        <v>108.15</v>
      </c>
      <c r="L47" s="28">
        <f>H47*K47</f>
        <v>0</v>
      </c>
      <c r="M47" s="1" t="s">
        <v>655</v>
      </c>
    </row>
    <row r="48" spans="1:13">
      <c r="A48" s="81">
        <v>0</v>
      </c>
      <c r="B48" s="89">
        <v>113215</v>
      </c>
      <c r="C48" s="23" t="s">
        <v>1962</v>
      </c>
      <c r="D48" s="23" t="s">
        <v>771</v>
      </c>
      <c r="E48" s="23" t="s">
        <v>7</v>
      </c>
      <c r="F48" s="25">
        <v>0.99</v>
      </c>
      <c r="G48" s="25">
        <f>ROUND(F48*Курс_EUR,2)</f>
        <v>103.95</v>
      </c>
      <c r="H48" s="26"/>
      <c r="I48" s="72">
        <f>F48*(1-Скидка_RP_ind)</f>
        <v>0.99</v>
      </c>
      <c r="J48" s="72">
        <f>I48*H48</f>
        <v>0</v>
      </c>
      <c r="K48" s="28">
        <f>G48*(1-Скидка_RP_ind)</f>
        <v>103.95</v>
      </c>
      <c r="L48" s="28">
        <f>H48*K48</f>
        <v>0</v>
      </c>
      <c r="M48" s="1" t="s">
        <v>655</v>
      </c>
    </row>
    <row r="49" spans="1:13">
      <c r="A49" s="81">
        <v>0</v>
      </c>
      <c r="B49" s="89">
        <v>113216</v>
      </c>
      <c r="C49" s="23" t="s">
        <v>1963</v>
      </c>
      <c r="D49" s="23" t="s">
        <v>771</v>
      </c>
      <c r="E49" s="23" t="s">
        <v>7</v>
      </c>
      <c r="F49" s="25">
        <v>0.99</v>
      </c>
      <c r="G49" s="25">
        <f>ROUND(F49*Курс_EUR,2)</f>
        <v>103.95</v>
      </c>
      <c r="H49" s="26"/>
      <c r="I49" s="72">
        <f>F49*(1-Скидка_RP_ind)</f>
        <v>0.99</v>
      </c>
      <c r="J49" s="72">
        <f>I49*H49</f>
        <v>0</v>
      </c>
      <c r="K49" s="28">
        <f>G49*(1-Скидка_RP_ind)</f>
        <v>103.95</v>
      </c>
      <c r="L49" s="28">
        <f>H49*K49</f>
        <v>0</v>
      </c>
      <c r="M49" s="1" t="s">
        <v>655</v>
      </c>
    </row>
    <row r="50" spans="1:13">
      <c r="A50" s="81"/>
      <c r="B50" s="80"/>
      <c r="C50" s="23"/>
      <c r="D50" s="23"/>
      <c r="E50" s="23"/>
      <c r="F50" s="25"/>
      <c r="G50" s="25"/>
      <c r="H50" s="26"/>
      <c r="I50" s="72"/>
      <c r="J50" s="72"/>
      <c r="K50" s="28"/>
      <c r="L50" s="28"/>
    </row>
    <row r="51" spans="1:13">
      <c r="A51" s="81">
        <v>0</v>
      </c>
      <c r="B51" s="89">
        <v>113311</v>
      </c>
      <c r="C51" s="23" t="s">
        <v>648</v>
      </c>
      <c r="D51" s="23" t="s">
        <v>771</v>
      </c>
      <c r="E51" s="23" t="s">
        <v>7</v>
      </c>
      <c r="F51" s="25">
        <v>1.18</v>
      </c>
      <c r="G51" s="25">
        <f>ROUND(F51*Курс_EUR,2)</f>
        <v>123.9</v>
      </c>
      <c r="H51" s="26"/>
      <c r="I51" s="72">
        <f>F51*(1-Скидка_RP_ind)</f>
        <v>1.18</v>
      </c>
      <c r="J51" s="72">
        <f>I51*H51</f>
        <v>0</v>
      </c>
      <c r="K51" s="28">
        <f>G51*(1-Скидка_RP_ind)</f>
        <v>123.9</v>
      </c>
      <c r="L51" s="28">
        <f>H51*K51</f>
        <v>0</v>
      </c>
      <c r="M51" s="1" t="s">
        <v>655</v>
      </c>
    </row>
    <row r="52" spans="1:13">
      <c r="A52" s="81">
        <v>0</v>
      </c>
      <c r="B52" s="89">
        <v>113313</v>
      </c>
      <c r="C52" s="23" t="s">
        <v>649</v>
      </c>
      <c r="D52" s="23" t="s">
        <v>771</v>
      </c>
      <c r="E52" s="23" t="s">
        <v>7</v>
      </c>
      <c r="F52" s="25">
        <v>0.99</v>
      </c>
      <c r="G52" s="25">
        <f>ROUND(F52*Курс_EUR,2)</f>
        <v>103.95</v>
      </c>
      <c r="H52" s="26"/>
      <c r="I52" s="72">
        <f>F52*(1-Скидка_RP_ind)</f>
        <v>0.99</v>
      </c>
      <c r="J52" s="72">
        <f>I52*H52</f>
        <v>0</v>
      </c>
      <c r="K52" s="28">
        <f>G52*(1-Скидка_RP_ind)</f>
        <v>103.95</v>
      </c>
      <c r="L52" s="28">
        <f>H52*K52</f>
        <v>0</v>
      </c>
      <c r="M52" s="1" t="s">
        <v>655</v>
      </c>
    </row>
    <row r="53" spans="1:13">
      <c r="A53" s="81">
        <v>0</v>
      </c>
      <c r="B53" s="89">
        <v>113315</v>
      </c>
      <c r="C53" s="23" t="s">
        <v>650</v>
      </c>
      <c r="D53" s="23" t="s">
        <v>771</v>
      </c>
      <c r="E53" s="23" t="s">
        <v>7</v>
      </c>
      <c r="F53" s="25">
        <v>0.94</v>
      </c>
      <c r="G53" s="25">
        <f>ROUND(F53*Курс_EUR,2)</f>
        <v>98.7</v>
      </c>
      <c r="H53" s="26"/>
      <c r="I53" s="72">
        <f>F53*(1-Скидка_RP_ind)</f>
        <v>0.94</v>
      </c>
      <c r="J53" s="72">
        <f>I53*H53</f>
        <v>0</v>
      </c>
      <c r="K53" s="28">
        <f>G53*(1-Скидка_RP_ind)</f>
        <v>98.7</v>
      </c>
      <c r="L53" s="28">
        <f>H53*K53</f>
        <v>0</v>
      </c>
      <c r="M53" s="1" t="s">
        <v>655</v>
      </c>
    </row>
    <row r="54" spans="1:13">
      <c r="A54" s="81">
        <v>0</v>
      </c>
      <c r="B54" s="89">
        <v>113316</v>
      </c>
      <c r="C54" s="23" t="s">
        <v>809</v>
      </c>
      <c r="D54" s="23" t="s">
        <v>771</v>
      </c>
      <c r="E54" s="23" t="s">
        <v>7</v>
      </c>
      <c r="F54" s="25">
        <v>0.91</v>
      </c>
      <c r="G54" s="25">
        <f>ROUND(F54*Курс_EUR,2)</f>
        <v>95.55</v>
      </c>
      <c r="H54" s="26"/>
      <c r="I54" s="72">
        <f>F54*(1-Скидка_RP_ind)</f>
        <v>0.91</v>
      </c>
      <c r="J54" s="72">
        <f>I54*H54</f>
        <v>0</v>
      </c>
      <c r="K54" s="28">
        <f>G54*(1-Скидка_RP_ind)</f>
        <v>95.55</v>
      </c>
      <c r="L54" s="28">
        <f>H54*K54</f>
        <v>0</v>
      </c>
      <c r="M54" s="1" t="s">
        <v>655</v>
      </c>
    </row>
    <row r="55" spans="1:13">
      <c r="A55" s="81">
        <v>0</v>
      </c>
      <c r="B55" s="89">
        <v>113318</v>
      </c>
      <c r="C55" s="23" t="s">
        <v>810</v>
      </c>
      <c r="D55" s="23" t="s">
        <v>771</v>
      </c>
      <c r="E55" s="23" t="s">
        <v>7</v>
      </c>
      <c r="F55" s="25">
        <v>0.87</v>
      </c>
      <c r="G55" s="25">
        <f>ROUND(F55*Курс_EUR,2)</f>
        <v>91.35</v>
      </c>
      <c r="H55" s="26"/>
      <c r="I55" s="72">
        <f>F55*(1-Скидка_RP_ind)</f>
        <v>0.87</v>
      </c>
      <c r="J55" s="72">
        <f>I55*H55</f>
        <v>0</v>
      </c>
      <c r="K55" s="28">
        <f>G55*(1-Скидка_RP_ind)</f>
        <v>91.35</v>
      </c>
      <c r="L55" s="28">
        <f>H55*K55</f>
        <v>0</v>
      </c>
      <c r="M55" s="1" t="s">
        <v>655</v>
      </c>
    </row>
    <row r="56" spans="1:13" ht="12.5" thickBot="1">
      <c r="A56" s="81"/>
      <c r="B56" s="80"/>
      <c r="C56" s="23"/>
      <c r="D56" s="23"/>
      <c r="E56" s="23"/>
      <c r="F56" s="25"/>
      <c r="G56" s="25"/>
      <c r="H56" s="26"/>
      <c r="I56" s="72"/>
      <c r="J56" s="72"/>
      <c r="K56" s="28"/>
      <c r="L56" s="28"/>
    </row>
    <row r="57" spans="1:13" ht="12.5" thickBot="1">
      <c r="A57" s="81"/>
      <c r="B57" s="321" t="s">
        <v>1763</v>
      </c>
      <c r="C57" s="322"/>
      <c r="D57" s="322"/>
      <c r="E57" s="322"/>
      <c r="F57" s="323"/>
      <c r="G57" s="88"/>
      <c r="H57" s="26"/>
      <c r="I57" s="72"/>
      <c r="J57" s="72"/>
      <c r="K57" s="28"/>
      <c r="L57" s="28"/>
    </row>
    <row r="58" spans="1:13">
      <c r="A58" s="92">
        <v>9.3000000000000007</v>
      </c>
      <c r="B58" s="89">
        <v>113923</v>
      </c>
      <c r="C58" s="80" t="s">
        <v>1114</v>
      </c>
      <c r="D58" s="23" t="s">
        <v>7</v>
      </c>
      <c r="E58" s="23" t="s">
        <v>7</v>
      </c>
      <c r="F58" s="25">
        <v>14.77</v>
      </c>
      <c r="G58" s="25">
        <f>ROUND(F58*Курс_EUR,2)</f>
        <v>1550.85</v>
      </c>
      <c r="H58" s="26"/>
      <c r="I58" s="72">
        <f>F58*(1-Скидка_RP_ind)</f>
        <v>14.77</v>
      </c>
      <c r="J58" s="72">
        <f>I58*H58</f>
        <v>0</v>
      </c>
      <c r="K58" s="28">
        <f>G58*(1-Скидка_RP_ind)</f>
        <v>1550.85</v>
      </c>
      <c r="L58" s="28">
        <f>H58*K58</f>
        <v>0</v>
      </c>
      <c r="M58" s="1" t="s">
        <v>655</v>
      </c>
    </row>
    <row r="59" spans="1:13">
      <c r="A59" s="92">
        <v>8.9</v>
      </c>
      <c r="B59" s="89">
        <v>113943</v>
      </c>
      <c r="C59" s="80" t="s">
        <v>1115</v>
      </c>
      <c r="D59" s="23" t="s">
        <v>7</v>
      </c>
      <c r="E59" s="23" t="s">
        <v>7</v>
      </c>
      <c r="F59" s="25">
        <v>12.25</v>
      </c>
      <c r="G59" s="25">
        <f>ROUND(F59*Курс_EUR,2)</f>
        <v>1286.25</v>
      </c>
      <c r="H59" s="26"/>
      <c r="I59" s="72">
        <f>F59*(1-Скидка_RP_ind)</f>
        <v>12.25</v>
      </c>
      <c r="J59" s="72">
        <f>I59*H59</f>
        <v>0</v>
      </c>
      <c r="K59" s="28">
        <f>G59*(1-Скидка_RP_ind)</f>
        <v>1286.25</v>
      </c>
      <c r="L59" s="28">
        <f>H59*K59</f>
        <v>0</v>
      </c>
      <c r="M59" s="1" t="s">
        <v>655</v>
      </c>
    </row>
    <row r="60" spans="1:13" ht="12.5" thickBot="1">
      <c r="A60" s="81"/>
      <c r="B60" s="80"/>
      <c r="C60" s="80"/>
      <c r="D60" s="23"/>
      <c r="E60" s="23"/>
      <c r="F60" s="25"/>
      <c r="G60" s="25"/>
      <c r="H60" s="26"/>
      <c r="I60" s="72"/>
      <c r="J60" s="72"/>
      <c r="K60" s="28"/>
      <c r="L60" s="28"/>
    </row>
    <row r="61" spans="1:13" ht="12.5" thickBot="1">
      <c r="A61" s="81"/>
      <c r="B61" s="321" t="s">
        <v>1964</v>
      </c>
      <c r="C61" s="322"/>
      <c r="D61" s="322"/>
      <c r="E61" s="322"/>
      <c r="F61" s="323"/>
      <c r="G61" s="88"/>
      <c r="H61" s="26"/>
      <c r="I61" s="72"/>
      <c r="J61" s="72"/>
      <c r="K61" s="28"/>
      <c r="L61" s="28"/>
    </row>
    <row r="62" spans="1:13">
      <c r="A62" s="81">
        <v>0</v>
      </c>
      <c r="B62" s="89">
        <v>114212</v>
      </c>
      <c r="C62" s="80" t="s">
        <v>1965</v>
      </c>
      <c r="D62" s="23" t="s">
        <v>1145</v>
      </c>
      <c r="E62" s="23" t="s">
        <v>7</v>
      </c>
      <c r="F62" s="25">
        <v>1.49</v>
      </c>
      <c r="G62" s="25">
        <f t="shared" ref="G62:G67" si="10">ROUND(F62*Курс_EUR,2)</f>
        <v>156.44999999999999</v>
      </c>
      <c r="H62" s="26"/>
      <c r="I62" s="72">
        <f t="shared" ref="I62:I67" si="11">F62*(1-Скидка_RP_ind)</f>
        <v>1.49</v>
      </c>
      <c r="J62" s="72">
        <f t="shared" ref="J62:J67" si="12">I62*H62</f>
        <v>0</v>
      </c>
      <c r="K62" s="28">
        <f t="shared" ref="K62:K67" si="13">G62*(1-Скидка_RP_ind)</f>
        <v>156.44999999999999</v>
      </c>
      <c r="L62" s="28">
        <f t="shared" ref="L62:L67" si="14">H62*K62</f>
        <v>0</v>
      </c>
      <c r="M62" s="1" t="s">
        <v>655</v>
      </c>
    </row>
    <row r="63" spans="1:13">
      <c r="A63" s="81">
        <v>0</v>
      </c>
      <c r="B63" s="89">
        <v>114215</v>
      </c>
      <c r="C63" s="80" t="s">
        <v>1966</v>
      </c>
      <c r="D63" s="23" t="s">
        <v>1145</v>
      </c>
      <c r="E63" s="23" t="s">
        <v>7</v>
      </c>
      <c r="F63" s="25">
        <v>1.49</v>
      </c>
      <c r="G63" s="25">
        <f t="shared" si="10"/>
        <v>156.44999999999999</v>
      </c>
      <c r="H63" s="26"/>
      <c r="I63" s="72">
        <f t="shared" si="11"/>
        <v>1.49</v>
      </c>
      <c r="J63" s="72">
        <f t="shared" si="12"/>
        <v>0</v>
      </c>
      <c r="K63" s="28">
        <f t="shared" si="13"/>
        <v>156.44999999999999</v>
      </c>
      <c r="L63" s="28">
        <f t="shared" si="14"/>
        <v>0</v>
      </c>
      <c r="M63" s="1" t="s">
        <v>655</v>
      </c>
    </row>
    <row r="64" spans="1:13">
      <c r="A64" s="81">
        <v>0</v>
      </c>
      <c r="B64" s="89">
        <v>114216</v>
      </c>
      <c r="C64" s="80" t="s">
        <v>1967</v>
      </c>
      <c r="D64" s="23" t="s">
        <v>1145</v>
      </c>
      <c r="E64" s="23" t="s">
        <v>7</v>
      </c>
      <c r="F64" s="25">
        <v>1.49</v>
      </c>
      <c r="G64" s="25">
        <f t="shared" si="10"/>
        <v>156.44999999999999</v>
      </c>
      <c r="H64" s="26"/>
      <c r="I64" s="72">
        <f t="shared" si="11"/>
        <v>1.49</v>
      </c>
      <c r="J64" s="72">
        <f t="shared" si="12"/>
        <v>0</v>
      </c>
      <c r="K64" s="28">
        <f t="shared" si="13"/>
        <v>156.44999999999999</v>
      </c>
      <c r="L64" s="28">
        <f t="shared" si="14"/>
        <v>0</v>
      </c>
      <c r="M64" s="1" t="s">
        <v>655</v>
      </c>
    </row>
    <row r="65" spans="1:13">
      <c r="A65" s="81">
        <v>0</v>
      </c>
      <c r="B65" s="89">
        <v>114222</v>
      </c>
      <c r="C65" s="80" t="s">
        <v>1968</v>
      </c>
      <c r="D65" s="23" t="s">
        <v>1969</v>
      </c>
      <c r="E65" s="23" t="s">
        <v>7</v>
      </c>
      <c r="F65" s="25">
        <v>2.04</v>
      </c>
      <c r="G65" s="25">
        <f t="shared" si="10"/>
        <v>214.2</v>
      </c>
      <c r="H65" s="26"/>
      <c r="I65" s="72">
        <f t="shared" si="11"/>
        <v>2.04</v>
      </c>
      <c r="J65" s="72">
        <f t="shared" si="12"/>
        <v>0</v>
      </c>
      <c r="K65" s="28">
        <f t="shared" si="13"/>
        <v>214.2</v>
      </c>
      <c r="L65" s="28">
        <f t="shared" si="14"/>
        <v>0</v>
      </c>
      <c r="M65" s="1" t="s">
        <v>655</v>
      </c>
    </row>
    <row r="66" spans="1:13">
      <c r="A66" s="81">
        <v>0</v>
      </c>
      <c r="B66" s="89">
        <v>114225</v>
      </c>
      <c r="C66" s="80" t="s">
        <v>1970</v>
      </c>
      <c r="D66" s="23" t="s">
        <v>1969</v>
      </c>
      <c r="E66" s="23" t="s">
        <v>7</v>
      </c>
      <c r="F66" s="25">
        <v>2.04</v>
      </c>
      <c r="G66" s="25">
        <f t="shared" si="10"/>
        <v>214.2</v>
      </c>
      <c r="H66" s="26"/>
      <c r="I66" s="72">
        <f t="shared" si="11"/>
        <v>2.04</v>
      </c>
      <c r="J66" s="72">
        <f t="shared" si="12"/>
        <v>0</v>
      </c>
      <c r="K66" s="28">
        <f t="shared" si="13"/>
        <v>214.2</v>
      </c>
      <c r="L66" s="28">
        <f t="shared" si="14"/>
        <v>0</v>
      </c>
      <c r="M66" s="1" t="s">
        <v>655</v>
      </c>
    </row>
    <row r="67" spans="1:13">
      <c r="A67" s="81">
        <v>0</v>
      </c>
      <c r="B67" s="89">
        <v>114226</v>
      </c>
      <c r="C67" s="80" t="s">
        <v>1971</v>
      </c>
      <c r="D67" s="23" t="s">
        <v>1969</v>
      </c>
      <c r="E67" s="23" t="s">
        <v>7</v>
      </c>
      <c r="F67" s="25">
        <v>2.04</v>
      </c>
      <c r="G67" s="25">
        <f t="shared" si="10"/>
        <v>214.2</v>
      </c>
      <c r="H67" s="26"/>
      <c r="I67" s="72">
        <f t="shared" si="11"/>
        <v>2.04</v>
      </c>
      <c r="J67" s="72">
        <f t="shared" si="12"/>
        <v>0</v>
      </c>
      <c r="K67" s="28">
        <f t="shared" si="13"/>
        <v>214.2</v>
      </c>
      <c r="L67" s="28">
        <f t="shared" si="14"/>
        <v>0</v>
      </c>
      <c r="M67" s="1" t="s">
        <v>655</v>
      </c>
    </row>
    <row r="68" spans="1:13" ht="12.5" thickBot="1">
      <c r="A68" s="81"/>
      <c r="B68" s="80"/>
      <c r="C68" s="80"/>
      <c r="D68" s="23"/>
      <c r="E68" s="23"/>
      <c r="F68" s="25"/>
      <c r="G68" s="25"/>
      <c r="H68" s="26"/>
      <c r="I68" s="72"/>
      <c r="J68" s="72"/>
      <c r="K68" s="28"/>
      <c r="L68" s="28"/>
    </row>
    <row r="69" spans="1:13" ht="12.5" thickBot="1">
      <c r="A69" s="81"/>
      <c r="B69" s="321" t="s">
        <v>709</v>
      </c>
      <c r="C69" s="322"/>
      <c r="D69" s="322"/>
      <c r="E69" s="322"/>
      <c r="F69" s="323"/>
      <c r="G69" s="88"/>
      <c r="H69" s="26"/>
      <c r="I69" s="72"/>
      <c r="J69" s="72"/>
      <c r="K69" s="28"/>
      <c r="L69" s="28"/>
    </row>
    <row r="70" spans="1:13">
      <c r="A70" s="81">
        <v>0</v>
      </c>
      <c r="B70" s="89">
        <v>121512</v>
      </c>
      <c r="C70" s="23" t="s">
        <v>668</v>
      </c>
      <c r="D70" s="23" t="s">
        <v>776</v>
      </c>
      <c r="E70" s="23" t="s">
        <v>7</v>
      </c>
      <c r="F70" s="25">
        <v>1.51</v>
      </c>
      <c r="G70" s="25">
        <f>ROUND(F70*Курс_EUR,2)</f>
        <v>158.55000000000001</v>
      </c>
      <c r="H70" s="26"/>
      <c r="I70" s="72">
        <f>F70*(1-Скидка_RP_ind)</f>
        <v>1.51</v>
      </c>
      <c r="J70" s="72">
        <f>I70*H70</f>
        <v>0</v>
      </c>
      <c r="K70" s="28">
        <f>G70*(1-Скидка_RP_ind)</f>
        <v>158.55000000000001</v>
      </c>
      <c r="L70" s="28">
        <f>H70*K70</f>
        <v>0</v>
      </c>
      <c r="M70" s="1" t="s">
        <v>655</v>
      </c>
    </row>
    <row r="71" spans="1:13">
      <c r="A71" s="81">
        <v>0</v>
      </c>
      <c r="B71" s="89">
        <v>121513</v>
      </c>
      <c r="C71" s="23" t="s">
        <v>669</v>
      </c>
      <c r="D71" s="23" t="s">
        <v>776</v>
      </c>
      <c r="E71" s="23" t="s">
        <v>7</v>
      </c>
      <c r="F71" s="25">
        <v>1.51</v>
      </c>
      <c r="G71" s="25">
        <f>ROUND(F71*Курс_EUR,2)</f>
        <v>158.55000000000001</v>
      </c>
      <c r="H71" s="26"/>
      <c r="I71" s="72">
        <f>F71*(1-Скидка_RP_ind)</f>
        <v>1.51</v>
      </c>
      <c r="J71" s="72">
        <f>I71*H71</f>
        <v>0</v>
      </c>
      <c r="K71" s="28">
        <f>G71*(1-Скидка_RP_ind)</f>
        <v>158.55000000000001</v>
      </c>
      <c r="L71" s="28">
        <f>H71*K71</f>
        <v>0</v>
      </c>
      <c r="M71" s="1" t="s">
        <v>655</v>
      </c>
    </row>
    <row r="72" spans="1:13">
      <c r="A72" s="81">
        <v>0</v>
      </c>
      <c r="B72" s="89">
        <v>121515</v>
      </c>
      <c r="C72" s="23" t="s">
        <v>670</v>
      </c>
      <c r="D72" s="23" t="s">
        <v>776</v>
      </c>
      <c r="E72" s="23" t="s">
        <v>7</v>
      </c>
      <c r="F72" s="25">
        <v>1.44</v>
      </c>
      <c r="G72" s="25">
        <f>ROUND(F72*Курс_EUR,2)</f>
        <v>151.19999999999999</v>
      </c>
      <c r="H72" s="26"/>
      <c r="I72" s="72">
        <f>F72*(1-Скидка_RP_ind)</f>
        <v>1.44</v>
      </c>
      <c r="J72" s="72">
        <f>I72*H72</f>
        <v>0</v>
      </c>
      <c r="K72" s="28">
        <f>G72*(1-Скидка_RP_ind)</f>
        <v>151.19999999999999</v>
      </c>
      <c r="L72" s="28">
        <f>H72*K72</f>
        <v>0</v>
      </c>
      <c r="M72" s="1" t="s">
        <v>655</v>
      </c>
    </row>
    <row r="73" spans="1:13">
      <c r="A73" s="81">
        <v>0</v>
      </c>
      <c r="B73" s="89">
        <v>121516</v>
      </c>
      <c r="C73" s="23" t="s">
        <v>671</v>
      </c>
      <c r="D73" s="23" t="s">
        <v>776</v>
      </c>
      <c r="E73" s="23" t="s">
        <v>7</v>
      </c>
      <c r="F73" s="25">
        <v>1.44</v>
      </c>
      <c r="G73" s="25">
        <f>ROUND(F73*Курс_EUR,2)</f>
        <v>151.19999999999999</v>
      </c>
      <c r="H73" s="26"/>
      <c r="I73" s="72">
        <f>F73*(1-Скидка_RP_ind)</f>
        <v>1.44</v>
      </c>
      <c r="J73" s="72">
        <f>I73*H73</f>
        <v>0</v>
      </c>
      <c r="K73" s="28">
        <f>G73*(1-Скидка_RP_ind)</f>
        <v>151.19999999999999</v>
      </c>
      <c r="L73" s="28">
        <f>H73*K73</f>
        <v>0</v>
      </c>
      <c r="M73" s="1" t="s">
        <v>655</v>
      </c>
    </row>
    <row r="74" spans="1:13" ht="12.5" thickBot="1">
      <c r="A74" s="81"/>
      <c r="B74" s="80"/>
      <c r="C74" s="23"/>
      <c r="D74" s="23"/>
      <c r="E74" s="23"/>
      <c r="F74" s="25"/>
      <c r="G74" s="25"/>
      <c r="H74" s="26"/>
      <c r="I74" s="72"/>
      <c r="J74" s="72"/>
      <c r="K74" s="28"/>
      <c r="L74" s="28"/>
    </row>
    <row r="75" spans="1:13" ht="12.5" thickBot="1">
      <c r="A75" s="81"/>
      <c r="B75" s="321" t="s">
        <v>721</v>
      </c>
      <c r="C75" s="322"/>
      <c r="D75" s="322"/>
      <c r="E75" s="322"/>
      <c r="F75" s="323"/>
      <c r="G75" s="88"/>
      <c r="H75" s="26"/>
      <c r="I75" s="72"/>
      <c r="J75" s="72"/>
      <c r="K75" s="28"/>
      <c r="L75" s="28"/>
    </row>
    <row r="76" spans="1:13">
      <c r="A76" s="81">
        <v>0</v>
      </c>
      <c r="B76" s="89">
        <v>123525</v>
      </c>
      <c r="C76" s="80" t="s">
        <v>996</v>
      </c>
      <c r="D76" s="23" t="s">
        <v>795</v>
      </c>
      <c r="E76" s="23" t="s">
        <v>7</v>
      </c>
      <c r="F76" s="25">
        <v>12.79</v>
      </c>
      <c r="G76" s="25">
        <f t="shared" ref="G76:G81" si="15">ROUND(F76*Курс_EUR,2)</f>
        <v>1342.95</v>
      </c>
      <c r="H76" s="26"/>
      <c r="I76" s="72">
        <f t="shared" ref="I76:I81" si="16">F76*(1-Скидка_RP_ind)</f>
        <v>12.79</v>
      </c>
      <c r="J76" s="72">
        <f t="shared" ref="J76:J81" si="17">I76*H76</f>
        <v>0</v>
      </c>
      <c r="K76" s="28">
        <f t="shared" ref="K76:K81" si="18">G76*(1-Скидка_RP_ind)</f>
        <v>1342.95</v>
      </c>
      <c r="L76" s="28">
        <f t="shared" ref="L76:L81" si="19">H76*K76</f>
        <v>0</v>
      </c>
      <c r="M76" s="1" t="s">
        <v>655</v>
      </c>
    </row>
    <row r="77" spans="1:13">
      <c r="A77" s="81">
        <v>0</v>
      </c>
      <c r="B77" s="89">
        <v>123543</v>
      </c>
      <c r="C77" s="80" t="s">
        <v>1203</v>
      </c>
      <c r="D77" s="23" t="s">
        <v>1145</v>
      </c>
      <c r="E77" s="23" t="s">
        <v>7</v>
      </c>
      <c r="F77" s="25">
        <v>11.34</v>
      </c>
      <c r="G77" s="25">
        <f t="shared" si="15"/>
        <v>1190.7</v>
      </c>
      <c r="H77" s="26"/>
      <c r="I77" s="72">
        <f t="shared" si="16"/>
        <v>11.34</v>
      </c>
      <c r="J77" s="72">
        <f t="shared" si="17"/>
        <v>0</v>
      </c>
      <c r="K77" s="28">
        <f t="shared" si="18"/>
        <v>1190.7</v>
      </c>
      <c r="L77" s="28">
        <f t="shared" si="19"/>
        <v>0</v>
      </c>
      <c r="M77" s="1" t="s">
        <v>655</v>
      </c>
    </row>
    <row r="78" spans="1:13">
      <c r="A78" s="81">
        <v>0</v>
      </c>
      <c r="B78" s="89">
        <v>123544</v>
      </c>
      <c r="C78" s="80" t="s">
        <v>1204</v>
      </c>
      <c r="D78" s="23" t="s">
        <v>1145</v>
      </c>
      <c r="E78" s="23" t="s">
        <v>7</v>
      </c>
      <c r="F78" s="25">
        <v>12.48</v>
      </c>
      <c r="G78" s="25">
        <f t="shared" si="15"/>
        <v>1310.4000000000001</v>
      </c>
      <c r="H78" s="26"/>
      <c r="I78" s="72">
        <f t="shared" si="16"/>
        <v>12.48</v>
      </c>
      <c r="J78" s="72">
        <f t="shared" si="17"/>
        <v>0</v>
      </c>
      <c r="K78" s="28">
        <f t="shared" si="18"/>
        <v>1310.4000000000001</v>
      </c>
      <c r="L78" s="28">
        <f t="shared" si="19"/>
        <v>0</v>
      </c>
      <c r="M78" s="1" t="s">
        <v>655</v>
      </c>
    </row>
    <row r="79" spans="1:13">
      <c r="A79" s="81">
        <v>0</v>
      </c>
      <c r="B79" s="89">
        <v>123561</v>
      </c>
      <c r="C79" s="80" t="s">
        <v>1307</v>
      </c>
      <c r="D79" s="23" t="s">
        <v>795</v>
      </c>
      <c r="E79" s="23" t="s">
        <v>7</v>
      </c>
      <c r="F79" s="25">
        <v>5.58</v>
      </c>
      <c r="G79" s="25">
        <f t="shared" si="15"/>
        <v>585.9</v>
      </c>
      <c r="H79" s="26"/>
      <c r="I79" s="72">
        <f t="shared" si="16"/>
        <v>5.58</v>
      </c>
      <c r="J79" s="72">
        <f t="shared" si="17"/>
        <v>0</v>
      </c>
      <c r="K79" s="28">
        <f t="shared" si="18"/>
        <v>585.9</v>
      </c>
      <c r="L79" s="28">
        <f t="shared" si="19"/>
        <v>0</v>
      </c>
      <c r="M79" s="1" t="s">
        <v>655</v>
      </c>
    </row>
    <row r="80" spans="1:13">
      <c r="A80" s="81">
        <v>0</v>
      </c>
      <c r="B80" s="89">
        <v>123562</v>
      </c>
      <c r="C80" s="80" t="s">
        <v>1146</v>
      </c>
      <c r="D80" s="23" t="s">
        <v>795</v>
      </c>
      <c r="E80" s="23" t="s">
        <v>7</v>
      </c>
      <c r="F80" s="25">
        <v>9.18</v>
      </c>
      <c r="G80" s="25">
        <f t="shared" si="15"/>
        <v>963.9</v>
      </c>
      <c r="H80" s="26"/>
      <c r="I80" s="72">
        <f t="shared" si="16"/>
        <v>9.18</v>
      </c>
      <c r="J80" s="72">
        <f t="shared" si="17"/>
        <v>0</v>
      </c>
      <c r="K80" s="28">
        <f t="shared" si="18"/>
        <v>963.9</v>
      </c>
      <c r="L80" s="28">
        <f t="shared" si="19"/>
        <v>0</v>
      </c>
      <c r="M80" s="1" t="s">
        <v>655</v>
      </c>
    </row>
    <row r="81" spans="1:13">
      <c r="A81" s="81">
        <v>0</v>
      </c>
      <c r="B81" s="89">
        <v>123582</v>
      </c>
      <c r="C81" s="80" t="s">
        <v>1147</v>
      </c>
      <c r="D81" s="23" t="s">
        <v>795</v>
      </c>
      <c r="E81" s="23" t="s">
        <v>7</v>
      </c>
      <c r="F81" s="25">
        <v>9.18</v>
      </c>
      <c r="G81" s="25">
        <f t="shared" si="15"/>
        <v>963.9</v>
      </c>
      <c r="H81" s="26"/>
      <c r="I81" s="72">
        <f t="shared" si="16"/>
        <v>9.18</v>
      </c>
      <c r="J81" s="72">
        <f t="shared" si="17"/>
        <v>0</v>
      </c>
      <c r="K81" s="28">
        <f t="shared" si="18"/>
        <v>963.9</v>
      </c>
      <c r="L81" s="28">
        <f t="shared" si="19"/>
        <v>0</v>
      </c>
      <c r="M81" s="1" t="s">
        <v>655</v>
      </c>
    </row>
    <row r="82" spans="1:13" ht="12.5" thickBot="1">
      <c r="A82" s="81"/>
      <c r="B82" s="80"/>
      <c r="C82" s="80"/>
      <c r="D82" s="23"/>
      <c r="E82" s="23"/>
      <c r="F82" s="25"/>
      <c r="G82" s="25"/>
      <c r="H82" s="26"/>
      <c r="I82" s="72"/>
      <c r="J82" s="72"/>
      <c r="K82" s="28"/>
      <c r="L82" s="28"/>
    </row>
    <row r="83" spans="1:13" ht="12.5" thickBot="1">
      <c r="A83" s="81"/>
      <c r="B83" s="321" t="s">
        <v>1194</v>
      </c>
      <c r="C83" s="322"/>
      <c r="D83" s="322"/>
      <c r="E83" s="322"/>
      <c r="F83" s="323"/>
      <c r="G83" s="88"/>
      <c r="H83" s="26"/>
      <c r="I83" s="72"/>
      <c r="J83" s="72"/>
      <c r="K83" s="28"/>
      <c r="L83" s="28"/>
    </row>
    <row r="84" spans="1:13">
      <c r="A84" s="92">
        <v>5</v>
      </c>
      <c r="B84" s="89">
        <v>126143</v>
      </c>
      <c r="C84" s="23" t="s">
        <v>1972</v>
      </c>
      <c r="D84" s="23" t="s">
        <v>1973</v>
      </c>
      <c r="E84" s="23" t="s">
        <v>7</v>
      </c>
      <c r="F84" s="25">
        <v>1.48</v>
      </c>
      <c r="G84" s="25">
        <f>ROUND(F84*Курс_EUR,2)</f>
        <v>155.4</v>
      </c>
      <c r="H84" s="26"/>
      <c r="I84" s="72">
        <f>F84*(1-Скидка_ROXELPRO)</f>
        <v>1.48</v>
      </c>
      <c r="J84" s="72">
        <f>I84*H84</f>
        <v>0</v>
      </c>
      <c r="K84" s="28">
        <f>G84*(1-Скидка_ROXELPRO)</f>
        <v>155.4</v>
      </c>
      <c r="L84" s="28">
        <f>H84*K84</f>
        <v>0</v>
      </c>
    </row>
    <row r="85" spans="1:13">
      <c r="A85" s="92">
        <v>5</v>
      </c>
      <c r="B85" s="89">
        <v>126146</v>
      </c>
      <c r="C85" s="23" t="s">
        <v>1974</v>
      </c>
      <c r="D85" s="23" t="s">
        <v>1973</v>
      </c>
      <c r="E85" s="23" t="s">
        <v>7</v>
      </c>
      <c r="F85" s="25">
        <v>1.48</v>
      </c>
      <c r="G85" s="25">
        <f>ROUND(F85*Курс_EUR,2)</f>
        <v>155.4</v>
      </c>
      <c r="H85" s="26"/>
      <c r="I85" s="72">
        <f>F85*(1-Скидка_ROXELPRO)</f>
        <v>1.48</v>
      </c>
      <c r="J85" s="72">
        <f>I85*H85</f>
        <v>0</v>
      </c>
      <c r="K85" s="28">
        <f>G85*(1-Скидка_ROXELPRO)</f>
        <v>155.4</v>
      </c>
      <c r="L85" s="28">
        <f>H85*K85</f>
        <v>0</v>
      </c>
    </row>
    <row r="86" spans="1:13">
      <c r="A86" s="92">
        <v>4.9000000000000004</v>
      </c>
      <c r="B86" s="89">
        <v>126343</v>
      </c>
      <c r="C86" s="23" t="s">
        <v>1975</v>
      </c>
      <c r="D86" s="23" t="s">
        <v>796</v>
      </c>
      <c r="E86" s="23" t="s">
        <v>7</v>
      </c>
      <c r="F86" s="25">
        <v>51.43</v>
      </c>
      <c r="G86" s="25">
        <f>ROUND(F86*Курс_EUR,2)</f>
        <v>5400.15</v>
      </c>
      <c r="H86" s="26"/>
      <c r="I86" s="72">
        <f>F86*(1-Скидка_ROXELPRO)</f>
        <v>51.43</v>
      </c>
      <c r="J86" s="72">
        <f>I86*H86</f>
        <v>0</v>
      </c>
      <c r="K86" s="28">
        <f>G86*(1-Скидка_ROXELPRO)</f>
        <v>5400.15</v>
      </c>
      <c r="L86" s="28">
        <f>H86*K86</f>
        <v>0</v>
      </c>
    </row>
    <row r="87" spans="1:13">
      <c r="A87" s="92">
        <v>4.9000000000000004</v>
      </c>
      <c r="B87" s="89">
        <v>126346</v>
      </c>
      <c r="C87" s="23" t="s">
        <v>1976</v>
      </c>
      <c r="D87" s="23" t="s">
        <v>796</v>
      </c>
      <c r="E87" s="23" t="s">
        <v>7</v>
      </c>
      <c r="F87" s="25">
        <v>51.43</v>
      </c>
      <c r="G87" s="25">
        <f>ROUND(F87*Курс_EUR,2)</f>
        <v>5400.15</v>
      </c>
      <c r="H87" s="26"/>
      <c r="I87" s="72">
        <f>F87*(1-Скидка_ROXELPRO)</f>
        <v>51.43</v>
      </c>
      <c r="J87" s="72">
        <f>I87*H87</f>
        <v>0</v>
      </c>
      <c r="K87" s="28">
        <f>G87*(1-Скидка_ROXELPRO)</f>
        <v>5400.15</v>
      </c>
      <c r="L87" s="28">
        <f>H87*K87</f>
        <v>0</v>
      </c>
    </row>
    <row r="88" spans="1:13">
      <c r="A88" s="81"/>
      <c r="B88" s="80"/>
      <c r="C88" s="23"/>
      <c r="D88" s="23"/>
      <c r="E88" s="23"/>
      <c r="F88" s="25"/>
      <c r="G88" s="25"/>
      <c r="H88" s="26"/>
      <c r="I88" s="72"/>
      <c r="J88" s="72"/>
      <c r="K88" s="28"/>
      <c r="L88" s="28"/>
    </row>
    <row r="89" spans="1:13">
      <c r="A89" s="92">
        <v>5.3</v>
      </c>
      <c r="B89" s="89">
        <v>126152</v>
      </c>
      <c r="C89" s="23" t="s">
        <v>1977</v>
      </c>
      <c r="D89" s="23" t="s">
        <v>1973</v>
      </c>
      <c r="E89" s="23" t="s">
        <v>7</v>
      </c>
      <c r="F89" s="25">
        <v>1.59</v>
      </c>
      <c r="G89" s="25">
        <f t="shared" ref="G89:G100" si="20">ROUND(F89*Курс_EUR,2)</f>
        <v>166.95</v>
      </c>
      <c r="H89" s="26"/>
      <c r="I89" s="72">
        <f t="shared" ref="I89:I100" si="21">F89*(1-Скидка_ROXELPRO)</f>
        <v>1.59</v>
      </c>
      <c r="J89" s="72">
        <f t="shared" ref="J89:J100" si="22">I89*H89</f>
        <v>0</v>
      </c>
      <c r="K89" s="28">
        <f t="shared" ref="K89:K100" si="23">G89*(1-Скидка_ROXELPRO)</f>
        <v>166.95</v>
      </c>
      <c r="L89" s="28">
        <f t="shared" ref="L89:L100" si="24">H89*K89</f>
        <v>0</v>
      </c>
    </row>
    <row r="90" spans="1:13">
      <c r="A90" s="92">
        <v>5.3</v>
      </c>
      <c r="B90" s="89">
        <v>126153</v>
      </c>
      <c r="C90" s="23" t="s">
        <v>1978</v>
      </c>
      <c r="D90" s="23" t="s">
        <v>1973</v>
      </c>
      <c r="E90" s="23" t="s">
        <v>7</v>
      </c>
      <c r="F90" s="25">
        <v>1.59</v>
      </c>
      <c r="G90" s="25">
        <f t="shared" si="20"/>
        <v>166.95</v>
      </c>
      <c r="H90" s="26"/>
      <c r="I90" s="72">
        <f t="shared" si="21"/>
        <v>1.59</v>
      </c>
      <c r="J90" s="72">
        <f t="shared" si="22"/>
        <v>0</v>
      </c>
      <c r="K90" s="28">
        <f t="shared" si="23"/>
        <v>166.95</v>
      </c>
      <c r="L90" s="28">
        <f t="shared" si="24"/>
        <v>0</v>
      </c>
    </row>
    <row r="91" spans="1:13">
      <c r="A91" s="92">
        <v>5.3</v>
      </c>
      <c r="B91" s="89">
        <v>126156</v>
      </c>
      <c r="C91" s="23" t="s">
        <v>1979</v>
      </c>
      <c r="D91" s="23" t="s">
        <v>1973</v>
      </c>
      <c r="E91" s="23" t="s">
        <v>7</v>
      </c>
      <c r="F91" s="25">
        <v>1.59</v>
      </c>
      <c r="G91" s="25">
        <f t="shared" si="20"/>
        <v>166.95</v>
      </c>
      <c r="H91" s="26"/>
      <c r="I91" s="72">
        <f t="shared" si="21"/>
        <v>1.59</v>
      </c>
      <c r="J91" s="72">
        <f t="shared" si="22"/>
        <v>0</v>
      </c>
      <c r="K91" s="28">
        <f t="shared" si="23"/>
        <v>166.95</v>
      </c>
      <c r="L91" s="28">
        <f t="shared" si="24"/>
        <v>0</v>
      </c>
    </row>
    <row r="92" spans="1:13">
      <c r="A92" s="92">
        <v>5.3</v>
      </c>
      <c r="B92" s="89">
        <v>126157</v>
      </c>
      <c r="C92" s="23" t="s">
        <v>1980</v>
      </c>
      <c r="D92" s="23" t="s">
        <v>1973</v>
      </c>
      <c r="E92" s="23" t="s">
        <v>7</v>
      </c>
      <c r="F92" s="25">
        <v>1.59</v>
      </c>
      <c r="G92" s="25">
        <f t="shared" si="20"/>
        <v>166.95</v>
      </c>
      <c r="H92" s="26"/>
      <c r="I92" s="72">
        <f t="shared" si="21"/>
        <v>1.59</v>
      </c>
      <c r="J92" s="72">
        <f t="shared" si="22"/>
        <v>0</v>
      </c>
      <c r="K92" s="28">
        <f t="shared" si="23"/>
        <v>166.95</v>
      </c>
      <c r="L92" s="28">
        <f t="shared" si="24"/>
        <v>0</v>
      </c>
    </row>
    <row r="93" spans="1:13">
      <c r="A93" s="92">
        <v>6.2</v>
      </c>
      <c r="B93" s="89">
        <v>126322</v>
      </c>
      <c r="C93" s="23" t="s">
        <v>1981</v>
      </c>
      <c r="D93" s="23" t="s">
        <v>796</v>
      </c>
      <c r="E93" s="23" t="s">
        <v>7</v>
      </c>
      <c r="F93" s="25">
        <v>45.42</v>
      </c>
      <c r="G93" s="25">
        <f t="shared" si="20"/>
        <v>4769.1000000000004</v>
      </c>
      <c r="H93" s="26"/>
      <c r="I93" s="72">
        <f t="shared" si="21"/>
        <v>45.42</v>
      </c>
      <c r="J93" s="72">
        <f t="shared" si="22"/>
        <v>0</v>
      </c>
      <c r="K93" s="28">
        <f t="shared" si="23"/>
        <v>4769.1000000000004</v>
      </c>
      <c r="L93" s="28">
        <f t="shared" si="24"/>
        <v>0</v>
      </c>
    </row>
    <row r="94" spans="1:13">
      <c r="A94" s="92">
        <v>6.2</v>
      </c>
      <c r="B94" s="89">
        <v>126323</v>
      </c>
      <c r="C94" s="23" t="s">
        <v>1982</v>
      </c>
      <c r="D94" s="23" t="s">
        <v>796</v>
      </c>
      <c r="E94" s="23" t="s">
        <v>7</v>
      </c>
      <c r="F94" s="25">
        <v>45.42</v>
      </c>
      <c r="G94" s="25">
        <f t="shared" si="20"/>
        <v>4769.1000000000004</v>
      </c>
      <c r="H94" s="26"/>
      <c r="I94" s="72">
        <f t="shared" si="21"/>
        <v>45.42</v>
      </c>
      <c r="J94" s="72">
        <f t="shared" si="22"/>
        <v>0</v>
      </c>
      <c r="K94" s="28">
        <f t="shared" si="23"/>
        <v>4769.1000000000004</v>
      </c>
      <c r="L94" s="28">
        <f t="shared" si="24"/>
        <v>0</v>
      </c>
    </row>
    <row r="95" spans="1:13">
      <c r="A95" s="92">
        <v>6.2</v>
      </c>
      <c r="B95" s="89">
        <v>126326</v>
      </c>
      <c r="C95" s="23" t="s">
        <v>1983</v>
      </c>
      <c r="D95" s="23" t="s">
        <v>796</v>
      </c>
      <c r="E95" s="23" t="s">
        <v>7</v>
      </c>
      <c r="F95" s="25">
        <v>45.42</v>
      </c>
      <c r="G95" s="25">
        <f t="shared" si="20"/>
        <v>4769.1000000000004</v>
      </c>
      <c r="H95" s="26"/>
      <c r="I95" s="72">
        <f t="shared" si="21"/>
        <v>45.42</v>
      </c>
      <c r="J95" s="72">
        <f t="shared" si="22"/>
        <v>0</v>
      </c>
      <c r="K95" s="28">
        <f t="shared" si="23"/>
        <v>4769.1000000000004</v>
      </c>
      <c r="L95" s="28">
        <f t="shared" si="24"/>
        <v>0</v>
      </c>
    </row>
    <row r="96" spans="1:13">
      <c r="A96" s="92">
        <v>6.2</v>
      </c>
      <c r="B96" s="89">
        <v>126327</v>
      </c>
      <c r="C96" s="23" t="s">
        <v>1984</v>
      </c>
      <c r="D96" s="23" t="s">
        <v>796</v>
      </c>
      <c r="E96" s="23" t="s">
        <v>7</v>
      </c>
      <c r="F96" s="25">
        <v>45.42</v>
      </c>
      <c r="G96" s="25">
        <f t="shared" si="20"/>
        <v>4769.1000000000004</v>
      </c>
      <c r="H96" s="26"/>
      <c r="I96" s="72">
        <f t="shared" si="21"/>
        <v>45.42</v>
      </c>
      <c r="J96" s="72">
        <f t="shared" si="22"/>
        <v>0</v>
      </c>
      <c r="K96" s="28">
        <f t="shared" si="23"/>
        <v>4769.1000000000004</v>
      </c>
      <c r="L96" s="28">
        <f t="shared" si="24"/>
        <v>0</v>
      </c>
    </row>
    <row r="97" spans="1:12">
      <c r="A97" s="92">
        <v>5.6</v>
      </c>
      <c r="B97" s="89">
        <v>126652</v>
      </c>
      <c r="C97" s="23" t="s">
        <v>1985</v>
      </c>
      <c r="D97" s="23" t="s">
        <v>1986</v>
      </c>
      <c r="E97" s="23" t="s">
        <v>7</v>
      </c>
      <c r="F97" s="25">
        <v>1.52</v>
      </c>
      <c r="G97" s="25">
        <f t="shared" si="20"/>
        <v>159.6</v>
      </c>
      <c r="H97" s="26"/>
      <c r="I97" s="72">
        <f t="shared" si="21"/>
        <v>1.52</v>
      </c>
      <c r="J97" s="72">
        <f t="shared" si="22"/>
        <v>0</v>
      </c>
      <c r="K97" s="28">
        <f t="shared" si="23"/>
        <v>159.6</v>
      </c>
      <c r="L97" s="28">
        <f t="shared" si="24"/>
        <v>0</v>
      </c>
    </row>
    <row r="98" spans="1:12">
      <c r="A98" s="92">
        <v>5.6</v>
      </c>
      <c r="B98" s="89">
        <v>126653</v>
      </c>
      <c r="C98" s="23" t="s">
        <v>1987</v>
      </c>
      <c r="D98" s="23" t="s">
        <v>1986</v>
      </c>
      <c r="E98" s="23" t="s">
        <v>7</v>
      </c>
      <c r="F98" s="25">
        <v>1.52</v>
      </c>
      <c r="G98" s="25">
        <f t="shared" si="20"/>
        <v>159.6</v>
      </c>
      <c r="H98" s="26"/>
      <c r="I98" s="72">
        <f t="shared" si="21"/>
        <v>1.52</v>
      </c>
      <c r="J98" s="72">
        <f t="shared" si="22"/>
        <v>0</v>
      </c>
      <c r="K98" s="28">
        <f t="shared" si="23"/>
        <v>159.6</v>
      </c>
      <c r="L98" s="28">
        <f t="shared" si="24"/>
        <v>0</v>
      </c>
    </row>
    <row r="99" spans="1:12">
      <c r="A99" s="92">
        <v>5.6</v>
      </c>
      <c r="B99" s="89">
        <v>126656</v>
      </c>
      <c r="C99" s="23" t="s">
        <v>1988</v>
      </c>
      <c r="D99" s="23" t="s">
        <v>1986</v>
      </c>
      <c r="E99" s="23" t="s">
        <v>7</v>
      </c>
      <c r="F99" s="25">
        <v>1.52</v>
      </c>
      <c r="G99" s="25">
        <f t="shared" si="20"/>
        <v>159.6</v>
      </c>
      <c r="H99" s="26"/>
      <c r="I99" s="72">
        <f t="shared" si="21"/>
        <v>1.52</v>
      </c>
      <c r="J99" s="72">
        <f t="shared" si="22"/>
        <v>0</v>
      </c>
      <c r="K99" s="28">
        <f t="shared" si="23"/>
        <v>159.6</v>
      </c>
      <c r="L99" s="28">
        <f t="shared" si="24"/>
        <v>0</v>
      </c>
    </row>
    <row r="100" spans="1:12">
      <c r="A100" s="92">
        <v>5.6</v>
      </c>
      <c r="B100" s="89">
        <v>126657</v>
      </c>
      <c r="C100" s="23" t="s">
        <v>1989</v>
      </c>
      <c r="D100" s="23" t="s">
        <v>1986</v>
      </c>
      <c r="E100" s="23" t="s">
        <v>7</v>
      </c>
      <c r="F100" s="25">
        <v>1.52</v>
      </c>
      <c r="G100" s="25">
        <f t="shared" si="20"/>
        <v>159.6</v>
      </c>
      <c r="H100" s="26"/>
      <c r="I100" s="72">
        <f t="shared" si="21"/>
        <v>1.52</v>
      </c>
      <c r="J100" s="72">
        <f t="shared" si="22"/>
        <v>0</v>
      </c>
      <c r="K100" s="28">
        <f t="shared" si="23"/>
        <v>159.6</v>
      </c>
      <c r="L100" s="28">
        <f t="shared" si="24"/>
        <v>0</v>
      </c>
    </row>
    <row r="101" spans="1:12" ht="12.5" thickBot="1">
      <c r="A101" s="81"/>
      <c r="B101" s="80"/>
      <c r="C101" s="23"/>
      <c r="D101" s="23"/>
      <c r="E101" s="23"/>
      <c r="F101" s="25"/>
      <c r="G101" s="25"/>
      <c r="H101" s="26"/>
      <c r="I101" s="72"/>
      <c r="J101" s="72"/>
      <c r="K101" s="28"/>
      <c r="L101" s="28"/>
    </row>
    <row r="102" spans="1:12" ht="12.5" thickBot="1">
      <c r="A102" s="81"/>
      <c r="B102" s="321" t="s">
        <v>1990</v>
      </c>
      <c r="C102" s="322"/>
      <c r="D102" s="322"/>
      <c r="E102" s="322"/>
      <c r="F102" s="323"/>
      <c r="G102" s="88"/>
      <c r="H102" s="26"/>
      <c r="I102" s="72"/>
      <c r="J102" s="72"/>
      <c r="K102" s="28"/>
      <c r="L102" s="28"/>
    </row>
    <row r="103" spans="1:12">
      <c r="A103" s="81">
        <v>0</v>
      </c>
      <c r="B103" s="89">
        <v>152103</v>
      </c>
      <c r="C103" s="23" t="s">
        <v>1991</v>
      </c>
      <c r="D103" s="23" t="s">
        <v>1992</v>
      </c>
      <c r="E103" s="23" t="s">
        <v>7</v>
      </c>
      <c r="F103" s="25">
        <v>0.63</v>
      </c>
      <c r="G103" s="25">
        <f>ROUND(F103*Курс_EUR,2)</f>
        <v>66.150000000000006</v>
      </c>
      <c r="H103" s="26"/>
      <c r="I103" s="72">
        <f t="shared" ref="I103:I120" si="25">F103*(1-Скидка_ROXELPRO)</f>
        <v>0.63</v>
      </c>
      <c r="J103" s="72">
        <f>I103*H103</f>
        <v>0</v>
      </c>
      <c r="K103" s="28">
        <f t="shared" ref="K103:K120" si="26">G103*(1-Скидка_ROXELPRO)</f>
        <v>66.150000000000006</v>
      </c>
      <c r="L103" s="28">
        <f>H103*K103</f>
        <v>0</v>
      </c>
    </row>
    <row r="104" spans="1:12">
      <c r="A104" s="81">
        <v>0</v>
      </c>
      <c r="B104" s="89">
        <v>152105</v>
      </c>
      <c r="C104" s="23" t="s">
        <v>1993</v>
      </c>
      <c r="D104" s="23" t="s">
        <v>1992</v>
      </c>
      <c r="E104" s="23" t="s">
        <v>7</v>
      </c>
      <c r="F104" s="25">
        <v>0.41</v>
      </c>
      <c r="G104" s="25">
        <f t="shared" ref="G104:G120" si="27">ROUND(F104*Курс_EUR,2)</f>
        <v>43.05</v>
      </c>
      <c r="H104" s="26"/>
      <c r="I104" s="72">
        <f t="shared" si="25"/>
        <v>0.41</v>
      </c>
      <c r="J104" s="72">
        <f t="shared" ref="J104:J120" si="28">I104*H104</f>
        <v>0</v>
      </c>
      <c r="K104" s="28">
        <f t="shared" si="26"/>
        <v>43.05</v>
      </c>
      <c r="L104" s="28">
        <f t="shared" ref="L104:L120" si="29">H104*K104</f>
        <v>0</v>
      </c>
    </row>
    <row r="105" spans="1:12">
      <c r="A105" s="81">
        <v>0</v>
      </c>
      <c r="B105" s="89">
        <v>152106</v>
      </c>
      <c r="C105" s="23" t="s">
        <v>1994</v>
      </c>
      <c r="D105" s="23" t="s">
        <v>1995</v>
      </c>
      <c r="E105" s="23" t="s">
        <v>7</v>
      </c>
      <c r="F105" s="25">
        <v>0.37</v>
      </c>
      <c r="G105" s="25">
        <f t="shared" si="27"/>
        <v>38.85</v>
      </c>
      <c r="H105" s="26"/>
      <c r="I105" s="72">
        <f t="shared" si="25"/>
        <v>0.37</v>
      </c>
      <c r="J105" s="72">
        <f t="shared" si="28"/>
        <v>0</v>
      </c>
      <c r="K105" s="28">
        <f t="shared" si="26"/>
        <v>38.85</v>
      </c>
      <c r="L105" s="28">
        <f t="shared" si="29"/>
        <v>0</v>
      </c>
    </row>
    <row r="106" spans="1:12">
      <c r="A106" s="81">
        <v>0</v>
      </c>
      <c r="B106" s="89">
        <v>152107</v>
      </c>
      <c r="C106" s="23" t="s">
        <v>1996</v>
      </c>
      <c r="D106" s="23" t="s">
        <v>1995</v>
      </c>
      <c r="E106" s="23" t="s">
        <v>7</v>
      </c>
      <c r="F106" s="25">
        <v>0.35</v>
      </c>
      <c r="G106" s="25">
        <f t="shared" si="27"/>
        <v>36.75</v>
      </c>
      <c r="H106" s="26"/>
      <c r="I106" s="72">
        <f t="shared" si="25"/>
        <v>0.35</v>
      </c>
      <c r="J106" s="72">
        <f t="shared" si="28"/>
        <v>0</v>
      </c>
      <c r="K106" s="28">
        <f t="shared" si="26"/>
        <v>36.75</v>
      </c>
      <c r="L106" s="28">
        <f t="shared" si="29"/>
        <v>0</v>
      </c>
    </row>
    <row r="107" spans="1:12">
      <c r="A107" s="81">
        <v>0</v>
      </c>
      <c r="B107" s="89">
        <v>152108</v>
      </c>
      <c r="C107" s="23" t="s">
        <v>1997</v>
      </c>
      <c r="D107" s="23" t="s">
        <v>1995</v>
      </c>
      <c r="E107" s="23" t="s">
        <v>7</v>
      </c>
      <c r="F107" s="25">
        <v>0.35</v>
      </c>
      <c r="G107" s="25">
        <f t="shared" si="27"/>
        <v>36.75</v>
      </c>
      <c r="H107" s="26"/>
      <c r="I107" s="72">
        <f t="shared" si="25"/>
        <v>0.35</v>
      </c>
      <c r="J107" s="72">
        <f t="shared" si="28"/>
        <v>0</v>
      </c>
      <c r="K107" s="28">
        <f t="shared" si="26"/>
        <v>36.75</v>
      </c>
      <c r="L107" s="28">
        <f t="shared" si="29"/>
        <v>0</v>
      </c>
    </row>
    <row r="108" spans="1:12">
      <c r="A108" s="81">
        <v>0</v>
      </c>
      <c r="B108" s="89">
        <v>152109</v>
      </c>
      <c r="C108" s="23" t="s">
        <v>1998</v>
      </c>
      <c r="D108" s="23" t="s">
        <v>1995</v>
      </c>
      <c r="E108" s="23" t="s">
        <v>7</v>
      </c>
      <c r="F108" s="25">
        <v>0.35</v>
      </c>
      <c r="G108" s="25">
        <f t="shared" si="27"/>
        <v>36.75</v>
      </c>
      <c r="H108" s="26"/>
      <c r="I108" s="72">
        <f t="shared" si="25"/>
        <v>0.35</v>
      </c>
      <c r="J108" s="72">
        <f t="shared" si="28"/>
        <v>0</v>
      </c>
      <c r="K108" s="28">
        <f t="shared" si="26"/>
        <v>36.75</v>
      </c>
      <c r="L108" s="28">
        <f t="shared" si="29"/>
        <v>0</v>
      </c>
    </row>
    <row r="109" spans="1:12">
      <c r="A109" s="81">
        <v>0</v>
      </c>
      <c r="B109" s="89">
        <v>152110</v>
      </c>
      <c r="C109" s="23" t="s">
        <v>1999</v>
      </c>
      <c r="D109" s="23" t="s">
        <v>1995</v>
      </c>
      <c r="E109" s="23" t="s">
        <v>7</v>
      </c>
      <c r="F109" s="25">
        <v>0.35</v>
      </c>
      <c r="G109" s="25">
        <f t="shared" si="27"/>
        <v>36.75</v>
      </c>
      <c r="H109" s="26"/>
      <c r="I109" s="72">
        <f t="shared" si="25"/>
        <v>0.35</v>
      </c>
      <c r="J109" s="72">
        <f t="shared" si="28"/>
        <v>0</v>
      </c>
      <c r="K109" s="28">
        <f t="shared" si="26"/>
        <v>36.75</v>
      </c>
      <c r="L109" s="28">
        <f t="shared" si="29"/>
        <v>0</v>
      </c>
    </row>
    <row r="110" spans="1:12">
      <c r="A110" s="81">
        <v>0</v>
      </c>
      <c r="B110" s="89">
        <v>152111</v>
      </c>
      <c r="C110" s="23" t="s">
        <v>2000</v>
      </c>
      <c r="D110" s="23" t="s">
        <v>1995</v>
      </c>
      <c r="E110" s="23" t="s">
        <v>7</v>
      </c>
      <c r="F110" s="25">
        <v>0.35</v>
      </c>
      <c r="G110" s="25">
        <f t="shared" si="27"/>
        <v>36.75</v>
      </c>
      <c r="H110" s="26"/>
      <c r="I110" s="72">
        <f t="shared" si="25"/>
        <v>0.35</v>
      </c>
      <c r="J110" s="72">
        <f t="shared" si="28"/>
        <v>0</v>
      </c>
      <c r="K110" s="28">
        <f t="shared" si="26"/>
        <v>36.75</v>
      </c>
      <c r="L110" s="28">
        <f t="shared" si="29"/>
        <v>0</v>
      </c>
    </row>
    <row r="111" spans="1:12">
      <c r="A111" s="81">
        <v>0</v>
      </c>
      <c r="B111" s="89">
        <v>152112</v>
      </c>
      <c r="C111" s="23" t="s">
        <v>2001</v>
      </c>
      <c r="D111" s="23" t="s">
        <v>1995</v>
      </c>
      <c r="E111" s="23" t="s">
        <v>7</v>
      </c>
      <c r="F111" s="25">
        <v>0.35</v>
      </c>
      <c r="G111" s="25">
        <f t="shared" si="27"/>
        <v>36.75</v>
      </c>
      <c r="H111" s="26"/>
      <c r="I111" s="72">
        <f t="shared" si="25"/>
        <v>0.35</v>
      </c>
      <c r="J111" s="72">
        <f t="shared" si="28"/>
        <v>0</v>
      </c>
      <c r="K111" s="28">
        <f t="shared" si="26"/>
        <v>36.75</v>
      </c>
      <c r="L111" s="28">
        <f t="shared" si="29"/>
        <v>0</v>
      </c>
    </row>
    <row r="112" spans="1:12">
      <c r="A112" s="81">
        <v>0</v>
      </c>
      <c r="B112" s="89">
        <v>152114</v>
      </c>
      <c r="C112" s="23" t="s">
        <v>2002</v>
      </c>
      <c r="D112" s="23" t="s">
        <v>1995</v>
      </c>
      <c r="E112" s="23" t="s">
        <v>7</v>
      </c>
      <c r="F112" s="25">
        <v>0.35</v>
      </c>
      <c r="G112" s="25">
        <f t="shared" si="27"/>
        <v>36.75</v>
      </c>
      <c r="H112" s="26"/>
      <c r="I112" s="72">
        <f t="shared" si="25"/>
        <v>0.35</v>
      </c>
      <c r="J112" s="72">
        <f t="shared" si="28"/>
        <v>0</v>
      </c>
      <c r="K112" s="28">
        <f t="shared" si="26"/>
        <v>36.75</v>
      </c>
      <c r="L112" s="28">
        <f t="shared" si="29"/>
        <v>0</v>
      </c>
    </row>
    <row r="113" spans="1:13">
      <c r="A113" s="81">
        <v>0</v>
      </c>
      <c r="B113" s="89">
        <v>152116</v>
      </c>
      <c r="C113" s="23" t="s">
        <v>2003</v>
      </c>
      <c r="D113" s="23" t="s">
        <v>1995</v>
      </c>
      <c r="E113" s="23" t="s">
        <v>7</v>
      </c>
      <c r="F113" s="25">
        <v>0.35</v>
      </c>
      <c r="G113" s="25">
        <f t="shared" si="27"/>
        <v>36.75</v>
      </c>
      <c r="H113" s="26"/>
      <c r="I113" s="72">
        <f t="shared" si="25"/>
        <v>0.35</v>
      </c>
      <c r="J113" s="72">
        <f t="shared" si="28"/>
        <v>0</v>
      </c>
      <c r="K113" s="28">
        <f t="shared" si="26"/>
        <v>36.75</v>
      </c>
      <c r="L113" s="28">
        <f t="shared" si="29"/>
        <v>0</v>
      </c>
    </row>
    <row r="114" spans="1:13">
      <c r="A114" s="81">
        <v>0</v>
      </c>
      <c r="B114" s="89">
        <v>152117</v>
      </c>
      <c r="C114" s="23" t="s">
        <v>2004</v>
      </c>
      <c r="D114" s="23" t="s">
        <v>1995</v>
      </c>
      <c r="E114" s="23" t="s">
        <v>7</v>
      </c>
      <c r="F114" s="25">
        <v>0.35</v>
      </c>
      <c r="G114" s="25">
        <f t="shared" si="27"/>
        <v>36.75</v>
      </c>
      <c r="H114" s="26"/>
      <c r="I114" s="72">
        <f t="shared" si="25"/>
        <v>0.35</v>
      </c>
      <c r="J114" s="72">
        <f t="shared" si="28"/>
        <v>0</v>
      </c>
      <c r="K114" s="28">
        <f t="shared" si="26"/>
        <v>36.75</v>
      </c>
      <c r="L114" s="28">
        <f t="shared" si="29"/>
        <v>0</v>
      </c>
    </row>
    <row r="115" spans="1:13">
      <c r="A115" s="81">
        <v>0</v>
      </c>
      <c r="B115" s="89">
        <v>152118</v>
      </c>
      <c r="C115" s="23" t="s">
        <v>2005</v>
      </c>
      <c r="D115" s="23" t="s">
        <v>1995</v>
      </c>
      <c r="E115" s="23" t="s">
        <v>7</v>
      </c>
      <c r="F115" s="25">
        <v>0.35</v>
      </c>
      <c r="G115" s="25">
        <f t="shared" si="27"/>
        <v>36.75</v>
      </c>
      <c r="H115" s="26"/>
      <c r="I115" s="72">
        <f t="shared" si="25"/>
        <v>0.35</v>
      </c>
      <c r="J115" s="72">
        <f t="shared" si="28"/>
        <v>0</v>
      </c>
      <c r="K115" s="28">
        <f t="shared" si="26"/>
        <v>36.75</v>
      </c>
      <c r="L115" s="28">
        <f t="shared" si="29"/>
        <v>0</v>
      </c>
    </row>
    <row r="116" spans="1:13">
      <c r="A116" s="81">
        <v>0</v>
      </c>
      <c r="B116" s="89">
        <v>152119</v>
      </c>
      <c r="C116" s="23" t="s">
        <v>2006</v>
      </c>
      <c r="D116" s="23" t="s">
        <v>1995</v>
      </c>
      <c r="E116" s="23" t="s">
        <v>7</v>
      </c>
      <c r="F116" s="25">
        <v>0.42</v>
      </c>
      <c r="G116" s="25">
        <f t="shared" si="27"/>
        <v>44.1</v>
      </c>
      <c r="H116" s="26"/>
      <c r="I116" s="72">
        <f t="shared" si="25"/>
        <v>0.42</v>
      </c>
      <c r="J116" s="72">
        <f t="shared" si="28"/>
        <v>0</v>
      </c>
      <c r="K116" s="28">
        <f t="shared" si="26"/>
        <v>44.1</v>
      </c>
      <c r="L116" s="28">
        <f t="shared" si="29"/>
        <v>0</v>
      </c>
    </row>
    <row r="117" spans="1:13">
      <c r="A117" s="81">
        <v>0</v>
      </c>
      <c r="B117" s="89">
        <v>152120</v>
      </c>
      <c r="C117" s="23" t="s">
        <v>2007</v>
      </c>
      <c r="D117" s="23" t="s">
        <v>1995</v>
      </c>
      <c r="E117" s="23" t="s">
        <v>7</v>
      </c>
      <c r="F117" s="25">
        <v>0.42</v>
      </c>
      <c r="G117" s="25">
        <f t="shared" si="27"/>
        <v>44.1</v>
      </c>
      <c r="H117" s="26"/>
      <c r="I117" s="72">
        <f t="shared" si="25"/>
        <v>0.42</v>
      </c>
      <c r="J117" s="72">
        <f t="shared" si="28"/>
        <v>0</v>
      </c>
      <c r="K117" s="28">
        <f t="shared" si="26"/>
        <v>44.1</v>
      </c>
      <c r="L117" s="28">
        <f t="shared" si="29"/>
        <v>0</v>
      </c>
    </row>
    <row r="118" spans="1:13">
      <c r="A118" s="81">
        <v>0</v>
      </c>
      <c r="B118" s="89">
        <v>152121</v>
      </c>
      <c r="C118" s="23" t="s">
        <v>2008</v>
      </c>
      <c r="D118" s="23" t="s">
        <v>1995</v>
      </c>
      <c r="E118" s="23" t="s">
        <v>7</v>
      </c>
      <c r="F118" s="25">
        <v>0.42</v>
      </c>
      <c r="G118" s="25">
        <f t="shared" si="27"/>
        <v>44.1</v>
      </c>
      <c r="H118" s="26"/>
      <c r="I118" s="72">
        <f t="shared" si="25"/>
        <v>0.42</v>
      </c>
      <c r="J118" s="72">
        <f t="shared" si="28"/>
        <v>0</v>
      </c>
      <c r="K118" s="28">
        <f t="shared" si="26"/>
        <v>44.1</v>
      </c>
      <c r="L118" s="28">
        <f t="shared" si="29"/>
        <v>0</v>
      </c>
    </row>
    <row r="119" spans="1:13">
      <c r="A119" s="81">
        <v>0</v>
      </c>
      <c r="B119" s="89">
        <v>152122</v>
      </c>
      <c r="C119" s="23" t="s">
        <v>2009</v>
      </c>
      <c r="D119" s="23" t="s">
        <v>1995</v>
      </c>
      <c r="E119" s="23" t="s">
        <v>7</v>
      </c>
      <c r="F119" s="25">
        <v>0.42</v>
      </c>
      <c r="G119" s="25">
        <f t="shared" si="27"/>
        <v>44.1</v>
      </c>
      <c r="H119" s="26"/>
      <c r="I119" s="72">
        <f t="shared" si="25"/>
        <v>0.42</v>
      </c>
      <c r="J119" s="72">
        <f t="shared" si="28"/>
        <v>0</v>
      </c>
      <c r="K119" s="28">
        <f t="shared" si="26"/>
        <v>44.1</v>
      </c>
      <c r="L119" s="28">
        <f t="shared" si="29"/>
        <v>0</v>
      </c>
    </row>
    <row r="120" spans="1:13">
      <c r="A120" s="81">
        <v>0</v>
      </c>
      <c r="B120" s="89">
        <v>152123</v>
      </c>
      <c r="C120" s="23" t="s">
        <v>2010</v>
      </c>
      <c r="D120" s="23" t="s">
        <v>1995</v>
      </c>
      <c r="E120" s="23" t="s">
        <v>7</v>
      </c>
      <c r="F120" s="25">
        <v>0.42</v>
      </c>
      <c r="G120" s="25">
        <f t="shared" si="27"/>
        <v>44.1</v>
      </c>
      <c r="H120" s="26"/>
      <c r="I120" s="72">
        <f t="shared" si="25"/>
        <v>0.42</v>
      </c>
      <c r="J120" s="72">
        <f t="shared" si="28"/>
        <v>0</v>
      </c>
      <c r="K120" s="28">
        <f t="shared" si="26"/>
        <v>44.1</v>
      </c>
      <c r="L120" s="28">
        <f t="shared" si="29"/>
        <v>0</v>
      </c>
    </row>
    <row r="121" spans="1:13">
      <c r="A121" s="81"/>
      <c r="B121" s="80"/>
      <c r="C121" s="23"/>
      <c r="D121" s="23"/>
      <c r="E121" s="23"/>
      <c r="F121" s="25"/>
      <c r="G121" s="25"/>
      <c r="H121" s="26"/>
      <c r="I121" s="72"/>
      <c r="J121" s="72"/>
      <c r="K121" s="28"/>
      <c r="L121" s="28"/>
    </row>
    <row r="122" spans="1:13">
      <c r="A122" s="81">
        <v>0</v>
      </c>
      <c r="B122" s="89">
        <v>152203</v>
      </c>
      <c r="C122" s="23" t="s">
        <v>2011</v>
      </c>
      <c r="D122" s="23" t="s">
        <v>2012</v>
      </c>
      <c r="E122" s="23" t="s">
        <v>7</v>
      </c>
      <c r="F122" s="25">
        <v>0.8</v>
      </c>
      <c r="G122" s="25">
        <f t="shared" ref="G122:G139" si="30">ROUND(F122*Курс_EUR,2)</f>
        <v>84</v>
      </c>
      <c r="H122" s="26"/>
      <c r="I122" s="72">
        <f t="shared" ref="I122:I139" si="31">F122*(1-Скидка_ROXELPRO)</f>
        <v>0.8</v>
      </c>
      <c r="J122" s="72">
        <f t="shared" ref="J122:J139" si="32">I122*H122</f>
        <v>0</v>
      </c>
      <c r="K122" s="28">
        <f t="shared" ref="K122:K139" si="33">G122*(1-Скидка_ROXELPRO)</f>
        <v>84</v>
      </c>
      <c r="L122" s="28">
        <f t="shared" ref="L122:L139" si="34">H122*K122</f>
        <v>0</v>
      </c>
    </row>
    <row r="123" spans="1:13">
      <c r="A123" s="81">
        <v>0</v>
      </c>
      <c r="B123" s="89">
        <v>152205</v>
      </c>
      <c r="C123" s="23" t="s">
        <v>2013</v>
      </c>
      <c r="D123" s="23" t="s">
        <v>2012</v>
      </c>
      <c r="E123" s="23" t="s">
        <v>7</v>
      </c>
      <c r="F123" s="25">
        <v>0.52</v>
      </c>
      <c r="G123" s="25">
        <f t="shared" si="30"/>
        <v>54.6</v>
      </c>
      <c r="H123" s="26"/>
      <c r="I123" s="72">
        <f t="shared" si="31"/>
        <v>0.52</v>
      </c>
      <c r="J123" s="72">
        <f t="shared" si="32"/>
        <v>0</v>
      </c>
      <c r="K123" s="28">
        <f t="shared" si="33"/>
        <v>54.6</v>
      </c>
      <c r="L123" s="28">
        <f t="shared" si="34"/>
        <v>0</v>
      </c>
    </row>
    <row r="124" spans="1:13">
      <c r="A124" s="81">
        <v>0</v>
      </c>
      <c r="B124" s="89">
        <v>152206</v>
      </c>
      <c r="C124" s="23" t="s">
        <v>2014</v>
      </c>
      <c r="D124" s="23" t="s">
        <v>1995</v>
      </c>
      <c r="E124" s="23" t="s">
        <v>7</v>
      </c>
      <c r="F124" s="25">
        <v>0.47</v>
      </c>
      <c r="G124" s="25">
        <f t="shared" si="30"/>
        <v>49.35</v>
      </c>
      <c r="H124" s="26"/>
      <c r="I124" s="72">
        <f t="shared" si="31"/>
        <v>0.47</v>
      </c>
      <c r="J124" s="72">
        <f t="shared" si="32"/>
        <v>0</v>
      </c>
      <c r="K124" s="28">
        <f t="shared" si="33"/>
        <v>49.35</v>
      </c>
      <c r="L124" s="28">
        <f t="shared" si="34"/>
        <v>0</v>
      </c>
    </row>
    <row r="125" spans="1:13" s="34" customFormat="1">
      <c r="A125" s="81">
        <v>0</v>
      </c>
      <c r="B125" s="89">
        <v>152207</v>
      </c>
      <c r="C125" s="23" t="s">
        <v>2015</v>
      </c>
      <c r="D125" s="23" t="s">
        <v>1995</v>
      </c>
      <c r="E125" s="23" t="s">
        <v>7</v>
      </c>
      <c r="F125" s="25">
        <v>0.43</v>
      </c>
      <c r="G125" s="25">
        <f t="shared" si="30"/>
        <v>45.15</v>
      </c>
      <c r="H125" s="26"/>
      <c r="I125" s="72">
        <f t="shared" si="31"/>
        <v>0.43</v>
      </c>
      <c r="J125" s="72">
        <f t="shared" si="32"/>
        <v>0</v>
      </c>
      <c r="K125" s="28">
        <f t="shared" si="33"/>
        <v>45.15</v>
      </c>
      <c r="L125" s="28">
        <f t="shared" si="34"/>
        <v>0</v>
      </c>
      <c r="M125" s="1"/>
    </row>
    <row r="126" spans="1:13">
      <c r="A126" s="81">
        <v>0</v>
      </c>
      <c r="B126" s="89">
        <v>152208</v>
      </c>
      <c r="C126" s="23" t="s">
        <v>2016</v>
      </c>
      <c r="D126" s="23" t="s">
        <v>1995</v>
      </c>
      <c r="E126" s="23" t="s">
        <v>7</v>
      </c>
      <c r="F126" s="25">
        <v>0.43</v>
      </c>
      <c r="G126" s="25">
        <f t="shared" si="30"/>
        <v>45.15</v>
      </c>
      <c r="H126" s="26"/>
      <c r="I126" s="72">
        <f t="shared" si="31"/>
        <v>0.43</v>
      </c>
      <c r="J126" s="72">
        <f t="shared" si="32"/>
        <v>0</v>
      </c>
      <c r="K126" s="28">
        <f t="shared" si="33"/>
        <v>45.15</v>
      </c>
      <c r="L126" s="28">
        <f t="shared" si="34"/>
        <v>0</v>
      </c>
    </row>
    <row r="127" spans="1:13" s="34" customFormat="1">
      <c r="A127" s="81">
        <v>0</v>
      </c>
      <c r="B127" s="89">
        <v>152209</v>
      </c>
      <c r="C127" s="23" t="s">
        <v>2017</v>
      </c>
      <c r="D127" s="23" t="s">
        <v>1995</v>
      </c>
      <c r="E127" s="23" t="s">
        <v>7</v>
      </c>
      <c r="F127" s="25">
        <v>0.43</v>
      </c>
      <c r="G127" s="25">
        <f t="shared" si="30"/>
        <v>45.15</v>
      </c>
      <c r="H127" s="26"/>
      <c r="I127" s="72">
        <f t="shared" si="31"/>
        <v>0.43</v>
      </c>
      <c r="J127" s="72">
        <f t="shared" si="32"/>
        <v>0</v>
      </c>
      <c r="K127" s="28">
        <f t="shared" si="33"/>
        <v>45.15</v>
      </c>
      <c r="L127" s="28">
        <f t="shared" si="34"/>
        <v>0</v>
      </c>
      <c r="M127" s="1"/>
    </row>
    <row r="128" spans="1:13">
      <c r="A128" s="81">
        <v>0</v>
      </c>
      <c r="B128" s="89">
        <v>152210</v>
      </c>
      <c r="C128" s="23" t="s">
        <v>2018</v>
      </c>
      <c r="D128" s="23" t="s">
        <v>1995</v>
      </c>
      <c r="E128" s="23" t="s">
        <v>7</v>
      </c>
      <c r="F128" s="25">
        <v>0.43</v>
      </c>
      <c r="G128" s="25">
        <f t="shared" si="30"/>
        <v>45.15</v>
      </c>
      <c r="H128" s="26"/>
      <c r="I128" s="72">
        <f t="shared" si="31"/>
        <v>0.43</v>
      </c>
      <c r="J128" s="72">
        <f t="shared" si="32"/>
        <v>0</v>
      </c>
      <c r="K128" s="28">
        <f t="shared" si="33"/>
        <v>45.15</v>
      </c>
      <c r="L128" s="28">
        <f t="shared" si="34"/>
        <v>0</v>
      </c>
    </row>
    <row r="129" spans="1:12">
      <c r="A129" s="81">
        <v>0</v>
      </c>
      <c r="B129" s="89">
        <v>152211</v>
      </c>
      <c r="C129" s="23" t="s">
        <v>2019</v>
      </c>
      <c r="D129" s="23" t="s">
        <v>1995</v>
      </c>
      <c r="E129" s="23" t="s">
        <v>7</v>
      </c>
      <c r="F129" s="25">
        <v>0.43</v>
      </c>
      <c r="G129" s="25">
        <f t="shared" si="30"/>
        <v>45.15</v>
      </c>
      <c r="H129" s="26"/>
      <c r="I129" s="72">
        <f t="shared" si="31"/>
        <v>0.43</v>
      </c>
      <c r="J129" s="72">
        <f t="shared" si="32"/>
        <v>0</v>
      </c>
      <c r="K129" s="28">
        <f t="shared" si="33"/>
        <v>45.15</v>
      </c>
      <c r="L129" s="28">
        <f t="shared" si="34"/>
        <v>0</v>
      </c>
    </row>
    <row r="130" spans="1:12">
      <c r="A130" s="81">
        <v>0</v>
      </c>
      <c r="B130" s="89">
        <v>152212</v>
      </c>
      <c r="C130" s="23" t="s">
        <v>2020</v>
      </c>
      <c r="D130" s="23" t="s">
        <v>1995</v>
      </c>
      <c r="E130" s="23" t="s">
        <v>7</v>
      </c>
      <c r="F130" s="25">
        <v>0.43</v>
      </c>
      <c r="G130" s="25">
        <f t="shared" si="30"/>
        <v>45.15</v>
      </c>
      <c r="H130" s="26"/>
      <c r="I130" s="72">
        <f t="shared" si="31"/>
        <v>0.43</v>
      </c>
      <c r="J130" s="72">
        <f t="shared" si="32"/>
        <v>0</v>
      </c>
      <c r="K130" s="28">
        <f t="shared" si="33"/>
        <v>45.15</v>
      </c>
      <c r="L130" s="28">
        <f t="shared" si="34"/>
        <v>0</v>
      </c>
    </row>
    <row r="131" spans="1:12">
      <c r="A131" s="81">
        <v>0</v>
      </c>
      <c r="B131" s="89">
        <v>152214</v>
      </c>
      <c r="C131" s="23" t="s">
        <v>2021</v>
      </c>
      <c r="D131" s="23" t="s">
        <v>1995</v>
      </c>
      <c r="E131" s="23" t="s">
        <v>7</v>
      </c>
      <c r="F131" s="25">
        <v>0.43</v>
      </c>
      <c r="G131" s="25">
        <f t="shared" si="30"/>
        <v>45.15</v>
      </c>
      <c r="H131" s="26"/>
      <c r="I131" s="72">
        <f t="shared" si="31"/>
        <v>0.43</v>
      </c>
      <c r="J131" s="72">
        <f t="shared" si="32"/>
        <v>0</v>
      </c>
      <c r="K131" s="28">
        <f t="shared" si="33"/>
        <v>45.15</v>
      </c>
      <c r="L131" s="28">
        <f t="shared" si="34"/>
        <v>0</v>
      </c>
    </row>
    <row r="132" spans="1:12">
      <c r="A132" s="81">
        <v>0</v>
      </c>
      <c r="B132" s="89">
        <v>152216</v>
      </c>
      <c r="C132" s="23" t="s">
        <v>2022</v>
      </c>
      <c r="D132" s="23" t="s">
        <v>1995</v>
      </c>
      <c r="E132" s="23" t="s">
        <v>7</v>
      </c>
      <c r="F132" s="25">
        <v>0.43</v>
      </c>
      <c r="G132" s="25">
        <f t="shared" si="30"/>
        <v>45.15</v>
      </c>
      <c r="H132" s="26"/>
      <c r="I132" s="72">
        <f t="shared" si="31"/>
        <v>0.43</v>
      </c>
      <c r="J132" s="72">
        <f t="shared" si="32"/>
        <v>0</v>
      </c>
      <c r="K132" s="28">
        <f t="shared" si="33"/>
        <v>45.15</v>
      </c>
      <c r="L132" s="28">
        <f t="shared" si="34"/>
        <v>0</v>
      </c>
    </row>
    <row r="133" spans="1:12">
      <c r="A133" s="81">
        <v>0</v>
      </c>
      <c r="B133" s="89">
        <v>152217</v>
      </c>
      <c r="C133" s="23" t="s">
        <v>2023</v>
      </c>
      <c r="D133" s="23" t="s">
        <v>1995</v>
      </c>
      <c r="E133" s="23" t="s">
        <v>7</v>
      </c>
      <c r="F133" s="25">
        <v>0.43</v>
      </c>
      <c r="G133" s="25">
        <f t="shared" si="30"/>
        <v>45.15</v>
      </c>
      <c r="H133" s="26"/>
      <c r="I133" s="72">
        <f t="shared" si="31"/>
        <v>0.43</v>
      </c>
      <c r="J133" s="72">
        <f t="shared" si="32"/>
        <v>0</v>
      </c>
      <c r="K133" s="28">
        <f t="shared" si="33"/>
        <v>45.15</v>
      </c>
      <c r="L133" s="28">
        <f t="shared" si="34"/>
        <v>0</v>
      </c>
    </row>
    <row r="134" spans="1:12">
      <c r="A134" s="81">
        <v>0</v>
      </c>
      <c r="B134" s="89">
        <v>152218</v>
      </c>
      <c r="C134" s="23" t="s">
        <v>2024</v>
      </c>
      <c r="D134" s="23" t="s">
        <v>1995</v>
      </c>
      <c r="E134" s="23" t="s">
        <v>7</v>
      </c>
      <c r="F134" s="25">
        <v>0.43</v>
      </c>
      <c r="G134" s="25">
        <f t="shared" si="30"/>
        <v>45.15</v>
      </c>
      <c r="H134" s="26"/>
      <c r="I134" s="72">
        <f t="shared" si="31"/>
        <v>0.43</v>
      </c>
      <c r="J134" s="72">
        <f t="shared" si="32"/>
        <v>0</v>
      </c>
      <c r="K134" s="28">
        <f t="shared" si="33"/>
        <v>45.15</v>
      </c>
      <c r="L134" s="28">
        <f t="shared" si="34"/>
        <v>0</v>
      </c>
    </row>
    <row r="135" spans="1:12">
      <c r="A135" s="81">
        <v>0</v>
      </c>
      <c r="B135" s="89">
        <v>152219</v>
      </c>
      <c r="C135" s="23" t="s">
        <v>2025</v>
      </c>
      <c r="D135" s="23" t="s">
        <v>1995</v>
      </c>
      <c r="E135" s="23" t="s">
        <v>7</v>
      </c>
      <c r="F135" s="25">
        <v>0.54</v>
      </c>
      <c r="G135" s="25">
        <f t="shared" si="30"/>
        <v>56.7</v>
      </c>
      <c r="H135" s="26"/>
      <c r="I135" s="72">
        <f t="shared" si="31"/>
        <v>0.54</v>
      </c>
      <c r="J135" s="72">
        <f t="shared" si="32"/>
        <v>0</v>
      </c>
      <c r="K135" s="28">
        <f t="shared" si="33"/>
        <v>56.7</v>
      </c>
      <c r="L135" s="28">
        <f t="shared" si="34"/>
        <v>0</v>
      </c>
    </row>
    <row r="136" spans="1:12">
      <c r="A136" s="81">
        <v>0</v>
      </c>
      <c r="B136" s="89">
        <v>152220</v>
      </c>
      <c r="C136" s="23" t="s">
        <v>2026</v>
      </c>
      <c r="D136" s="23" t="s">
        <v>1995</v>
      </c>
      <c r="E136" s="23" t="s">
        <v>7</v>
      </c>
      <c r="F136" s="25">
        <v>0.54</v>
      </c>
      <c r="G136" s="25">
        <f t="shared" si="30"/>
        <v>56.7</v>
      </c>
      <c r="H136" s="26"/>
      <c r="I136" s="72">
        <f t="shared" si="31"/>
        <v>0.54</v>
      </c>
      <c r="J136" s="72">
        <f t="shared" si="32"/>
        <v>0</v>
      </c>
      <c r="K136" s="28">
        <f t="shared" si="33"/>
        <v>56.7</v>
      </c>
      <c r="L136" s="28">
        <f t="shared" si="34"/>
        <v>0</v>
      </c>
    </row>
    <row r="137" spans="1:12">
      <c r="A137" s="81">
        <v>0</v>
      </c>
      <c r="B137" s="89">
        <v>152221</v>
      </c>
      <c r="C137" s="23" t="s">
        <v>2027</v>
      </c>
      <c r="D137" s="23" t="s">
        <v>1995</v>
      </c>
      <c r="E137" s="23" t="s">
        <v>7</v>
      </c>
      <c r="F137" s="25">
        <v>0.54</v>
      </c>
      <c r="G137" s="25">
        <f t="shared" si="30"/>
        <v>56.7</v>
      </c>
      <c r="H137" s="26"/>
      <c r="I137" s="72">
        <f t="shared" si="31"/>
        <v>0.54</v>
      </c>
      <c r="J137" s="72">
        <f t="shared" si="32"/>
        <v>0</v>
      </c>
      <c r="K137" s="28">
        <f t="shared" si="33"/>
        <v>56.7</v>
      </c>
      <c r="L137" s="28">
        <f t="shared" si="34"/>
        <v>0</v>
      </c>
    </row>
    <row r="138" spans="1:12">
      <c r="A138" s="81">
        <v>0</v>
      </c>
      <c r="B138" s="89">
        <v>152222</v>
      </c>
      <c r="C138" s="23" t="s">
        <v>2028</v>
      </c>
      <c r="D138" s="23" t="s">
        <v>1995</v>
      </c>
      <c r="E138" s="23" t="s">
        <v>7</v>
      </c>
      <c r="F138" s="25">
        <v>0.54</v>
      </c>
      <c r="G138" s="25">
        <f t="shared" si="30"/>
        <v>56.7</v>
      </c>
      <c r="H138" s="26"/>
      <c r="I138" s="72">
        <f t="shared" si="31"/>
        <v>0.54</v>
      </c>
      <c r="J138" s="72">
        <f t="shared" si="32"/>
        <v>0</v>
      </c>
      <c r="K138" s="28">
        <f t="shared" si="33"/>
        <v>56.7</v>
      </c>
      <c r="L138" s="28">
        <f t="shared" si="34"/>
        <v>0</v>
      </c>
    </row>
    <row r="139" spans="1:12">
      <c r="A139" s="81">
        <v>0</v>
      </c>
      <c r="B139" s="89">
        <v>152223</v>
      </c>
      <c r="C139" s="23" t="s">
        <v>2029</v>
      </c>
      <c r="D139" s="23" t="s">
        <v>1995</v>
      </c>
      <c r="E139" s="23" t="s">
        <v>7</v>
      </c>
      <c r="F139" s="25">
        <v>0.54</v>
      </c>
      <c r="G139" s="25">
        <f t="shared" si="30"/>
        <v>56.7</v>
      </c>
      <c r="H139" s="26"/>
      <c r="I139" s="72">
        <f t="shared" si="31"/>
        <v>0.54</v>
      </c>
      <c r="J139" s="72">
        <f t="shared" si="32"/>
        <v>0</v>
      </c>
      <c r="K139" s="28">
        <f t="shared" si="33"/>
        <v>56.7</v>
      </c>
      <c r="L139" s="28">
        <f t="shared" si="34"/>
        <v>0</v>
      </c>
    </row>
    <row r="140" spans="1:12">
      <c r="A140" s="81"/>
      <c r="B140" s="80"/>
      <c r="C140" s="23"/>
      <c r="D140" s="23"/>
      <c r="E140" s="23"/>
      <c r="F140" s="25"/>
      <c r="G140" s="25"/>
      <c r="H140" s="26"/>
      <c r="I140" s="72"/>
      <c r="J140" s="72"/>
      <c r="K140" s="28"/>
      <c r="L140" s="28"/>
    </row>
    <row r="141" spans="1:12">
      <c r="A141" s="81">
        <v>0</v>
      </c>
      <c r="B141" s="89">
        <v>152506</v>
      </c>
      <c r="C141" s="23" t="s">
        <v>2030</v>
      </c>
      <c r="D141" s="23" t="s">
        <v>1995</v>
      </c>
      <c r="E141" s="23" t="s">
        <v>7</v>
      </c>
      <c r="F141" s="25">
        <v>0.74</v>
      </c>
      <c r="G141" s="25">
        <f t="shared" ref="G141:G146" si="35">ROUND(F141*Курс_EUR,2)</f>
        <v>77.7</v>
      </c>
      <c r="H141" s="26"/>
      <c r="I141" s="72">
        <f t="shared" ref="I141:I146" si="36">F141*(1-Скидка_ROXELPRO)</f>
        <v>0.74</v>
      </c>
      <c r="J141" s="72">
        <f t="shared" ref="J141:J146" si="37">I141*H141</f>
        <v>0</v>
      </c>
      <c r="K141" s="28">
        <f t="shared" ref="K141:K146" si="38">G141*(1-Скидка_ROXELPRO)</f>
        <v>77.7</v>
      </c>
      <c r="L141" s="28">
        <f t="shared" ref="L141:L146" si="39">H141*K141</f>
        <v>0</v>
      </c>
    </row>
    <row r="142" spans="1:12">
      <c r="A142" s="81">
        <v>0</v>
      </c>
      <c r="B142" s="89">
        <v>152508</v>
      </c>
      <c r="C142" s="23" t="s">
        <v>2031</v>
      </c>
      <c r="D142" s="23" t="s">
        <v>1995</v>
      </c>
      <c r="E142" s="23" t="s">
        <v>7</v>
      </c>
      <c r="F142" s="25">
        <v>0.69</v>
      </c>
      <c r="G142" s="25">
        <f t="shared" si="35"/>
        <v>72.45</v>
      </c>
      <c r="H142" s="26"/>
      <c r="I142" s="72">
        <f t="shared" si="36"/>
        <v>0.69</v>
      </c>
      <c r="J142" s="72">
        <f t="shared" si="37"/>
        <v>0</v>
      </c>
      <c r="K142" s="28">
        <f t="shared" si="38"/>
        <v>72.45</v>
      </c>
      <c r="L142" s="28">
        <f t="shared" si="39"/>
        <v>0</v>
      </c>
    </row>
    <row r="143" spans="1:12">
      <c r="A143" s="81">
        <v>0</v>
      </c>
      <c r="B143" s="89">
        <v>152510</v>
      </c>
      <c r="C143" s="23" t="s">
        <v>2032</v>
      </c>
      <c r="D143" s="23" t="s">
        <v>1995</v>
      </c>
      <c r="E143" s="23" t="s">
        <v>7</v>
      </c>
      <c r="F143" s="25">
        <v>0.66</v>
      </c>
      <c r="G143" s="25">
        <f t="shared" si="35"/>
        <v>69.3</v>
      </c>
      <c r="H143" s="26"/>
      <c r="I143" s="72">
        <f t="shared" si="36"/>
        <v>0.66</v>
      </c>
      <c r="J143" s="72">
        <f t="shared" si="37"/>
        <v>0</v>
      </c>
      <c r="K143" s="28">
        <f t="shared" si="38"/>
        <v>69.3</v>
      </c>
      <c r="L143" s="28">
        <f t="shared" si="39"/>
        <v>0</v>
      </c>
    </row>
    <row r="144" spans="1:12">
      <c r="A144" s="81">
        <v>0</v>
      </c>
      <c r="B144" s="89">
        <v>152512</v>
      </c>
      <c r="C144" s="23" t="s">
        <v>2033</v>
      </c>
      <c r="D144" s="23" t="s">
        <v>1995</v>
      </c>
      <c r="E144" s="23" t="s">
        <v>7</v>
      </c>
      <c r="F144" s="25">
        <v>0.66</v>
      </c>
      <c r="G144" s="25">
        <f t="shared" si="35"/>
        <v>69.3</v>
      </c>
      <c r="H144" s="26"/>
      <c r="I144" s="72">
        <f t="shared" si="36"/>
        <v>0.66</v>
      </c>
      <c r="J144" s="72">
        <f t="shared" si="37"/>
        <v>0</v>
      </c>
      <c r="K144" s="28">
        <f t="shared" si="38"/>
        <v>69.3</v>
      </c>
      <c r="L144" s="28">
        <f t="shared" si="39"/>
        <v>0</v>
      </c>
    </row>
    <row r="145" spans="1:12">
      <c r="A145" s="81">
        <v>0</v>
      </c>
      <c r="B145" s="89">
        <v>152514</v>
      </c>
      <c r="C145" s="23" t="s">
        <v>2034</v>
      </c>
      <c r="D145" s="23" t="s">
        <v>1995</v>
      </c>
      <c r="E145" s="23" t="s">
        <v>7</v>
      </c>
      <c r="F145" s="25">
        <v>0.66</v>
      </c>
      <c r="G145" s="25">
        <f t="shared" si="35"/>
        <v>69.3</v>
      </c>
      <c r="H145" s="26"/>
      <c r="I145" s="72">
        <f t="shared" si="36"/>
        <v>0.66</v>
      </c>
      <c r="J145" s="72">
        <f t="shared" si="37"/>
        <v>0</v>
      </c>
      <c r="K145" s="28">
        <f t="shared" si="38"/>
        <v>69.3</v>
      </c>
      <c r="L145" s="28">
        <f t="shared" si="39"/>
        <v>0</v>
      </c>
    </row>
    <row r="146" spans="1:12">
      <c r="A146" s="81">
        <v>0</v>
      </c>
      <c r="B146" s="89">
        <v>152516</v>
      </c>
      <c r="C146" s="23" t="s">
        <v>2035</v>
      </c>
      <c r="D146" s="23" t="s">
        <v>1995</v>
      </c>
      <c r="E146" s="23" t="s">
        <v>7</v>
      </c>
      <c r="F146" s="25">
        <v>0.66</v>
      </c>
      <c r="G146" s="25">
        <f t="shared" si="35"/>
        <v>69.3</v>
      </c>
      <c r="H146" s="26"/>
      <c r="I146" s="72">
        <f t="shared" si="36"/>
        <v>0.66</v>
      </c>
      <c r="J146" s="72">
        <f t="shared" si="37"/>
        <v>0</v>
      </c>
      <c r="K146" s="28">
        <f t="shared" si="38"/>
        <v>69.3</v>
      </c>
      <c r="L146" s="28">
        <f t="shared" si="39"/>
        <v>0</v>
      </c>
    </row>
    <row r="147" spans="1:12" ht="12.5" thickBot="1">
      <c r="A147" s="81"/>
      <c r="B147" s="89"/>
      <c r="C147" s="23"/>
      <c r="D147" s="23"/>
      <c r="E147" s="23"/>
      <c r="F147" s="25"/>
      <c r="G147" s="25"/>
      <c r="H147" s="26"/>
      <c r="I147" s="72"/>
      <c r="J147" s="72"/>
      <c r="K147" s="28"/>
      <c r="L147" s="28"/>
    </row>
    <row r="148" spans="1:12" ht="12.5" thickBot="1">
      <c r="A148" s="81"/>
      <c r="B148" s="321" t="s">
        <v>2418</v>
      </c>
      <c r="C148" s="322"/>
      <c r="D148" s="322"/>
      <c r="E148" s="322"/>
      <c r="F148" s="323"/>
      <c r="G148" s="88"/>
      <c r="H148" s="26"/>
      <c r="I148" s="72"/>
      <c r="J148" s="72"/>
      <c r="K148" s="28"/>
      <c r="L148" s="28"/>
    </row>
    <row r="149" spans="1:12">
      <c r="A149" s="81">
        <v>0</v>
      </c>
      <c r="B149" s="89">
        <v>155603</v>
      </c>
      <c r="C149" s="23" t="s">
        <v>2401</v>
      </c>
      <c r="D149" s="23" t="s">
        <v>2402</v>
      </c>
      <c r="E149" s="23" t="s">
        <v>7</v>
      </c>
      <c r="F149" s="25">
        <v>5.3</v>
      </c>
      <c r="G149" s="25">
        <f t="shared" ref="G149:G165" si="40">ROUND(F149*Курс_EUR,2)</f>
        <v>556.5</v>
      </c>
      <c r="H149" s="26"/>
      <c r="I149" s="72">
        <f t="shared" ref="I149:I165" si="41">F149*(1-Скидка_ROXELPRO)</f>
        <v>5.3</v>
      </c>
      <c r="J149" s="72">
        <f t="shared" ref="J149:J165" si="42">I149*H149</f>
        <v>0</v>
      </c>
      <c r="K149" s="28">
        <f t="shared" ref="K149:K165" si="43">G149*(1-Скидка_ROXELPRO)</f>
        <v>556.5</v>
      </c>
      <c r="L149" s="28">
        <f t="shared" ref="L149:L165" si="44">H149*K149</f>
        <v>0</v>
      </c>
    </row>
    <row r="150" spans="1:12">
      <c r="A150" s="81">
        <v>0</v>
      </c>
      <c r="B150" s="89">
        <v>155605</v>
      </c>
      <c r="C150" s="23" t="s">
        <v>2403</v>
      </c>
      <c r="D150" s="23" t="s">
        <v>2402</v>
      </c>
      <c r="E150" s="23" t="s">
        <v>7</v>
      </c>
      <c r="F150" s="25">
        <v>4.99</v>
      </c>
      <c r="G150" s="25">
        <f t="shared" si="40"/>
        <v>523.95000000000005</v>
      </c>
      <c r="H150" s="26"/>
      <c r="I150" s="72">
        <f t="shared" si="41"/>
        <v>4.99</v>
      </c>
      <c r="J150" s="72">
        <f t="shared" si="42"/>
        <v>0</v>
      </c>
      <c r="K150" s="28">
        <f t="shared" si="43"/>
        <v>523.95000000000005</v>
      </c>
      <c r="L150" s="28">
        <f t="shared" si="44"/>
        <v>0</v>
      </c>
    </row>
    <row r="151" spans="1:12">
      <c r="A151" s="81">
        <v>0</v>
      </c>
      <c r="B151" s="89">
        <v>155606</v>
      </c>
      <c r="C151" s="23" t="s">
        <v>2404</v>
      </c>
      <c r="D151" s="23" t="s">
        <v>2402</v>
      </c>
      <c r="E151" s="23" t="s">
        <v>7</v>
      </c>
      <c r="F151" s="25">
        <v>4.6900000000000004</v>
      </c>
      <c r="G151" s="25">
        <f t="shared" si="40"/>
        <v>492.45</v>
      </c>
      <c r="H151" s="26"/>
      <c r="I151" s="72">
        <f t="shared" si="41"/>
        <v>4.6900000000000004</v>
      </c>
      <c r="J151" s="72">
        <f t="shared" si="42"/>
        <v>0</v>
      </c>
      <c r="K151" s="28">
        <f t="shared" si="43"/>
        <v>492.45</v>
      </c>
      <c r="L151" s="28">
        <f t="shared" si="44"/>
        <v>0</v>
      </c>
    </row>
    <row r="152" spans="1:12">
      <c r="A152" s="81">
        <v>0</v>
      </c>
      <c r="B152" s="89">
        <v>155607</v>
      </c>
      <c r="C152" s="23" t="s">
        <v>2405</v>
      </c>
      <c r="D152" s="23" t="s">
        <v>2402</v>
      </c>
      <c r="E152" s="23" t="s">
        <v>7</v>
      </c>
      <c r="F152" s="25">
        <v>4.6900000000000004</v>
      </c>
      <c r="G152" s="25">
        <f t="shared" si="40"/>
        <v>492.45</v>
      </c>
      <c r="H152" s="26"/>
      <c r="I152" s="72">
        <f t="shared" si="41"/>
        <v>4.6900000000000004</v>
      </c>
      <c r="J152" s="72">
        <f t="shared" si="42"/>
        <v>0</v>
      </c>
      <c r="K152" s="28">
        <f t="shared" si="43"/>
        <v>492.45</v>
      </c>
      <c r="L152" s="28">
        <f t="shared" si="44"/>
        <v>0</v>
      </c>
    </row>
    <row r="153" spans="1:12">
      <c r="A153" s="81">
        <v>0</v>
      </c>
      <c r="B153" s="89">
        <v>155608</v>
      </c>
      <c r="C153" s="23" t="s">
        <v>2406</v>
      </c>
      <c r="D153" s="23" t="s">
        <v>2402</v>
      </c>
      <c r="E153" s="23" t="s">
        <v>7</v>
      </c>
      <c r="F153" s="25">
        <v>4.38</v>
      </c>
      <c r="G153" s="25">
        <f t="shared" si="40"/>
        <v>459.9</v>
      </c>
      <c r="H153" s="26"/>
      <c r="I153" s="72">
        <f t="shared" si="41"/>
        <v>4.38</v>
      </c>
      <c r="J153" s="72">
        <f t="shared" si="42"/>
        <v>0</v>
      </c>
      <c r="K153" s="28">
        <f t="shared" si="43"/>
        <v>459.9</v>
      </c>
      <c r="L153" s="28">
        <f t="shared" si="44"/>
        <v>0</v>
      </c>
    </row>
    <row r="154" spans="1:12">
      <c r="A154" s="81">
        <v>0</v>
      </c>
      <c r="B154" s="89">
        <v>155609</v>
      </c>
      <c r="C154" s="23" t="s">
        <v>2407</v>
      </c>
      <c r="D154" s="23" t="s">
        <v>2402</v>
      </c>
      <c r="E154" s="23" t="s">
        <v>7</v>
      </c>
      <c r="F154" s="25">
        <v>4.38</v>
      </c>
      <c r="G154" s="25">
        <f t="shared" si="40"/>
        <v>459.9</v>
      </c>
      <c r="H154" s="26"/>
      <c r="I154" s="72">
        <f t="shared" si="41"/>
        <v>4.38</v>
      </c>
      <c r="J154" s="72">
        <f t="shared" si="42"/>
        <v>0</v>
      </c>
      <c r="K154" s="28">
        <f t="shared" si="43"/>
        <v>459.9</v>
      </c>
      <c r="L154" s="28">
        <f t="shared" si="44"/>
        <v>0</v>
      </c>
    </row>
    <row r="155" spans="1:12">
      <c r="A155" s="81">
        <v>0</v>
      </c>
      <c r="B155" s="89">
        <v>155610</v>
      </c>
      <c r="C155" s="23" t="s">
        <v>2408</v>
      </c>
      <c r="D155" s="23" t="s">
        <v>2402</v>
      </c>
      <c r="E155" s="23" t="s">
        <v>7</v>
      </c>
      <c r="F155" s="25">
        <v>4.38</v>
      </c>
      <c r="G155" s="25">
        <f t="shared" si="40"/>
        <v>459.9</v>
      </c>
      <c r="H155" s="26"/>
      <c r="I155" s="72">
        <f t="shared" si="41"/>
        <v>4.38</v>
      </c>
      <c r="J155" s="72">
        <f t="shared" si="42"/>
        <v>0</v>
      </c>
      <c r="K155" s="28">
        <f t="shared" si="43"/>
        <v>459.9</v>
      </c>
      <c r="L155" s="28">
        <f t="shared" si="44"/>
        <v>0</v>
      </c>
    </row>
    <row r="156" spans="1:12">
      <c r="A156" s="81">
        <v>0</v>
      </c>
      <c r="B156" s="89">
        <v>155612</v>
      </c>
      <c r="C156" s="23" t="s">
        <v>2409</v>
      </c>
      <c r="D156" s="23" t="s">
        <v>2402</v>
      </c>
      <c r="E156" s="23" t="s">
        <v>7</v>
      </c>
      <c r="F156" s="25">
        <v>4.38</v>
      </c>
      <c r="G156" s="25">
        <f t="shared" si="40"/>
        <v>459.9</v>
      </c>
      <c r="H156" s="26"/>
      <c r="I156" s="72">
        <f t="shared" si="41"/>
        <v>4.38</v>
      </c>
      <c r="J156" s="72">
        <f t="shared" si="42"/>
        <v>0</v>
      </c>
      <c r="K156" s="28">
        <f t="shared" si="43"/>
        <v>459.9</v>
      </c>
      <c r="L156" s="28">
        <f t="shared" si="44"/>
        <v>0</v>
      </c>
    </row>
    <row r="157" spans="1:12">
      <c r="A157" s="81"/>
      <c r="B157" s="89"/>
      <c r="C157" s="23"/>
      <c r="D157" s="23"/>
      <c r="E157" s="23"/>
      <c r="F157" s="25"/>
      <c r="G157" s="25"/>
      <c r="H157" s="26"/>
      <c r="I157" s="72"/>
      <c r="J157" s="72"/>
      <c r="K157" s="28"/>
      <c r="L157" s="28"/>
    </row>
    <row r="158" spans="1:12">
      <c r="A158" s="81">
        <v>0</v>
      </c>
      <c r="B158" s="89">
        <v>155803</v>
      </c>
      <c r="C158" s="23" t="s">
        <v>2410</v>
      </c>
      <c r="D158" s="23" t="s">
        <v>2258</v>
      </c>
      <c r="E158" s="23" t="s">
        <v>7</v>
      </c>
      <c r="F158" s="25">
        <v>39.61</v>
      </c>
      <c r="G158" s="25">
        <f t="shared" si="40"/>
        <v>4159.05</v>
      </c>
      <c r="H158" s="26"/>
      <c r="I158" s="72">
        <f t="shared" si="41"/>
        <v>39.61</v>
      </c>
      <c r="J158" s="72">
        <f t="shared" si="42"/>
        <v>0</v>
      </c>
      <c r="K158" s="28">
        <f t="shared" si="43"/>
        <v>4159.05</v>
      </c>
      <c r="L158" s="28">
        <f t="shared" si="44"/>
        <v>0</v>
      </c>
    </row>
    <row r="159" spans="1:12">
      <c r="A159" s="81">
        <v>0</v>
      </c>
      <c r="B159" s="89">
        <v>155805</v>
      </c>
      <c r="C159" s="23" t="s">
        <v>2411</v>
      </c>
      <c r="D159" s="23" t="s">
        <v>2258</v>
      </c>
      <c r="E159" s="23" t="s">
        <v>7</v>
      </c>
      <c r="F159" s="25">
        <v>36.56</v>
      </c>
      <c r="G159" s="25">
        <f t="shared" si="40"/>
        <v>3838.8</v>
      </c>
      <c r="H159" s="26"/>
      <c r="I159" s="72">
        <f t="shared" si="41"/>
        <v>36.56</v>
      </c>
      <c r="J159" s="72">
        <f t="shared" si="42"/>
        <v>0</v>
      </c>
      <c r="K159" s="28">
        <f t="shared" si="43"/>
        <v>3838.8</v>
      </c>
      <c r="L159" s="28">
        <f t="shared" si="44"/>
        <v>0</v>
      </c>
    </row>
    <row r="160" spans="1:12">
      <c r="A160" s="81">
        <v>0</v>
      </c>
      <c r="B160" s="89">
        <v>155806</v>
      </c>
      <c r="C160" s="23" t="s">
        <v>2412</v>
      </c>
      <c r="D160" s="23" t="s">
        <v>2258</v>
      </c>
      <c r="E160" s="23" t="s">
        <v>7</v>
      </c>
      <c r="F160" s="25">
        <v>33.51</v>
      </c>
      <c r="G160" s="25">
        <f t="shared" si="40"/>
        <v>3518.55</v>
      </c>
      <c r="H160" s="26"/>
      <c r="I160" s="72">
        <f t="shared" si="41"/>
        <v>33.51</v>
      </c>
      <c r="J160" s="72">
        <f t="shared" si="42"/>
        <v>0</v>
      </c>
      <c r="K160" s="28">
        <f t="shared" si="43"/>
        <v>3518.55</v>
      </c>
      <c r="L160" s="28">
        <f t="shared" si="44"/>
        <v>0</v>
      </c>
    </row>
    <row r="161" spans="1:12">
      <c r="A161" s="81">
        <v>0</v>
      </c>
      <c r="B161" s="89">
        <v>155807</v>
      </c>
      <c r="C161" s="23" t="s">
        <v>2413</v>
      </c>
      <c r="D161" s="23" t="s">
        <v>2258</v>
      </c>
      <c r="E161" s="23" t="s">
        <v>7</v>
      </c>
      <c r="F161" s="25">
        <v>33.51</v>
      </c>
      <c r="G161" s="25">
        <f t="shared" si="40"/>
        <v>3518.55</v>
      </c>
      <c r="H161" s="26"/>
      <c r="I161" s="72">
        <f t="shared" si="41"/>
        <v>33.51</v>
      </c>
      <c r="J161" s="72">
        <f t="shared" si="42"/>
        <v>0</v>
      </c>
      <c r="K161" s="28">
        <f t="shared" si="43"/>
        <v>3518.55</v>
      </c>
      <c r="L161" s="28">
        <f t="shared" si="44"/>
        <v>0</v>
      </c>
    </row>
    <row r="162" spans="1:12">
      <c r="A162" s="81">
        <v>0</v>
      </c>
      <c r="B162" s="89">
        <v>155808</v>
      </c>
      <c r="C162" s="23" t="s">
        <v>2414</v>
      </c>
      <c r="D162" s="23" t="s">
        <v>2258</v>
      </c>
      <c r="E162" s="23" t="s">
        <v>7</v>
      </c>
      <c r="F162" s="25">
        <v>30.47</v>
      </c>
      <c r="G162" s="25">
        <f t="shared" si="40"/>
        <v>3199.35</v>
      </c>
      <c r="H162" s="26"/>
      <c r="I162" s="72">
        <f t="shared" si="41"/>
        <v>30.47</v>
      </c>
      <c r="J162" s="72">
        <f t="shared" si="42"/>
        <v>0</v>
      </c>
      <c r="K162" s="28">
        <f t="shared" si="43"/>
        <v>3199.35</v>
      </c>
      <c r="L162" s="28">
        <f t="shared" si="44"/>
        <v>0</v>
      </c>
    </row>
    <row r="163" spans="1:12">
      <c r="A163" s="81">
        <v>0</v>
      </c>
      <c r="B163" s="89">
        <v>155809</v>
      </c>
      <c r="C163" s="23" t="s">
        <v>2415</v>
      </c>
      <c r="D163" s="23" t="s">
        <v>2258</v>
      </c>
      <c r="E163" s="23" t="s">
        <v>7</v>
      </c>
      <c r="F163" s="25">
        <v>30.47</v>
      </c>
      <c r="G163" s="25">
        <f t="shared" si="40"/>
        <v>3199.35</v>
      </c>
      <c r="H163" s="26"/>
      <c r="I163" s="72">
        <f t="shared" si="41"/>
        <v>30.47</v>
      </c>
      <c r="J163" s="72">
        <f t="shared" si="42"/>
        <v>0</v>
      </c>
      <c r="K163" s="28">
        <f t="shared" si="43"/>
        <v>3199.35</v>
      </c>
      <c r="L163" s="28">
        <f t="shared" si="44"/>
        <v>0</v>
      </c>
    </row>
    <row r="164" spans="1:12">
      <c r="A164" s="81">
        <v>0</v>
      </c>
      <c r="B164" s="89">
        <v>155810</v>
      </c>
      <c r="C164" s="23" t="s">
        <v>2416</v>
      </c>
      <c r="D164" s="23" t="s">
        <v>2258</v>
      </c>
      <c r="E164" s="23" t="s">
        <v>7</v>
      </c>
      <c r="F164" s="25">
        <v>30.47</v>
      </c>
      <c r="G164" s="25">
        <f t="shared" si="40"/>
        <v>3199.35</v>
      </c>
      <c r="H164" s="26"/>
      <c r="I164" s="72">
        <f t="shared" si="41"/>
        <v>30.47</v>
      </c>
      <c r="J164" s="72">
        <f t="shared" si="42"/>
        <v>0</v>
      </c>
      <c r="K164" s="28">
        <f t="shared" si="43"/>
        <v>3199.35</v>
      </c>
      <c r="L164" s="28">
        <f t="shared" si="44"/>
        <v>0</v>
      </c>
    </row>
    <row r="165" spans="1:12">
      <c r="A165" s="81">
        <v>0</v>
      </c>
      <c r="B165" s="89">
        <v>155812</v>
      </c>
      <c r="C165" s="23" t="s">
        <v>2417</v>
      </c>
      <c r="D165" s="23" t="s">
        <v>2258</v>
      </c>
      <c r="E165" s="23" t="s">
        <v>7</v>
      </c>
      <c r="F165" s="25">
        <v>30.47</v>
      </c>
      <c r="G165" s="25">
        <f t="shared" si="40"/>
        <v>3199.35</v>
      </c>
      <c r="H165" s="26"/>
      <c r="I165" s="72">
        <f t="shared" si="41"/>
        <v>30.47</v>
      </c>
      <c r="J165" s="72">
        <f t="shared" si="42"/>
        <v>0</v>
      </c>
      <c r="K165" s="28">
        <f t="shared" si="43"/>
        <v>3199.35</v>
      </c>
      <c r="L165" s="28">
        <f t="shared" si="44"/>
        <v>0</v>
      </c>
    </row>
    <row r="166" spans="1:12" ht="12.5" thickBot="1">
      <c r="A166" s="81"/>
      <c r="B166" s="80"/>
      <c r="C166" s="23"/>
      <c r="D166" s="23"/>
      <c r="E166" s="23"/>
      <c r="F166" s="25"/>
      <c r="G166" s="25"/>
      <c r="H166" s="26"/>
      <c r="I166" s="72"/>
      <c r="J166" s="72"/>
      <c r="K166" s="28"/>
      <c r="L166" s="28"/>
    </row>
    <row r="167" spans="1:12" ht="12.5" thickBot="1">
      <c r="A167" s="81"/>
      <c r="B167" s="321" t="s">
        <v>2036</v>
      </c>
      <c r="C167" s="322"/>
      <c r="D167" s="322"/>
      <c r="E167" s="322"/>
      <c r="F167" s="323"/>
      <c r="G167" s="88"/>
      <c r="H167" s="26"/>
      <c r="I167" s="72"/>
      <c r="J167" s="72"/>
      <c r="K167" s="28"/>
      <c r="L167" s="28"/>
    </row>
    <row r="168" spans="1:12">
      <c r="A168" s="81">
        <v>0</v>
      </c>
      <c r="B168" s="89" t="s">
        <v>2038</v>
      </c>
      <c r="C168" s="23" t="s">
        <v>2039</v>
      </c>
      <c r="D168" s="23" t="s">
        <v>2037</v>
      </c>
      <c r="E168" s="23" t="s">
        <v>7</v>
      </c>
      <c r="F168" s="25">
        <v>3.32</v>
      </c>
      <c r="G168" s="25">
        <f>ROUND(F168*Курс_EUR,2)</f>
        <v>348.6</v>
      </c>
      <c r="H168" s="26"/>
      <c r="I168" s="72">
        <f>F168*(1-Скидка_ROXELPRO)</f>
        <v>3.32</v>
      </c>
      <c r="J168" s="72">
        <f>I168*H168</f>
        <v>0</v>
      </c>
      <c r="K168" s="28">
        <f>G168*(1-Скидка_ROXELPRO)</f>
        <v>348.6</v>
      </c>
      <c r="L168" s="28">
        <f>H168*K168</f>
        <v>0</v>
      </c>
    </row>
    <row r="169" spans="1:12" ht="12.5" thickBot="1">
      <c r="A169" s="81"/>
      <c r="B169" s="80"/>
      <c r="C169" s="23"/>
      <c r="D169" s="23"/>
      <c r="E169" s="23"/>
      <c r="F169" s="25"/>
      <c r="G169" s="25"/>
      <c r="H169" s="26"/>
      <c r="I169" s="72"/>
      <c r="J169" s="72"/>
      <c r="K169" s="28"/>
      <c r="L169" s="28"/>
    </row>
    <row r="170" spans="1:12" ht="12.5" thickBot="1">
      <c r="A170" s="81"/>
      <c r="B170" s="321" t="s">
        <v>2040</v>
      </c>
      <c r="C170" s="322"/>
      <c r="D170" s="322"/>
      <c r="E170" s="322"/>
      <c r="F170" s="323"/>
      <c r="G170" s="88"/>
      <c r="H170" s="26"/>
      <c r="I170" s="72"/>
      <c r="J170" s="72"/>
      <c r="K170" s="28"/>
      <c r="L170" s="28"/>
    </row>
    <row r="171" spans="1:12">
      <c r="A171" s="81">
        <v>0</v>
      </c>
      <c r="B171" s="89">
        <v>158816</v>
      </c>
      <c r="C171" s="23" t="s">
        <v>2041</v>
      </c>
      <c r="D171" s="23" t="s">
        <v>2042</v>
      </c>
      <c r="E171" s="23" t="s">
        <v>8</v>
      </c>
      <c r="F171" s="25">
        <v>192</v>
      </c>
      <c r="G171" s="25">
        <f>ROUND(F171*Курс_EUR,2)</f>
        <v>20160</v>
      </c>
      <c r="H171" s="26"/>
      <c r="I171" s="72">
        <f>F171*(1-Скидка_ROXELPRO)</f>
        <v>192</v>
      </c>
      <c r="J171" s="72">
        <f>I171*H171</f>
        <v>0</v>
      </c>
      <c r="K171" s="28">
        <f>G171*(1-Скидка_ROXELPRO)</f>
        <v>20160</v>
      </c>
      <c r="L171" s="28">
        <f>H171*K171</f>
        <v>0</v>
      </c>
    </row>
    <row r="172" spans="1:12">
      <c r="A172" s="81">
        <v>0</v>
      </c>
      <c r="B172" s="89">
        <v>158825</v>
      </c>
      <c r="C172" s="23" t="s">
        <v>2043</v>
      </c>
      <c r="D172" s="23" t="s">
        <v>2042</v>
      </c>
      <c r="E172" s="23" t="s">
        <v>8</v>
      </c>
      <c r="F172" s="25">
        <v>208</v>
      </c>
      <c r="G172" s="25">
        <f>ROUND(F172*Курс_EUR,2)</f>
        <v>21840</v>
      </c>
      <c r="H172" s="26"/>
      <c r="I172" s="72">
        <f>F172*(1-Скидка_ROXELPRO)</f>
        <v>208</v>
      </c>
      <c r="J172" s="72">
        <f>I172*H172</f>
        <v>0</v>
      </c>
      <c r="K172" s="28">
        <f>G172*(1-Скидка_ROXELPRO)</f>
        <v>21840</v>
      </c>
      <c r="L172" s="28">
        <f>H172*K172</f>
        <v>0</v>
      </c>
    </row>
    <row r="173" spans="1:12">
      <c r="A173" s="81">
        <v>0</v>
      </c>
      <c r="B173" s="89">
        <v>158826</v>
      </c>
      <c r="C173" s="23" t="s">
        <v>2044</v>
      </c>
      <c r="D173" s="23" t="s">
        <v>2042</v>
      </c>
      <c r="E173" s="23" t="s">
        <v>8</v>
      </c>
      <c r="F173" s="25">
        <v>208</v>
      </c>
      <c r="G173" s="25">
        <f>ROUND(F173*Курс_EUR,2)</f>
        <v>21840</v>
      </c>
      <c r="H173" s="26"/>
      <c r="I173" s="72">
        <f>F173*(1-Скидка_ROXELPRO)</f>
        <v>208</v>
      </c>
      <c r="J173" s="72">
        <f>I173*H173</f>
        <v>0</v>
      </c>
      <c r="K173" s="28">
        <f>G173*(1-Скидка_ROXELPRO)</f>
        <v>21840</v>
      </c>
      <c r="L173" s="28">
        <f>H173*K173</f>
        <v>0</v>
      </c>
    </row>
    <row r="174" spans="1:12">
      <c r="A174" s="81">
        <v>0</v>
      </c>
      <c r="B174" s="89">
        <v>158827</v>
      </c>
      <c r="C174" s="23" t="s">
        <v>2045</v>
      </c>
      <c r="D174" s="23" t="s">
        <v>2042</v>
      </c>
      <c r="E174" s="23" t="s">
        <v>8</v>
      </c>
      <c r="F174" s="25">
        <v>208</v>
      </c>
      <c r="G174" s="25">
        <f>ROUND(F174*Курс_EUR,2)</f>
        <v>21840</v>
      </c>
      <c r="H174" s="26"/>
      <c r="I174" s="72">
        <f>F174*(1-Скидка_ROXELPRO)</f>
        <v>208</v>
      </c>
      <c r="J174" s="72">
        <f>I174*H174</f>
        <v>0</v>
      </c>
      <c r="K174" s="28">
        <f>G174*(1-Скидка_ROXELPRO)</f>
        <v>21840</v>
      </c>
      <c r="L174" s="28">
        <f>H174*K174</f>
        <v>0</v>
      </c>
    </row>
    <row r="175" spans="1:12" ht="12.5" thickBot="1">
      <c r="A175" s="81"/>
      <c r="B175" s="80"/>
      <c r="C175" s="23"/>
      <c r="D175" s="23"/>
      <c r="E175" s="23"/>
      <c r="F175" s="25"/>
      <c r="G175" s="25"/>
      <c r="H175" s="26"/>
      <c r="I175" s="72"/>
      <c r="J175" s="72"/>
      <c r="K175" s="28"/>
      <c r="L175" s="28"/>
    </row>
    <row r="176" spans="1:12" ht="12.5" thickBot="1">
      <c r="A176" s="81"/>
      <c r="B176" s="321" t="s">
        <v>2046</v>
      </c>
      <c r="C176" s="322"/>
      <c r="D176" s="322"/>
      <c r="E176" s="322"/>
      <c r="F176" s="323"/>
      <c r="G176" s="88"/>
      <c r="H176" s="26"/>
      <c r="I176" s="72"/>
      <c r="J176" s="72"/>
      <c r="K176" s="28"/>
      <c r="L176" s="28"/>
    </row>
    <row r="177" spans="1:12">
      <c r="A177" s="81">
        <v>0</v>
      </c>
      <c r="B177" s="89">
        <v>159105</v>
      </c>
      <c r="C177" s="90" t="s">
        <v>2541</v>
      </c>
      <c r="D177" s="23" t="s">
        <v>780</v>
      </c>
      <c r="E177" s="23" t="s">
        <v>7</v>
      </c>
      <c r="F177" s="25">
        <v>0.67</v>
      </c>
      <c r="G177" s="25">
        <f t="shared" ref="G177" si="45">ROUND(F177*Курс_EUR,2)</f>
        <v>70.349999999999994</v>
      </c>
      <c r="H177" s="26"/>
      <c r="I177" s="72">
        <f t="shared" ref="I177" si="46">F177*(1-Скидка_ROXELPRO)</f>
        <v>0.67</v>
      </c>
      <c r="J177" s="72">
        <f t="shared" ref="J177" si="47">I177*H177</f>
        <v>0</v>
      </c>
      <c r="K177" s="28">
        <f t="shared" ref="K177" si="48">G177*(1-Скидка_ROXELPRO)</f>
        <v>70.349999999999994</v>
      </c>
      <c r="L177" s="28">
        <f t="shared" ref="L177" si="49">H177*K177</f>
        <v>0</v>
      </c>
    </row>
    <row r="178" spans="1:12">
      <c r="A178" s="81">
        <v>0</v>
      </c>
      <c r="B178" s="89">
        <v>159106</v>
      </c>
      <c r="C178" s="90" t="s">
        <v>2440</v>
      </c>
      <c r="D178" s="23" t="s">
        <v>780</v>
      </c>
      <c r="E178" s="23" t="s">
        <v>7</v>
      </c>
      <c r="F178" s="25">
        <v>0.67</v>
      </c>
      <c r="G178" s="25">
        <f t="shared" ref="G178:G183" si="50">ROUND(F178*Курс_EUR,2)</f>
        <v>70.349999999999994</v>
      </c>
      <c r="H178" s="26"/>
      <c r="I178" s="72">
        <f t="shared" ref="I178:I183" si="51">F178*(1-Скидка_ROXELPRO)</f>
        <v>0.67</v>
      </c>
      <c r="J178" s="72">
        <f t="shared" ref="J178:J183" si="52">I178*H178</f>
        <v>0</v>
      </c>
      <c r="K178" s="28">
        <f t="shared" ref="K178:K183" si="53">G178*(1-Скидка_ROXELPRO)</f>
        <v>70.349999999999994</v>
      </c>
      <c r="L178" s="28">
        <f t="shared" ref="L178:L183" si="54">H178*K178</f>
        <v>0</v>
      </c>
    </row>
    <row r="179" spans="1:12">
      <c r="A179" s="81">
        <v>0</v>
      </c>
      <c r="B179" s="89">
        <v>159107</v>
      </c>
      <c r="C179" s="90" t="s">
        <v>2293</v>
      </c>
      <c r="D179" s="23" t="s">
        <v>780</v>
      </c>
      <c r="E179" s="23" t="s">
        <v>7</v>
      </c>
      <c r="F179" s="25">
        <v>0.67</v>
      </c>
      <c r="G179" s="25">
        <f t="shared" si="50"/>
        <v>70.349999999999994</v>
      </c>
      <c r="H179" s="26"/>
      <c r="I179" s="72">
        <f t="shared" si="51"/>
        <v>0.67</v>
      </c>
      <c r="J179" s="72">
        <f t="shared" si="52"/>
        <v>0</v>
      </c>
      <c r="K179" s="28">
        <f t="shared" si="53"/>
        <v>70.349999999999994</v>
      </c>
      <c r="L179" s="28">
        <f t="shared" si="54"/>
        <v>0</v>
      </c>
    </row>
    <row r="180" spans="1:12">
      <c r="A180" s="81">
        <v>0</v>
      </c>
      <c r="B180" s="89">
        <v>159108</v>
      </c>
      <c r="C180" s="90" t="s">
        <v>2294</v>
      </c>
      <c r="D180" s="23" t="s">
        <v>780</v>
      </c>
      <c r="E180" s="23" t="s">
        <v>7</v>
      </c>
      <c r="F180" s="25">
        <v>0.67</v>
      </c>
      <c r="G180" s="25">
        <f t="shared" si="50"/>
        <v>70.349999999999994</v>
      </c>
      <c r="H180" s="26"/>
      <c r="I180" s="72">
        <f t="shared" si="51"/>
        <v>0.67</v>
      </c>
      <c r="J180" s="72">
        <f t="shared" si="52"/>
        <v>0</v>
      </c>
      <c r="K180" s="28">
        <f t="shared" si="53"/>
        <v>70.349999999999994</v>
      </c>
      <c r="L180" s="28">
        <f t="shared" si="54"/>
        <v>0</v>
      </c>
    </row>
    <row r="181" spans="1:12">
      <c r="A181" s="81">
        <v>0</v>
      </c>
      <c r="B181" s="89">
        <v>159109</v>
      </c>
      <c r="C181" s="90" t="s">
        <v>2295</v>
      </c>
      <c r="D181" s="23" t="s">
        <v>780</v>
      </c>
      <c r="E181" s="23" t="s">
        <v>7</v>
      </c>
      <c r="F181" s="25">
        <v>0.67</v>
      </c>
      <c r="G181" s="25">
        <f t="shared" si="50"/>
        <v>70.349999999999994</v>
      </c>
      <c r="H181" s="26"/>
      <c r="I181" s="72">
        <f t="shared" si="51"/>
        <v>0.67</v>
      </c>
      <c r="J181" s="72">
        <f t="shared" si="52"/>
        <v>0</v>
      </c>
      <c r="K181" s="28">
        <f t="shared" si="53"/>
        <v>70.349999999999994</v>
      </c>
      <c r="L181" s="28">
        <f t="shared" si="54"/>
        <v>0</v>
      </c>
    </row>
    <row r="182" spans="1:12">
      <c r="A182" s="81">
        <v>0</v>
      </c>
      <c r="B182" s="89">
        <v>159110</v>
      </c>
      <c r="C182" s="90" t="s">
        <v>2296</v>
      </c>
      <c r="D182" s="23" t="s">
        <v>780</v>
      </c>
      <c r="E182" s="23" t="s">
        <v>7</v>
      </c>
      <c r="F182" s="25">
        <v>0.67</v>
      </c>
      <c r="G182" s="25">
        <f t="shared" si="50"/>
        <v>70.349999999999994</v>
      </c>
      <c r="H182" s="26"/>
      <c r="I182" s="72">
        <f t="shared" si="51"/>
        <v>0.67</v>
      </c>
      <c r="J182" s="72">
        <f t="shared" si="52"/>
        <v>0</v>
      </c>
      <c r="K182" s="28">
        <f t="shared" si="53"/>
        <v>70.349999999999994</v>
      </c>
      <c r="L182" s="28">
        <f t="shared" si="54"/>
        <v>0</v>
      </c>
    </row>
    <row r="183" spans="1:12">
      <c r="A183" s="81">
        <v>0</v>
      </c>
      <c r="B183" s="89">
        <v>159111</v>
      </c>
      <c r="C183" s="90" t="s">
        <v>2297</v>
      </c>
      <c r="D183" s="23" t="s">
        <v>780</v>
      </c>
      <c r="E183" s="23" t="s">
        <v>7</v>
      </c>
      <c r="F183" s="25">
        <v>0.67</v>
      </c>
      <c r="G183" s="25">
        <f t="shared" si="50"/>
        <v>70.349999999999994</v>
      </c>
      <c r="H183" s="26"/>
      <c r="I183" s="72">
        <f t="shared" si="51"/>
        <v>0.67</v>
      </c>
      <c r="J183" s="72">
        <f t="shared" si="52"/>
        <v>0</v>
      </c>
      <c r="K183" s="28">
        <f t="shared" si="53"/>
        <v>70.349999999999994</v>
      </c>
      <c r="L183" s="28">
        <f t="shared" si="54"/>
        <v>0</v>
      </c>
    </row>
    <row r="184" spans="1:12">
      <c r="A184" s="81"/>
      <c r="B184" s="80"/>
      <c r="C184" s="90"/>
      <c r="D184" s="23"/>
      <c r="E184" s="23"/>
      <c r="F184" s="25"/>
      <c r="G184" s="25"/>
      <c r="H184" s="26"/>
      <c r="I184" s="72"/>
      <c r="J184" s="72"/>
      <c r="K184" s="28"/>
      <c r="L184" s="28"/>
    </row>
    <row r="185" spans="1:12">
      <c r="A185" s="92">
        <v>10.1</v>
      </c>
      <c r="B185" s="89">
        <v>159307</v>
      </c>
      <c r="C185" s="90" t="s">
        <v>2441</v>
      </c>
      <c r="D185" s="23" t="s">
        <v>780</v>
      </c>
      <c r="E185" s="23" t="s">
        <v>7</v>
      </c>
      <c r="F185" s="25">
        <v>0.98</v>
      </c>
      <c r="G185" s="25">
        <f t="shared" ref="G185:G191" si="55">ROUND(F185*Курс_EUR,2)</f>
        <v>102.9</v>
      </c>
      <c r="H185" s="26"/>
      <c r="I185" s="72">
        <f t="shared" ref="I185:I191" si="56">F185*(1-Скидка_ROXELPRO)</f>
        <v>0.98</v>
      </c>
      <c r="J185" s="72">
        <f t="shared" ref="J185:J190" si="57">I185*H185</f>
        <v>0</v>
      </c>
      <c r="K185" s="28">
        <f t="shared" ref="K185:K191" si="58">G185*(1-Скидка_ROXELPRO)</f>
        <v>102.9</v>
      </c>
      <c r="L185" s="28">
        <f t="shared" ref="L185:L190" si="59">H185*K185</f>
        <v>0</v>
      </c>
    </row>
    <row r="186" spans="1:12">
      <c r="A186" s="92">
        <v>10.1</v>
      </c>
      <c r="B186" s="89">
        <v>159308</v>
      </c>
      <c r="C186" s="90" t="s">
        <v>2442</v>
      </c>
      <c r="D186" s="23" t="s">
        <v>780</v>
      </c>
      <c r="E186" s="23" t="s">
        <v>7</v>
      </c>
      <c r="F186" s="25">
        <v>0.98</v>
      </c>
      <c r="G186" s="25">
        <f t="shared" si="55"/>
        <v>102.9</v>
      </c>
      <c r="H186" s="26"/>
      <c r="I186" s="72">
        <f t="shared" si="56"/>
        <v>0.98</v>
      </c>
      <c r="J186" s="72">
        <f t="shared" si="57"/>
        <v>0</v>
      </c>
      <c r="K186" s="28">
        <f t="shared" si="58"/>
        <v>102.9</v>
      </c>
      <c r="L186" s="28">
        <f t="shared" si="59"/>
        <v>0</v>
      </c>
    </row>
    <row r="187" spans="1:12">
      <c r="A187" s="92">
        <v>10.1</v>
      </c>
      <c r="B187" s="89">
        <v>159309</v>
      </c>
      <c r="C187" s="90" t="s">
        <v>2443</v>
      </c>
      <c r="D187" s="23" t="s">
        <v>780</v>
      </c>
      <c r="E187" s="23" t="s">
        <v>7</v>
      </c>
      <c r="F187" s="25">
        <v>0.98</v>
      </c>
      <c r="G187" s="25">
        <f t="shared" si="55"/>
        <v>102.9</v>
      </c>
      <c r="H187" s="26"/>
      <c r="I187" s="72">
        <f t="shared" si="56"/>
        <v>0.98</v>
      </c>
      <c r="J187" s="72">
        <f t="shared" si="57"/>
        <v>0</v>
      </c>
      <c r="K187" s="28">
        <f t="shared" si="58"/>
        <v>102.9</v>
      </c>
      <c r="L187" s="28">
        <f t="shared" si="59"/>
        <v>0</v>
      </c>
    </row>
    <row r="188" spans="1:12">
      <c r="A188" s="92">
        <v>10.1</v>
      </c>
      <c r="B188" s="89">
        <v>159310</v>
      </c>
      <c r="C188" s="90" t="s">
        <v>2444</v>
      </c>
      <c r="D188" s="23" t="s">
        <v>780</v>
      </c>
      <c r="E188" s="23" t="s">
        <v>7</v>
      </c>
      <c r="F188" s="25">
        <v>0.98</v>
      </c>
      <c r="G188" s="25">
        <f t="shared" si="55"/>
        <v>102.9</v>
      </c>
      <c r="H188" s="26"/>
      <c r="I188" s="72">
        <f t="shared" si="56"/>
        <v>0.98</v>
      </c>
      <c r="J188" s="72">
        <f t="shared" si="57"/>
        <v>0</v>
      </c>
      <c r="K188" s="28">
        <f t="shared" si="58"/>
        <v>102.9</v>
      </c>
      <c r="L188" s="28">
        <f t="shared" si="59"/>
        <v>0</v>
      </c>
    </row>
    <row r="189" spans="1:12">
      <c r="A189" s="92">
        <v>10.1</v>
      </c>
      <c r="B189" s="89">
        <v>159311</v>
      </c>
      <c r="C189" s="90" t="s">
        <v>2445</v>
      </c>
      <c r="D189" s="23" t="s">
        <v>780</v>
      </c>
      <c r="E189" s="23" t="s">
        <v>7</v>
      </c>
      <c r="F189" s="25">
        <v>0.98</v>
      </c>
      <c r="G189" s="25">
        <f t="shared" si="55"/>
        <v>102.9</v>
      </c>
      <c r="H189" s="26"/>
      <c r="I189" s="72">
        <f t="shared" si="56"/>
        <v>0.98</v>
      </c>
      <c r="J189" s="72">
        <f t="shared" si="57"/>
        <v>0</v>
      </c>
      <c r="K189" s="28">
        <f t="shared" si="58"/>
        <v>102.9</v>
      </c>
      <c r="L189" s="28">
        <f t="shared" si="59"/>
        <v>0</v>
      </c>
    </row>
    <row r="190" spans="1:12">
      <c r="A190" s="92">
        <v>10.1</v>
      </c>
      <c r="B190" s="89">
        <v>159312</v>
      </c>
      <c r="C190" s="90" t="s">
        <v>2446</v>
      </c>
      <c r="D190" s="23" t="s">
        <v>780</v>
      </c>
      <c r="E190" s="23" t="s">
        <v>7</v>
      </c>
      <c r="F190" s="25">
        <v>0.98</v>
      </c>
      <c r="G190" s="25">
        <f t="shared" si="55"/>
        <v>102.9</v>
      </c>
      <c r="H190" s="26"/>
      <c r="I190" s="72">
        <f t="shared" si="56"/>
        <v>0.98</v>
      </c>
      <c r="J190" s="72">
        <f t="shared" si="57"/>
        <v>0</v>
      </c>
      <c r="K190" s="28">
        <f t="shared" si="58"/>
        <v>102.9</v>
      </c>
      <c r="L190" s="28">
        <f t="shared" si="59"/>
        <v>0</v>
      </c>
    </row>
    <row r="191" spans="1:12">
      <c r="A191" s="92">
        <v>10.1</v>
      </c>
      <c r="B191" s="89">
        <v>159314</v>
      </c>
      <c r="C191" s="90" t="s">
        <v>2447</v>
      </c>
      <c r="D191" s="23" t="s">
        <v>780</v>
      </c>
      <c r="E191" s="23" t="s">
        <v>7</v>
      </c>
      <c r="F191" s="25">
        <v>0.98</v>
      </c>
      <c r="G191" s="25">
        <f t="shared" si="55"/>
        <v>102.9</v>
      </c>
      <c r="H191" s="26"/>
      <c r="I191" s="72">
        <f t="shared" si="56"/>
        <v>0.98</v>
      </c>
      <c r="J191" s="72">
        <f>I191*H191</f>
        <v>0</v>
      </c>
      <c r="K191" s="28">
        <f t="shared" si="58"/>
        <v>102.9</v>
      </c>
      <c r="L191" s="28">
        <f>H191*K191</f>
        <v>0</v>
      </c>
    </row>
    <row r="192" spans="1:12">
      <c r="A192" s="81"/>
      <c r="B192" s="80"/>
      <c r="C192" s="90"/>
      <c r="D192" s="23"/>
      <c r="E192" s="23"/>
      <c r="F192" s="25"/>
      <c r="G192" s="25"/>
      <c r="H192" s="26"/>
      <c r="I192" s="72"/>
      <c r="J192" s="72"/>
      <c r="K192" s="28"/>
      <c r="L192" s="28"/>
    </row>
    <row r="193" spans="1:12">
      <c r="A193" s="92">
        <v>9.1999999999999993</v>
      </c>
      <c r="B193" s="89">
        <v>159605</v>
      </c>
      <c r="C193" s="90" t="s">
        <v>2047</v>
      </c>
      <c r="D193" s="23" t="s">
        <v>856</v>
      </c>
      <c r="E193" s="23" t="s">
        <v>7</v>
      </c>
      <c r="F193" s="25">
        <v>1.07</v>
      </c>
      <c r="G193" s="25">
        <f>ROUND(F193*Курс_EUR,2)</f>
        <v>112.35</v>
      </c>
      <c r="H193" s="26"/>
      <c r="I193" s="72">
        <f>F193*(1-Скидка_ROXELPRO)</f>
        <v>1.07</v>
      </c>
      <c r="J193" s="72">
        <f>I193*H193</f>
        <v>0</v>
      </c>
      <c r="K193" s="28">
        <f>G193*(1-Скидка_ROXELPRO)</f>
        <v>112.35</v>
      </c>
      <c r="L193" s="28">
        <f>H193*K193</f>
        <v>0</v>
      </c>
    </row>
    <row r="194" spans="1:12">
      <c r="A194" s="92">
        <v>9.1999999999999993</v>
      </c>
      <c r="B194" s="89">
        <v>159608</v>
      </c>
      <c r="C194" s="90" t="s">
        <v>2048</v>
      </c>
      <c r="D194" s="23" t="s">
        <v>856</v>
      </c>
      <c r="E194" s="23" t="s">
        <v>7</v>
      </c>
      <c r="F194" s="25">
        <v>1.07</v>
      </c>
      <c r="G194" s="25">
        <f>ROUND(F194*Курс_EUR,2)</f>
        <v>112.35</v>
      </c>
      <c r="H194" s="26"/>
      <c r="I194" s="72">
        <f>F194*(1-Скидка_ROXELPRO)</f>
        <v>1.07</v>
      </c>
      <c r="J194" s="72">
        <f>I194*H194</f>
        <v>0</v>
      </c>
      <c r="K194" s="28">
        <f>G194*(1-Скидка_ROXELPRO)</f>
        <v>112.35</v>
      </c>
      <c r="L194" s="28">
        <f>H194*K194</f>
        <v>0</v>
      </c>
    </row>
    <row r="195" spans="1:12">
      <c r="A195" s="92">
        <v>9.1999999999999993</v>
      </c>
      <c r="B195" s="89">
        <v>159611</v>
      </c>
      <c r="C195" s="90" t="s">
        <v>2049</v>
      </c>
      <c r="D195" s="23" t="s">
        <v>856</v>
      </c>
      <c r="E195" s="23" t="s">
        <v>7</v>
      </c>
      <c r="F195" s="25">
        <v>1.07</v>
      </c>
      <c r="G195" s="25">
        <f>ROUND(F195*Курс_EUR,2)</f>
        <v>112.35</v>
      </c>
      <c r="H195" s="26"/>
      <c r="I195" s="72">
        <f>F195*(1-Скидка_ROXELPRO)</f>
        <v>1.07</v>
      </c>
      <c r="J195" s="72">
        <f>I195*H195</f>
        <v>0</v>
      </c>
      <c r="K195" s="28">
        <f>G195*(1-Скидка_ROXELPRO)</f>
        <v>112.35</v>
      </c>
      <c r="L195" s="28">
        <f>H195*K195</f>
        <v>0</v>
      </c>
    </row>
    <row r="196" spans="1:12">
      <c r="A196" s="92">
        <v>9.1999999999999993</v>
      </c>
      <c r="B196" s="89">
        <v>159616</v>
      </c>
      <c r="C196" s="90" t="s">
        <v>2050</v>
      </c>
      <c r="D196" s="23" t="s">
        <v>856</v>
      </c>
      <c r="E196" s="23" t="s">
        <v>7</v>
      </c>
      <c r="F196" s="25">
        <v>1.07</v>
      </c>
      <c r="G196" s="25">
        <f>ROUND(F196*Курс_EUR,2)</f>
        <v>112.35</v>
      </c>
      <c r="H196" s="26"/>
      <c r="I196" s="72">
        <f>F196*(1-Скидка_ROXELPRO)</f>
        <v>1.07</v>
      </c>
      <c r="J196" s="72">
        <f>I196*H196</f>
        <v>0</v>
      </c>
      <c r="K196" s="28">
        <f>G196*(1-Скидка_ROXELPRO)</f>
        <v>112.35</v>
      </c>
      <c r="L196" s="28">
        <f>H196*K196</f>
        <v>0</v>
      </c>
    </row>
    <row r="197" spans="1:12">
      <c r="A197" s="92">
        <v>9.1999999999999993</v>
      </c>
      <c r="B197" s="89">
        <v>159618</v>
      </c>
      <c r="C197" s="90" t="s">
        <v>2051</v>
      </c>
      <c r="D197" s="23" t="s">
        <v>856</v>
      </c>
      <c r="E197" s="23" t="s">
        <v>7</v>
      </c>
      <c r="F197" s="25">
        <v>1.07</v>
      </c>
      <c r="G197" s="25">
        <f>ROUND(F197*Курс_EUR,2)</f>
        <v>112.35</v>
      </c>
      <c r="H197" s="26"/>
      <c r="I197" s="72">
        <f>F197*(1-Скидка_ROXELPRO)</f>
        <v>1.07</v>
      </c>
      <c r="J197" s="72">
        <f>I197*H197</f>
        <v>0</v>
      </c>
      <c r="K197" s="28">
        <f>G197*(1-Скидка_ROXELPRO)</f>
        <v>112.35</v>
      </c>
      <c r="L197" s="28">
        <f>H197*K197</f>
        <v>0</v>
      </c>
    </row>
    <row r="198" spans="1:12">
      <c r="A198" s="81"/>
      <c r="B198" s="80"/>
      <c r="C198" s="90"/>
      <c r="D198" s="23"/>
      <c r="E198" s="23"/>
      <c r="F198" s="25"/>
      <c r="G198" s="25"/>
      <c r="H198" s="26"/>
      <c r="I198" s="72"/>
      <c r="J198" s="72"/>
      <c r="K198" s="28"/>
      <c r="L198" s="28"/>
    </row>
    <row r="199" spans="1:12" ht="16" thickBot="1">
      <c r="A199" s="81"/>
      <c r="B199" s="324" t="s">
        <v>1362</v>
      </c>
      <c r="C199" s="324"/>
      <c r="D199" s="324"/>
      <c r="E199" s="324"/>
      <c r="F199" s="325"/>
      <c r="G199" s="86"/>
      <c r="H199" s="26"/>
      <c r="I199" s="72"/>
      <c r="J199" s="72"/>
      <c r="K199" s="28"/>
      <c r="L199" s="28"/>
    </row>
    <row r="200" spans="1:12" ht="12.5" thickBot="1">
      <c r="A200" s="81"/>
      <c r="B200" s="321" t="s">
        <v>2337</v>
      </c>
      <c r="C200" s="322"/>
      <c r="D200" s="322"/>
      <c r="E200" s="322"/>
      <c r="F200" s="323"/>
      <c r="G200" s="88"/>
      <c r="H200" s="26"/>
      <c r="I200" s="72"/>
      <c r="J200" s="72"/>
      <c r="K200" s="28"/>
      <c r="L200" s="28"/>
    </row>
    <row r="201" spans="1:12" ht="24">
      <c r="A201" s="93">
        <v>0</v>
      </c>
      <c r="B201" s="94">
        <v>191535</v>
      </c>
      <c r="C201" s="95" t="s">
        <v>2338</v>
      </c>
      <c r="D201" s="75" t="s">
        <v>994</v>
      </c>
      <c r="E201" s="75" t="s">
        <v>7</v>
      </c>
      <c r="F201" s="96">
        <v>234.96</v>
      </c>
      <c r="G201" s="97">
        <f>ROUND(F201*Курс_EUR,2)</f>
        <v>24670.799999999999</v>
      </c>
      <c r="H201" s="98"/>
      <c r="I201" s="128">
        <f>F201*(1-Скидка_ROXELPRO)</f>
        <v>234.96</v>
      </c>
      <c r="J201" s="128">
        <f>I201*H201</f>
        <v>0</v>
      </c>
      <c r="K201" s="99">
        <f>G201*(1-Скидка_ROXELPRO)</f>
        <v>24670.799999999999</v>
      </c>
      <c r="L201" s="99">
        <f>H201*K201</f>
        <v>0</v>
      </c>
    </row>
    <row r="202" spans="1:12" ht="24">
      <c r="A202" s="93">
        <v>0</v>
      </c>
      <c r="B202" s="94">
        <v>191543</v>
      </c>
      <c r="C202" s="95" t="s">
        <v>2339</v>
      </c>
      <c r="D202" s="75" t="s">
        <v>994</v>
      </c>
      <c r="E202" s="75" t="s">
        <v>7</v>
      </c>
      <c r="F202" s="96">
        <v>238</v>
      </c>
      <c r="G202" s="97">
        <f>ROUND(F202*Курс_EUR,2)</f>
        <v>24990</v>
      </c>
      <c r="H202" s="98"/>
      <c r="I202" s="128">
        <f>F202*(1-Скидка_ROXELPRO)</f>
        <v>238</v>
      </c>
      <c r="J202" s="128">
        <f>I202*H202</f>
        <v>0</v>
      </c>
      <c r="K202" s="99">
        <f>G202*(1-Скидка_ROXELPRO)</f>
        <v>24990</v>
      </c>
      <c r="L202" s="99">
        <f>H202*K202</f>
        <v>0</v>
      </c>
    </row>
    <row r="203" spans="1:12" ht="24">
      <c r="A203" s="93">
        <v>0</v>
      </c>
      <c r="B203" s="94">
        <v>191545</v>
      </c>
      <c r="C203" s="95" t="s">
        <v>2340</v>
      </c>
      <c r="D203" s="75" t="s">
        <v>994</v>
      </c>
      <c r="E203" s="75" t="s">
        <v>7</v>
      </c>
      <c r="F203" s="96">
        <v>238</v>
      </c>
      <c r="G203" s="97">
        <f>ROUND(F203*Курс_EUR,2)</f>
        <v>24990</v>
      </c>
      <c r="H203" s="98"/>
      <c r="I203" s="128">
        <f>F203*(1-Скидка_ROXELPRO)</f>
        <v>238</v>
      </c>
      <c r="J203" s="128">
        <f>I203*H203</f>
        <v>0</v>
      </c>
      <c r="K203" s="99">
        <f>G203*(1-Скидка_ROXELPRO)</f>
        <v>24990</v>
      </c>
      <c r="L203" s="99">
        <f>H203*K203</f>
        <v>0</v>
      </c>
    </row>
    <row r="204" spans="1:12" ht="24">
      <c r="A204" s="93">
        <v>0</v>
      </c>
      <c r="B204" s="94">
        <v>191592</v>
      </c>
      <c r="C204" s="95" t="s">
        <v>2341</v>
      </c>
      <c r="D204" s="75" t="s">
        <v>792</v>
      </c>
      <c r="E204" s="75" t="s">
        <v>7</v>
      </c>
      <c r="F204" s="96">
        <v>66</v>
      </c>
      <c r="G204" s="97">
        <f>ROUND(F204*Курс_EUR,2)</f>
        <v>6930</v>
      </c>
      <c r="H204" s="98"/>
      <c r="I204" s="128">
        <f>F204*(1-Скидка_ROXELPRO)</f>
        <v>66</v>
      </c>
      <c r="J204" s="128">
        <f>I204*H204</f>
        <v>0</v>
      </c>
      <c r="K204" s="99">
        <f>G204*(1-Скидка_ROXELPRO)</f>
        <v>6930</v>
      </c>
      <c r="L204" s="99">
        <f>H204*K204</f>
        <v>0</v>
      </c>
    </row>
    <row r="205" spans="1:12" ht="12.5" thickBot="1">
      <c r="A205" s="81"/>
      <c r="B205" s="82"/>
      <c r="C205" s="82"/>
      <c r="D205" s="29"/>
      <c r="E205" s="29"/>
      <c r="F205" s="32"/>
      <c r="G205" s="25"/>
      <c r="H205" s="26"/>
      <c r="I205" s="72"/>
      <c r="J205" s="72"/>
      <c r="K205" s="28"/>
      <c r="L205" s="28"/>
    </row>
    <row r="206" spans="1:12" ht="12.5" thickBot="1">
      <c r="A206" s="81"/>
      <c r="B206" s="321" t="s">
        <v>2052</v>
      </c>
      <c r="C206" s="322"/>
      <c r="D206" s="322"/>
      <c r="E206" s="322"/>
      <c r="F206" s="323"/>
      <c r="G206" s="88"/>
      <c r="H206" s="26"/>
      <c r="I206" s="72"/>
      <c r="J206" s="72"/>
      <c r="K206" s="28"/>
      <c r="L206" s="28"/>
    </row>
    <row r="207" spans="1:12">
      <c r="A207" s="81">
        <v>0</v>
      </c>
      <c r="B207" s="100">
        <v>192111</v>
      </c>
      <c r="C207" s="82" t="s">
        <v>2053</v>
      </c>
      <c r="D207" s="29" t="s">
        <v>7</v>
      </c>
      <c r="E207" s="29" t="s">
        <v>7</v>
      </c>
      <c r="F207" s="32">
        <v>109.81</v>
      </c>
      <c r="G207" s="25">
        <f>ROUND(F207*Курс_EUR,2)</f>
        <v>11530.05</v>
      </c>
      <c r="H207" s="26"/>
      <c r="I207" s="72">
        <f>F207*(1-Скидка_ROXELPRO)</f>
        <v>109.81</v>
      </c>
      <c r="J207" s="72">
        <f>I207*H207</f>
        <v>0</v>
      </c>
      <c r="K207" s="28">
        <f>G207*(1-Скидка_ROXELPRO)</f>
        <v>11530.05</v>
      </c>
      <c r="L207" s="28">
        <f>H207*K207</f>
        <v>0</v>
      </c>
    </row>
    <row r="208" spans="1:12">
      <c r="A208" s="81">
        <v>0</v>
      </c>
      <c r="B208" s="100">
        <v>192191</v>
      </c>
      <c r="C208" s="82" t="s">
        <v>2054</v>
      </c>
      <c r="D208" s="29" t="s">
        <v>7</v>
      </c>
      <c r="E208" s="29" t="s">
        <v>7</v>
      </c>
      <c r="F208" s="32">
        <v>51.54</v>
      </c>
      <c r="G208" s="25">
        <f>ROUND(F208*Курс_EUR,2)</f>
        <v>5411.7</v>
      </c>
      <c r="H208" s="26"/>
      <c r="I208" s="72">
        <f>F208*(1-Скидка_ROXELPRO)</f>
        <v>51.54</v>
      </c>
      <c r="J208" s="72">
        <f>I208*H208</f>
        <v>0</v>
      </c>
      <c r="K208" s="28">
        <f>G208*(1-Скидка_ROXELPRO)</f>
        <v>5411.7</v>
      </c>
      <c r="L208" s="28">
        <f>H208*K208</f>
        <v>0</v>
      </c>
    </row>
    <row r="209" spans="1:12" ht="12.5" thickBot="1">
      <c r="A209" s="81"/>
      <c r="B209" s="82"/>
      <c r="C209" s="82"/>
      <c r="D209" s="29"/>
      <c r="E209" s="29"/>
      <c r="F209" s="32"/>
      <c r="G209" s="32"/>
      <c r="H209" s="26"/>
      <c r="I209" s="72"/>
      <c r="J209" s="72"/>
      <c r="K209" s="28"/>
      <c r="L209" s="28"/>
    </row>
    <row r="210" spans="1:12" ht="12.5" thickBot="1">
      <c r="A210" s="81"/>
      <c r="B210" s="321" t="s">
        <v>2055</v>
      </c>
      <c r="C210" s="322"/>
      <c r="D210" s="322"/>
      <c r="E210" s="322"/>
      <c r="F210" s="323"/>
      <c r="G210" s="88"/>
      <c r="H210" s="26"/>
      <c r="I210" s="72"/>
      <c r="J210" s="72"/>
      <c r="K210" s="28"/>
      <c r="L210" s="28"/>
    </row>
    <row r="211" spans="1:12">
      <c r="A211" s="81">
        <v>0</v>
      </c>
      <c r="B211" s="100">
        <v>192311</v>
      </c>
      <c r="C211" s="82" t="s">
        <v>2056</v>
      </c>
      <c r="D211" s="29" t="s">
        <v>7</v>
      </c>
      <c r="E211" s="29" t="s">
        <v>7</v>
      </c>
      <c r="F211" s="32">
        <v>93</v>
      </c>
      <c r="G211" s="25">
        <f>ROUND(F211*Курс_EUR,2)</f>
        <v>9765</v>
      </c>
      <c r="H211" s="26"/>
      <c r="I211" s="72">
        <f>F211*(1-Скидка_ROXELPRO)</f>
        <v>93</v>
      </c>
      <c r="J211" s="72">
        <f>I211*H211</f>
        <v>0</v>
      </c>
      <c r="K211" s="28">
        <f>G211*(1-Скидка_ROXELPRO)</f>
        <v>9765</v>
      </c>
      <c r="L211" s="28">
        <f>H211*K211</f>
        <v>0</v>
      </c>
    </row>
    <row r="212" spans="1:12">
      <c r="A212" s="81">
        <v>0</v>
      </c>
      <c r="B212" s="100">
        <v>192391</v>
      </c>
      <c r="C212" s="82" t="s">
        <v>2057</v>
      </c>
      <c r="D212" s="29" t="s">
        <v>7</v>
      </c>
      <c r="E212" s="29" t="s">
        <v>7</v>
      </c>
      <c r="F212" s="32">
        <v>65.959999999999994</v>
      </c>
      <c r="G212" s="25">
        <f>ROUND(F212*Курс_EUR,2)</f>
        <v>6925.8</v>
      </c>
      <c r="H212" s="26"/>
      <c r="I212" s="72">
        <f>F212*(1-Скидка_ROXELPRO)</f>
        <v>65.959999999999994</v>
      </c>
      <c r="J212" s="72">
        <f>I212*H212</f>
        <v>0</v>
      </c>
      <c r="K212" s="28">
        <f>G212*(1-Скидка_ROXELPRO)</f>
        <v>6925.8</v>
      </c>
      <c r="L212" s="28">
        <f>H212*K212</f>
        <v>0</v>
      </c>
    </row>
    <row r="213" spans="1:12" ht="12.5" thickBot="1">
      <c r="A213" s="81"/>
      <c r="B213" s="82"/>
      <c r="C213" s="82"/>
      <c r="D213" s="29"/>
      <c r="E213" s="29"/>
      <c r="F213" s="32"/>
      <c r="G213" s="32"/>
      <c r="H213" s="26"/>
      <c r="I213" s="72"/>
      <c r="J213" s="72"/>
      <c r="K213" s="28"/>
      <c r="L213" s="28"/>
    </row>
    <row r="214" spans="1:12" ht="12.5" thickBot="1">
      <c r="A214" s="81"/>
      <c r="B214" s="321" t="s">
        <v>2058</v>
      </c>
      <c r="C214" s="322"/>
      <c r="D214" s="322"/>
      <c r="E214" s="322"/>
      <c r="F214" s="323"/>
      <c r="G214" s="88"/>
      <c r="H214" s="26"/>
      <c r="I214" s="72"/>
      <c r="J214" s="72"/>
      <c r="K214" s="28"/>
      <c r="L214" s="28"/>
    </row>
    <row r="215" spans="1:12">
      <c r="A215" s="81">
        <v>0</v>
      </c>
      <c r="B215" s="100">
        <v>192512</v>
      </c>
      <c r="C215" s="82" t="s">
        <v>2059</v>
      </c>
      <c r="D215" s="29" t="s">
        <v>7</v>
      </c>
      <c r="E215" s="29" t="s">
        <v>7</v>
      </c>
      <c r="F215" s="32">
        <v>179.18</v>
      </c>
      <c r="G215" s="25">
        <f>ROUND(F215*Курс_EUR,2)</f>
        <v>18813.900000000001</v>
      </c>
      <c r="H215" s="26"/>
      <c r="I215" s="72">
        <f>F215*(1-Скидка_ROXELPRO)</f>
        <v>179.18</v>
      </c>
      <c r="J215" s="72">
        <f>I215*H215</f>
        <v>0</v>
      </c>
      <c r="K215" s="28">
        <f>G215*(1-Скидка_ROXELPRO)</f>
        <v>18813.900000000001</v>
      </c>
      <c r="L215" s="28">
        <f>H215*K215</f>
        <v>0</v>
      </c>
    </row>
    <row r="216" spans="1:12">
      <c r="A216" s="81">
        <v>0</v>
      </c>
      <c r="B216" s="100">
        <v>192513</v>
      </c>
      <c r="C216" s="82" t="s">
        <v>2060</v>
      </c>
      <c r="D216" s="29" t="s">
        <v>7</v>
      </c>
      <c r="E216" s="29" t="s">
        <v>7</v>
      </c>
      <c r="F216" s="32">
        <v>212.11</v>
      </c>
      <c r="G216" s="25">
        <f>ROUND(F216*Курс_EUR,2)</f>
        <v>22271.55</v>
      </c>
      <c r="H216" s="26"/>
      <c r="I216" s="72">
        <f>F216*(1-Скидка_ROXELPRO)</f>
        <v>212.11</v>
      </c>
      <c r="J216" s="72">
        <f>I216*H216</f>
        <v>0</v>
      </c>
      <c r="K216" s="28">
        <f>G216*(1-Скидка_ROXELPRO)</f>
        <v>22271.55</v>
      </c>
      <c r="L216" s="28">
        <f>H216*K216</f>
        <v>0</v>
      </c>
    </row>
    <row r="217" spans="1:12">
      <c r="A217" s="81">
        <v>0</v>
      </c>
      <c r="B217" s="100">
        <v>192592</v>
      </c>
      <c r="C217" s="82" t="s">
        <v>2061</v>
      </c>
      <c r="D217" s="29" t="s">
        <v>7</v>
      </c>
      <c r="E217" s="29" t="s">
        <v>7</v>
      </c>
      <c r="F217" s="32">
        <v>59.89</v>
      </c>
      <c r="G217" s="25">
        <f>ROUND(F217*Курс_EUR,2)</f>
        <v>6288.45</v>
      </c>
      <c r="H217" s="26"/>
      <c r="I217" s="72">
        <f>F217*(1-Скидка_ROXELPRO)</f>
        <v>59.89</v>
      </c>
      <c r="J217" s="72">
        <f>I217*H217</f>
        <v>0</v>
      </c>
      <c r="K217" s="28">
        <f>G217*(1-Скидка_ROXELPRO)</f>
        <v>6288.45</v>
      </c>
      <c r="L217" s="28">
        <f>H217*K217</f>
        <v>0</v>
      </c>
    </row>
    <row r="218" spans="1:12">
      <c r="A218" s="81">
        <v>0</v>
      </c>
      <c r="B218" s="100">
        <v>192593</v>
      </c>
      <c r="C218" s="82" t="s">
        <v>2062</v>
      </c>
      <c r="D218" s="29" t="s">
        <v>7</v>
      </c>
      <c r="E218" s="29" t="s">
        <v>7</v>
      </c>
      <c r="F218" s="32">
        <v>59.89</v>
      </c>
      <c r="G218" s="25">
        <f>ROUND(F218*Курс_EUR,2)</f>
        <v>6288.45</v>
      </c>
      <c r="H218" s="26"/>
      <c r="I218" s="72">
        <f>F218*(1-Скидка_ROXELPRO)</f>
        <v>59.89</v>
      </c>
      <c r="J218" s="72">
        <f>I218*H218</f>
        <v>0</v>
      </c>
      <c r="K218" s="28">
        <f>G218*(1-Скидка_ROXELPRO)</f>
        <v>6288.45</v>
      </c>
      <c r="L218" s="28">
        <f>H218*K218</f>
        <v>0</v>
      </c>
    </row>
    <row r="219" spans="1:12" ht="12.5" thickBot="1">
      <c r="A219" s="81"/>
      <c r="B219" s="82"/>
      <c r="C219" s="82"/>
      <c r="D219" s="29"/>
      <c r="E219" s="29"/>
      <c r="F219" s="32"/>
      <c r="G219" s="32"/>
      <c r="H219" s="26"/>
      <c r="I219" s="72"/>
      <c r="J219" s="72"/>
      <c r="K219" s="28"/>
      <c r="L219" s="28"/>
    </row>
    <row r="220" spans="1:12" ht="12.5" thickBot="1">
      <c r="A220" s="81"/>
      <c r="B220" s="321" t="s">
        <v>1374</v>
      </c>
      <c r="C220" s="322"/>
      <c r="D220" s="322"/>
      <c r="E220" s="322"/>
      <c r="F220" s="323"/>
      <c r="G220" s="88"/>
      <c r="H220" s="26"/>
      <c r="I220" s="72"/>
      <c r="J220" s="72"/>
      <c r="K220" s="28"/>
      <c r="L220" s="28"/>
    </row>
    <row r="221" spans="1:12">
      <c r="A221" s="81">
        <v>0</v>
      </c>
      <c r="B221" s="100">
        <v>195617</v>
      </c>
      <c r="C221" s="82" t="s">
        <v>2063</v>
      </c>
      <c r="D221" s="29" t="s">
        <v>7</v>
      </c>
      <c r="E221" s="29" t="s">
        <v>7</v>
      </c>
      <c r="F221" s="32">
        <v>40.299999999999997</v>
      </c>
      <c r="G221" s="25">
        <f>ROUND(F221*Курс_EUR,2)</f>
        <v>4231.5</v>
      </c>
      <c r="H221" s="26"/>
      <c r="I221" s="72">
        <f>F221*(1-Скидка_ROXELPRO)</f>
        <v>40.299999999999997</v>
      </c>
      <c r="J221" s="72">
        <f>I221*H221</f>
        <v>0</v>
      </c>
      <c r="K221" s="28">
        <f>G221*(1-Скидка_ROXELPRO)</f>
        <v>4231.5</v>
      </c>
      <c r="L221" s="28">
        <f>H221*K221</f>
        <v>0</v>
      </c>
    </row>
    <row r="222" spans="1:12">
      <c r="A222" s="81">
        <v>0</v>
      </c>
      <c r="B222" s="100">
        <v>195626</v>
      </c>
      <c r="C222" s="82" t="s">
        <v>1375</v>
      </c>
      <c r="D222" s="29" t="s">
        <v>7</v>
      </c>
      <c r="E222" s="29" t="s">
        <v>7</v>
      </c>
      <c r="F222" s="32">
        <v>39.42</v>
      </c>
      <c r="G222" s="25">
        <f t="shared" ref="G222:G234" si="60">ROUND(F222*Курс_EUR,2)</f>
        <v>4139.1000000000004</v>
      </c>
      <c r="H222" s="26"/>
      <c r="I222" s="72">
        <f t="shared" ref="I222:I234" si="61">F222*(1-Скидка_ROXELPRO)</f>
        <v>39.42</v>
      </c>
      <c r="J222" s="72">
        <f t="shared" ref="J222:J234" si="62">I222*H222</f>
        <v>0</v>
      </c>
      <c r="K222" s="28">
        <f t="shared" ref="K222:K234" si="63">G222*(1-Скидка_ROXELPRO)</f>
        <v>4139.1000000000004</v>
      </c>
      <c r="L222" s="28">
        <f t="shared" ref="L222:L234" si="64">H222*K222</f>
        <v>0</v>
      </c>
    </row>
    <row r="223" spans="1:12">
      <c r="A223" s="81">
        <v>0</v>
      </c>
      <c r="B223" s="100">
        <v>195627</v>
      </c>
      <c r="C223" s="82" t="s">
        <v>1376</v>
      </c>
      <c r="D223" s="29" t="s">
        <v>7</v>
      </c>
      <c r="E223" s="29" t="s">
        <v>7</v>
      </c>
      <c r="F223" s="32">
        <v>34.28</v>
      </c>
      <c r="G223" s="25">
        <f t="shared" si="60"/>
        <v>3599.4</v>
      </c>
      <c r="H223" s="26"/>
      <c r="I223" s="72">
        <f t="shared" si="61"/>
        <v>34.28</v>
      </c>
      <c r="J223" s="72">
        <f t="shared" si="62"/>
        <v>0</v>
      </c>
      <c r="K223" s="28">
        <f t="shared" si="63"/>
        <v>3599.4</v>
      </c>
      <c r="L223" s="28">
        <f t="shared" si="64"/>
        <v>0</v>
      </c>
    </row>
    <row r="224" spans="1:12">
      <c r="A224" s="81">
        <v>0</v>
      </c>
      <c r="B224" s="100">
        <v>195628</v>
      </c>
      <c r="C224" s="82" t="s">
        <v>1377</v>
      </c>
      <c r="D224" s="29" t="s">
        <v>7</v>
      </c>
      <c r="E224" s="29" t="s">
        <v>7</v>
      </c>
      <c r="F224" s="32">
        <v>39.42</v>
      </c>
      <c r="G224" s="25">
        <f t="shared" si="60"/>
        <v>4139.1000000000004</v>
      </c>
      <c r="H224" s="26"/>
      <c r="I224" s="72">
        <f t="shared" si="61"/>
        <v>39.42</v>
      </c>
      <c r="J224" s="72">
        <f t="shared" si="62"/>
        <v>0</v>
      </c>
      <c r="K224" s="28">
        <f t="shared" si="63"/>
        <v>4139.1000000000004</v>
      </c>
      <c r="L224" s="28">
        <f t="shared" si="64"/>
        <v>0</v>
      </c>
    </row>
    <row r="225" spans="1:12">
      <c r="A225" s="81">
        <v>0</v>
      </c>
      <c r="B225" s="100">
        <v>195636</v>
      </c>
      <c r="C225" s="82" t="s">
        <v>1695</v>
      </c>
      <c r="D225" s="29" t="s">
        <v>7</v>
      </c>
      <c r="E225" s="29" t="s">
        <v>7</v>
      </c>
      <c r="F225" s="32">
        <v>43.92</v>
      </c>
      <c r="G225" s="25">
        <f t="shared" si="60"/>
        <v>4611.6000000000004</v>
      </c>
      <c r="H225" s="26"/>
      <c r="I225" s="72">
        <f t="shared" si="61"/>
        <v>43.92</v>
      </c>
      <c r="J225" s="72">
        <f t="shared" si="62"/>
        <v>0</v>
      </c>
      <c r="K225" s="28">
        <f t="shared" si="63"/>
        <v>4611.6000000000004</v>
      </c>
      <c r="L225" s="28">
        <f t="shared" si="64"/>
        <v>0</v>
      </c>
    </row>
    <row r="226" spans="1:12">
      <c r="A226" s="81">
        <v>0</v>
      </c>
      <c r="B226" s="100">
        <v>195637</v>
      </c>
      <c r="C226" s="82" t="s">
        <v>1696</v>
      </c>
      <c r="D226" s="29" t="s">
        <v>7</v>
      </c>
      <c r="E226" s="29" t="s">
        <v>7</v>
      </c>
      <c r="F226" s="32">
        <v>36.83</v>
      </c>
      <c r="G226" s="25">
        <f t="shared" si="60"/>
        <v>3867.15</v>
      </c>
      <c r="H226" s="26"/>
      <c r="I226" s="72">
        <f t="shared" si="61"/>
        <v>36.83</v>
      </c>
      <c r="J226" s="72">
        <f t="shared" si="62"/>
        <v>0</v>
      </c>
      <c r="K226" s="28">
        <f t="shared" si="63"/>
        <v>3867.15</v>
      </c>
      <c r="L226" s="28">
        <f t="shared" si="64"/>
        <v>0</v>
      </c>
    </row>
    <row r="227" spans="1:12">
      <c r="A227" s="81">
        <v>0</v>
      </c>
      <c r="B227" s="100">
        <v>195643</v>
      </c>
      <c r="C227" s="82" t="s">
        <v>1806</v>
      </c>
      <c r="D227" s="29" t="s">
        <v>7</v>
      </c>
      <c r="E227" s="29" t="s">
        <v>7</v>
      </c>
      <c r="F227" s="32">
        <v>23.75</v>
      </c>
      <c r="G227" s="25">
        <f>ROUND(F227*Курс_EUR,2)</f>
        <v>2493.75</v>
      </c>
      <c r="H227" s="26"/>
      <c r="I227" s="72">
        <f t="shared" si="61"/>
        <v>23.75</v>
      </c>
      <c r="J227" s="72">
        <f>I227*H227</f>
        <v>0</v>
      </c>
      <c r="K227" s="28">
        <f t="shared" si="63"/>
        <v>2493.75</v>
      </c>
      <c r="L227" s="28">
        <f>H227*K227</f>
        <v>0</v>
      </c>
    </row>
    <row r="228" spans="1:12">
      <c r="A228" s="81">
        <v>0</v>
      </c>
      <c r="B228" s="100">
        <v>195644</v>
      </c>
      <c r="C228" s="82" t="s">
        <v>1689</v>
      </c>
      <c r="D228" s="29" t="s">
        <v>7</v>
      </c>
      <c r="E228" s="29" t="s">
        <v>7</v>
      </c>
      <c r="F228" s="32">
        <v>23.75</v>
      </c>
      <c r="G228" s="25">
        <f t="shared" si="60"/>
        <v>2493.75</v>
      </c>
      <c r="H228" s="26"/>
      <c r="I228" s="72">
        <f t="shared" si="61"/>
        <v>23.75</v>
      </c>
      <c r="J228" s="72">
        <f t="shared" si="62"/>
        <v>0</v>
      </c>
      <c r="K228" s="28">
        <f t="shared" si="63"/>
        <v>2493.75</v>
      </c>
      <c r="L228" s="28">
        <f t="shared" si="64"/>
        <v>0</v>
      </c>
    </row>
    <row r="229" spans="1:12">
      <c r="A229" s="81">
        <v>0</v>
      </c>
      <c r="B229" s="100">
        <v>195646</v>
      </c>
      <c r="C229" s="82" t="s">
        <v>1378</v>
      </c>
      <c r="D229" s="29" t="s">
        <v>7</v>
      </c>
      <c r="E229" s="29" t="s">
        <v>7</v>
      </c>
      <c r="F229" s="32">
        <v>31.17</v>
      </c>
      <c r="G229" s="25">
        <f t="shared" si="60"/>
        <v>3272.85</v>
      </c>
      <c r="H229" s="26"/>
      <c r="I229" s="72">
        <f t="shared" si="61"/>
        <v>31.17</v>
      </c>
      <c r="J229" s="72">
        <f t="shared" si="62"/>
        <v>0</v>
      </c>
      <c r="K229" s="28">
        <f t="shared" si="63"/>
        <v>3272.85</v>
      </c>
      <c r="L229" s="28">
        <f t="shared" si="64"/>
        <v>0</v>
      </c>
    </row>
    <row r="230" spans="1:12">
      <c r="A230" s="81">
        <v>0</v>
      </c>
      <c r="B230" s="100">
        <v>195647</v>
      </c>
      <c r="C230" s="82" t="s">
        <v>1379</v>
      </c>
      <c r="D230" s="29" t="s">
        <v>7</v>
      </c>
      <c r="E230" s="29" t="s">
        <v>7</v>
      </c>
      <c r="F230" s="32">
        <v>25.97</v>
      </c>
      <c r="G230" s="25">
        <f t="shared" si="60"/>
        <v>2726.85</v>
      </c>
      <c r="H230" s="26"/>
      <c r="I230" s="72">
        <f t="shared" si="61"/>
        <v>25.97</v>
      </c>
      <c r="J230" s="72">
        <f t="shared" si="62"/>
        <v>0</v>
      </c>
      <c r="K230" s="28">
        <f t="shared" si="63"/>
        <v>2726.85</v>
      </c>
      <c r="L230" s="28">
        <f t="shared" si="64"/>
        <v>0</v>
      </c>
    </row>
    <row r="231" spans="1:12">
      <c r="A231" s="81">
        <v>0</v>
      </c>
      <c r="B231" s="100">
        <v>195648</v>
      </c>
      <c r="C231" s="82" t="s">
        <v>1380</v>
      </c>
      <c r="D231" s="29" t="s">
        <v>7</v>
      </c>
      <c r="E231" s="29" t="s">
        <v>7</v>
      </c>
      <c r="F231" s="32">
        <v>31.17</v>
      </c>
      <c r="G231" s="25">
        <f t="shared" si="60"/>
        <v>3272.85</v>
      </c>
      <c r="H231" s="26"/>
      <c r="I231" s="72">
        <f t="shared" si="61"/>
        <v>31.17</v>
      </c>
      <c r="J231" s="72">
        <f t="shared" si="62"/>
        <v>0</v>
      </c>
      <c r="K231" s="28">
        <f t="shared" si="63"/>
        <v>3272.85</v>
      </c>
      <c r="L231" s="28">
        <f t="shared" si="64"/>
        <v>0</v>
      </c>
    </row>
    <row r="232" spans="1:12">
      <c r="A232" s="81">
        <v>0</v>
      </c>
      <c r="B232" s="100">
        <v>195656</v>
      </c>
      <c r="C232" s="82" t="s">
        <v>2064</v>
      </c>
      <c r="D232" s="29" t="s">
        <v>7</v>
      </c>
      <c r="E232" s="29" t="s">
        <v>7</v>
      </c>
      <c r="F232" s="32">
        <v>36.69</v>
      </c>
      <c r="G232" s="25">
        <f t="shared" si="60"/>
        <v>3852.45</v>
      </c>
      <c r="H232" s="26"/>
      <c r="I232" s="72">
        <f t="shared" si="61"/>
        <v>36.69</v>
      </c>
      <c r="J232" s="72">
        <f t="shared" si="62"/>
        <v>0</v>
      </c>
      <c r="K232" s="28">
        <f t="shared" si="63"/>
        <v>3852.45</v>
      </c>
      <c r="L232" s="28">
        <f t="shared" si="64"/>
        <v>0</v>
      </c>
    </row>
    <row r="233" spans="1:12">
      <c r="A233" s="81">
        <v>0</v>
      </c>
      <c r="B233" s="100">
        <v>195657</v>
      </c>
      <c r="C233" s="82" t="s">
        <v>2065</v>
      </c>
      <c r="D233" s="29" t="s">
        <v>7</v>
      </c>
      <c r="E233" s="29" t="s">
        <v>7</v>
      </c>
      <c r="F233" s="32">
        <v>31.59</v>
      </c>
      <c r="G233" s="25">
        <f t="shared" si="60"/>
        <v>3316.95</v>
      </c>
      <c r="H233" s="26"/>
      <c r="I233" s="72">
        <f t="shared" si="61"/>
        <v>31.59</v>
      </c>
      <c r="J233" s="72">
        <f t="shared" si="62"/>
        <v>0</v>
      </c>
      <c r="K233" s="28">
        <f t="shared" si="63"/>
        <v>3316.95</v>
      </c>
      <c r="L233" s="28">
        <f t="shared" si="64"/>
        <v>0</v>
      </c>
    </row>
    <row r="234" spans="1:12">
      <c r="A234" s="81">
        <v>0</v>
      </c>
      <c r="B234" s="100">
        <v>195658</v>
      </c>
      <c r="C234" s="82" t="s">
        <v>2066</v>
      </c>
      <c r="D234" s="29" t="s">
        <v>7</v>
      </c>
      <c r="E234" s="29" t="s">
        <v>7</v>
      </c>
      <c r="F234" s="32">
        <v>36.69</v>
      </c>
      <c r="G234" s="25">
        <f t="shared" si="60"/>
        <v>3852.45</v>
      </c>
      <c r="H234" s="26"/>
      <c r="I234" s="72">
        <f t="shared" si="61"/>
        <v>36.69</v>
      </c>
      <c r="J234" s="72">
        <f t="shared" si="62"/>
        <v>0</v>
      </c>
      <c r="K234" s="28">
        <f t="shared" si="63"/>
        <v>3852.45</v>
      </c>
      <c r="L234" s="28">
        <f t="shared" si="64"/>
        <v>0</v>
      </c>
    </row>
    <row r="235" spans="1:12">
      <c r="A235" s="81"/>
      <c r="B235" s="82"/>
      <c r="C235" s="82"/>
      <c r="D235" s="29"/>
      <c r="E235" s="29"/>
      <c r="F235" s="32"/>
      <c r="G235" s="32"/>
      <c r="H235" s="26"/>
      <c r="I235" s="72"/>
      <c r="J235" s="72"/>
      <c r="K235" s="28"/>
      <c r="L235" s="28"/>
    </row>
    <row r="236" spans="1:12">
      <c r="A236" s="81">
        <v>0</v>
      </c>
      <c r="B236" s="100">
        <v>195682</v>
      </c>
      <c r="C236" s="82" t="s">
        <v>1690</v>
      </c>
      <c r="D236" s="29" t="s">
        <v>552</v>
      </c>
      <c r="E236" s="29" t="s">
        <v>7</v>
      </c>
      <c r="F236" s="32">
        <v>7.27</v>
      </c>
      <c r="G236" s="25">
        <f t="shared" ref="G236:G243" si="65">ROUND(F236*Курс_EUR,2)</f>
        <v>763.35</v>
      </c>
      <c r="H236" s="26"/>
      <c r="I236" s="72">
        <f t="shared" ref="I236:I243" si="66">F236*(1-Скидка_ROXELPRO)</f>
        <v>7.27</v>
      </c>
      <c r="J236" s="72">
        <f t="shared" ref="J236:J243" si="67">I236*H236</f>
        <v>0</v>
      </c>
      <c r="K236" s="28">
        <f t="shared" ref="K236:K243" si="68">G236*(1-Скидка_ROXELPRO)</f>
        <v>763.35</v>
      </c>
      <c r="L236" s="28">
        <f t="shared" ref="L236:L243" si="69">H236*K236</f>
        <v>0</v>
      </c>
    </row>
    <row r="237" spans="1:12">
      <c r="A237" s="81">
        <v>0</v>
      </c>
      <c r="B237" s="100">
        <v>195683</v>
      </c>
      <c r="C237" s="82" t="s">
        <v>1691</v>
      </c>
      <c r="D237" s="29" t="s">
        <v>552</v>
      </c>
      <c r="E237" s="29" t="s">
        <v>7</v>
      </c>
      <c r="F237" s="32">
        <v>7.57</v>
      </c>
      <c r="G237" s="25">
        <f t="shared" si="65"/>
        <v>794.85</v>
      </c>
      <c r="H237" s="26"/>
      <c r="I237" s="72">
        <f t="shared" si="66"/>
        <v>7.57</v>
      </c>
      <c r="J237" s="72">
        <f t="shared" si="67"/>
        <v>0</v>
      </c>
      <c r="K237" s="28">
        <f t="shared" si="68"/>
        <v>794.85</v>
      </c>
      <c r="L237" s="28">
        <f t="shared" si="69"/>
        <v>0</v>
      </c>
    </row>
    <row r="238" spans="1:12">
      <c r="A238" s="81">
        <v>0</v>
      </c>
      <c r="B238" s="100">
        <v>195684</v>
      </c>
      <c r="C238" s="82" t="s">
        <v>2316</v>
      </c>
      <c r="D238" s="29" t="s">
        <v>552</v>
      </c>
      <c r="E238" s="29" t="s">
        <v>7</v>
      </c>
      <c r="F238" s="32">
        <v>10.16</v>
      </c>
      <c r="G238" s="25">
        <f>ROUND(F238*Курс_EUR,2)</f>
        <v>1066.8</v>
      </c>
      <c r="H238" s="26"/>
      <c r="I238" s="72">
        <f>F238*(1-Скидка_ROXELPRO)</f>
        <v>10.16</v>
      </c>
      <c r="J238" s="72">
        <f>I238*H238</f>
        <v>0</v>
      </c>
      <c r="K238" s="28">
        <f>G238*(1-Скидка_ROXELPRO)</f>
        <v>1066.8</v>
      </c>
      <c r="L238" s="28">
        <f>H238*K238</f>
        <v>0</v>
      </c>
    </row>
    <row r="239" spans="1:12">
      <c r="A239" s="81">
        <v>0</v>
      </c>
      <c r="B239" s="100">
        <v>195685</v>
      </c>
      <c r="C239" s="82" t="s">
        <v>2317</v>
      </c>
      <c r="D239" s="29" t="s">
        <v>552</v>
      </c>
      <c r="E239" s="29" t="s">
        <v>7</v>
      </c>
      <c r="F239" s="32">
        <v>10.16</v>
      </c>
      <c r="G239" s="25">
        <f>ROUND(F239*Курс_EUR,2)</f>
        <v>1066.8</v>
      </c>
      <c r="H239" s="26"/>
      <c r="I239" s="72">
        <f>F239*(1-Скидка_ROXELPRO)</f>
        <v>10.16</v>
      </c>
      <c r="J239" s="72">
        <f>I239*H239</f>
        <v>0</v>
      </c>
      <c r="K239" s="28">
        <f>G239*(1-Скидка_ROXELPRO)</f>
        <v>1066.8</v>
      </c>
      <c r="L239" s="28">
        <f>H239*K239</f>
        <v>0</v>
      </c>
    </row>
    <row r="240" spans="1:12">
      <c r="A240" s="81">
        <v>0</v>
      </c>
      <c r="B240" s="100">
        <v>195686</v>
      </c>
      <c r="C240" s="82" t="s">
        <v>1381</v>
      </c>
      <c r="D240" s="29" t="s">
        <v>552</v>
      </c>
      <c r="E240" s="29" t="s">
        <v>7</v>
      </c>
      <c r="F240" s="32">
        <v>7.27</v>
      </c>
      <c r="G240" s="25">
        <f t="shared" si="65"/>
        <v>763.35</v>
      </c>
      <c r="H240" s="26"/>
      <c r="I240" s="72">
        <f t="shared" si="66"/>
        <v>7.27</v>
      </c>
      <c r="J240" s="72">
        <f t="shared" si="67"/>
        <v>0</v>
      </c>
      <c r="K240" s="28">
        <f t="shared" si="68"/>
        <v>763.35</v>
      </c>
      <c r="L240" s="28">
        <f t="shared" si="69"/>
        <v>0</v>
      </c>
    </row>
    <row r="241" spans="1:12">
      <c r="A241" s="81">
        <v>0</v>
      </c>
      <c r="B241" s="100">
        <v>195687</v>
      </c>
      <c r="C241" s="82" t="s">
        <v>1382</v>
      </c>
      <c r="D241" s="29" t="s">
        <v>552</v>
      </c>
      <c r="E241" s="29" t="s">
        <v>7</v>
      </c>
      <c r="F241" s="32">
        <v>7.57</v>
      </c>
      <c r="G241" s="25">
        <f t="shared" si="65"/>
        <v>794.85</v>
      </c>
      <c r="H241" s="26"/>
      <c r="I241" s="72">
        <f t="shared" si="66"/>
        <v>7.57</v>
      </c>
      <c r="J241" s="72">
        <f t="shared" si="67"/>
        <v>0</v>
      </c>
      <c r="K241" s="28">
        <f t="shared" si="68"/>
        <v>794.85</v>
      </c>
      <c r="L241" s="28">
        <f t="shared" si="69"/>
        <v>0</v>
      </c>
    </row>
    <row r="242" spans="1:12">
      <c r="A242" s="81">
        <v>0</v>
      </c>
      <c r="B242" s="100">
        <v>195688</v>
      </c>
      <c r="C242" s="82" t="s">
        <v>1388</v>
      </c>
      <c r="D242" s="29" t="s">
        <v>552</v>
      </c>
      <c r="E242" s="29" t="s">
        <v>7</v>
      </c>
      <c r="F242" s="32">
        <v>7.35</v>
      </c>
      <c r="G242" s="25">
        <f t="shared" si="65"/>
        <v>771.75</v>
      </c>
      <c r="H242" s="26"/>
      <c r="I242" s="72">
        <f t="shared" si="66"/>
        <v>7.35</v>
      </c>
      <c r="J242" s="72">
        <f t="shared" si="67"/>
        <v>0</v>
      </c>
      <c r="K242" s="28">
        <f t="shared" si="68"/>
        <v>771.75</v>
      </c>
      <c r="L242" s="28">
        <f t="shared" si="69"/>
        <v>0</v>
      </c>
    </row>
    <row r="243" spans="1:12">
      <c r="A243" s="81">
        <v>0</v>
      </c>
      <c r="B243" s="100">
        <v>195689</v>
      </c>
      <c r="C243" s="82" t="s">
        <v>1389</v>
      </c>
      <c r="D243" s="29" t="s">
        <v>552</v>
      </c>
      <c r="E243" s="29" t="s">
        <v>7</v>
      </c>
      <c r="F243" s="32">
        <v>7.57</v>
      </c>
      <c r="G243" s="25">
        <f t="shared" si="65"/>
        <v>794.85</v>
      </c>
      <c r="H243" s="26"/>
      <c r="I243" s="72">
        <f t="shared" si="66"/>
        <v>7.57</v>
      </c>
      <c r="J243" s="72">
        <f t="shared" si="67"/>
        <v>0</v>
      </c>
      <c r="K243" s="28">
        <f t="shared" si="68"/>
        <v>794.85</v>
      </c>
      <c r="L243" s="28">
        <f t="shared" si="69"/>
        <v>0</v>
      </c>
    </row>
    <row r="244" spans="1:12">
      <c r="A244" s="81"/>
      <c r="B244" s="82"/>
      <c r="C244" s="82"/>
      <c r="D244" s="29"/>
      <c r="E244" s="29"/>
      <c r="F244" s="32"/>
      <c r="G244" s="32"/>
      <c r="H244" s="26"/>
      <c r="I244" s="72"/>
      <c r="J244" s="72"/>
      <c r="K244" s="28"/>
      <c r="L244" s="28"/>
    </row>
    <row r="245" spans="1:12">
      <c r="A245" s="81">
        <v>0</v>
      </c>
      <c r="B245" s="100">
        <v>195693</v>
      </c>
      <c r="C245" s="82" t="s">
        <v>1692</v>
      </c>
      <c r="D245" s="29" t="s">
        <v>552</v>
      </c>
      <c r="E245" s="29" t="s">
        <v>7</v>
      </c>
      <c r="F245" s="32">
        <v>4.63</v>
      </c>
      <c r="G245" s="25">
        <f>ROUND(F245*Курс_EUR,2)</f>
        <v>486.15</v>
      </c>
      <c r="H245" s="26"/>
      <c r="I245" s="72">
        <f>F245*(1-Скидка_ROXELPRO)</f>
        <v>4.63</v>
      </c>
      <c r="J245" s="72">
        <f>I245*H245</f>
        <v>0</v>
      </c>
      <c r="K245" s="28">
        <f>G245*(1-Скидка_ROXELPRO)</f>
        <v>486.15</v>
      </c>
      <c r="L245" s="28">
        <f>H245*K245</f>
        <v>0</v>
      </c>
    </row>
    <row r="246" spans="1:12">
      <c r="A246" s="81">
        <v>0</v>
      </c>
      <c r="B246" s="100">
        <v>195694</v>
      </c>
      <c r="C246" s="82" t="s">
        <v>2386</v>
      </c>
      <c r="D246" s="29" t="s">
        <v>552</v>
      </c>
      <c r="E246" s="29" t="s">
        <v>7</v>
      </c>
      <c r="F246" s="32">
        <v>4.63</v>
      </c>
      <c r="G246" s="25">
        <f>ROUND(F246*Курс_EUR,2)</f>
        <v>486.15</v>
      </c>
      <c r="H246" s="26"/>
      <c r="I246" s="72">
        <f>F246*(1-Скидка_ROXELPRO)</f>
        <v>4.63</v>
      </c>
      <c r="J246" s="72">
        <f>I246*H246</f>
        <v>0</v>
      </c>
      <c r="K246" s="28">
        <f>G246*(1-Скидка_ROXELPRO)</f>
        <v>486.15</v>
      </c>
      <c r="L246" s="28">
        <f>H246*K246</f>
        <v>0</v>
      </c>
    </row>
    <row r="247" spans="1:12">
      <c r="A247" s="81">
        <v>0</v>
      </c>
      <c r="B247" s="100">
        <v>195696</v>
      </c>
      <c r="C247" s="82" t="s">
        <v>1383</v>
      </c>
      <c r="D247" s="29" t="s">
        <v>552</v>
      </c>
      <c r="E247" s="29" t="s">
        <v>7</v>
      </c>
      <c r="F247" s="32">
        <v>4.63</v>
      </c>
      <c r="G247" s="25">
        <f>ROUND(F247*Курс_EUR,2)</f>
        <v>486.15</v>
      </c>
      <c r="H247" s="26"/>
      <c r="I247" s="72">
        <f>F247*(1-Скидка_ROXELPRO)</f>
        <v>4.63</v>
      </c>
      <c r="J247" s="72">
        <f>I247*H247</f>
        <v>0</v>
      </c>
      <c r="K247" s="28">
        <f>G247*(1-Скидка_ROXELPRO)</f>
        <v>486.15</v>
      </c>
      <c r="L247" s="28">
        <f>H247*K247</f>
        <v>0</v>
      </c>
    </row>
    <row r="248" spans="1:12">
      <c r="A248" s="81">
        <v>0</v>
      </c>
      <c r="B248" s="100">
        <v>195698</v>
      </c>
      <c r="C248" s="82" t="s">
        <v>1384</v>
      </c>
      <c r="D248" s="29" t="s">
        <v>552</v>
      </c>
      <c r="E248" s="29" t="s">
        <v>7</v>
      </c>
      <c r="F248" s="32">
        <v>4.63</v>
      </c>
      <c r="G248" s="25">
        <f>ROUND(F248*Курс_EUR,2)</f>
        <v>486.15</v>
      </c>
      <c r="H248" s="26"/>
      <c r="I248" s="72">
        <f>F248*(1-Скидка_ROXELPRO)</f>
        <v>4.63</v>
      </c>
      <c r="J248" s="72">
        <f>I248*H248</f>
        <v>0</v>
      </c>
      <c r="K248" s="28">
        <f>G248*(1-Скидка_ROXELPRO)</f>
        <v>486.15</v>
      </c>
      <c r="L248" s="28">
        <f>H248*K248</f>
        <v>0</v>
      </c>
    </row>
    <row r="249" spans="1:12">
      <c r="A249" s="81"/>
      <c r="B249" s="82"/>
      <c r="C249" s="82"/>
      <c r="D249" s="29"/>
      <c r="E249" s="29"/>
      <c r="F249" s="32"/>
      <c r="G249" s="25"/>
      <c r="H249" s="26"/>
      <c r="I249" s="72"/>
      <c r="J249" s="72"/>
      <c r="K249" s="28"/>
      <c r="L249" s="28"/>
    </row>
    <row r="250" spans="1:12">
      <c r="A250" s="81">
        <v>0</v>
      </c>
      <c r="B250" s="100">
        <v>195772</v>
      </c>
      <c r="C250" s="82" t="s">
        <v>2300</v>
      </c>
      <c r="D250" s="29" t="s">
        <v>7</v>
      </c>
      <c r="E250" s="29" t="s">
        <v>7</v>
      </c>
      <c r="F250" s="32">
        <v>13.91</v>
      </c>
      <c r="G250" s="25">
        <f>ROUND(F250*Курс_EUR,2)</f>
        <v>1460.55</v>
      </c>
      <c r="H250" s="26"/>
      <c r="I250" s="72">
        <f>F250*(1-Скидка_ROXELPRO)</f>
        <v>13.91</v>
      </c>
      <c r="J250" s="72">
        <f>I250*H250</f>
        <v>0</v>
      </c>
      <c r="K250" s="28">
        <f>G250*(1-Скидка_ROXELPRO)</f>
        <v>1460.55</v>
      </c>
      <c r="L250" s="28">
        <f>H250*K250</f>
        <v>0</v>
      </c>
    </row>
    <row r="251" spans="1:12" ht="12.5" thickBot="1">
      <c r="A251" s="81"/>
      <c r="B251" s="82"/>
      <c r="C251" s="82"/>
      <c r="D251" s="29"/>
      <c r="E251" s="29"/>
      <c r="F251" s="32"/>
      <c r="G251" s="25"/>
      <c r="H251" s="26"/>
      <c r="I251" s="72"/>
      <c r="J251" s="72"/>
      <c r="K251" s="28"/>
      <c r="L251" s="28"/>
    </row>
    <row r="252" spans="1:12" ht="12.5" thickBot="1">
      <c r="A252" s="81"/>
      <c r="B252" s="321" t="s">
        <v>568</v>
      </c>
      <c r="C252" s="322"/>
      <c r="D252" s="322"/>
      <c r="E252" s="322"/>
      <c r="F252" s="323"/>
      <c r="G252" s="88"/>
      <c r="H252" s="26"/>
      <c r="I252" s="72"/>
      <c r="J252" s="72"/>
      <c r="K252" s="28"/>
      <c r="L252" s="28"/>
    </row>
    <row r="253" spans="1:12">
      <c r="A253" s="81">
        <v>0</v>
      </c>
      <c r="B253" s="100">
        <v>196610</v>
      </c>
      <c r="C253" s="82" t="s">
        <v>2067</v>
      </c>
      <c r="D253" s="29" t="s">
        <v>7</v>
      </c>
      <c r="E253" s="29" t="s">
        <v>7</v>
      </c>
      <c r="F253" s="32">
        <v>33.42</v>
      </c>
      <c r="G253" s="25">
        <f t="shared" ref="G253:G261" si="70">ROUND(F253*Курс_EUR,2)</f>
        <v>3509.1</v>
      </c>
      <c r="H253" s="26"/>
      <c r="I253" s="72">
        <f t="shared" ref="I253:I263" si="71">F253*(1-Скидка_ROXELPRO)</f>
        <v>33.42</v>
      </c>
      <c r="J253" s="72">
        <f t="shared" ref="J253:J261" si="72">I253*H253</f>
        <v>0</v>
      </c>
      <c r="K253" s="28">
        <f t="shared" ref="K253:K263" si="73">G253*(1-Скидка_ROXELPRO)</f>
        <v>3509.1</v>
      </c>
      <c r="L253" s="28">
        <f t="shared" ref="L253:L261" si="74">H253*K253</f>
        <v>0</v>
      </c>
    </row>
    <row r="254" spans="1:12">
      <c r="A254" s="81">
        <v>0</v>
      </c>
      <c r="B254" s="100">
        <v>196612</v>
      </c>
      <c r="C254" s="82" t="s">
        <v>1385</v>
      </c>
      <c r="D254" s="29" t="s">
        <v>7</v>
      </c>
      <c r="E254" s="29" t="s">
        <v>7</v>
      </c>
      <c r="F254" s="32">
        <v>33.42</v>
      </c>
      <c r="G254" s="25">
        <f t="shared" si="70"/>
        <v>3509.1</v>
      </c>
      <c r="H254" s="26"/>
      <c r="I254" s="72">
        <f t="shared" si="71"/>
        <v>33.42</v>
      </c>
      <c r="J254" s="72">
        <f t="shared" si="72"/>
        <v>0</v>
      </c>
      <c r="K254" s="28">
        <f t="shared" si="73"/>
        <v>3509.1</v>
      </c>
      <c r="L254" s="28">
        <f t="shared" si="74"/>
        <v>0</v>
      </c>
    </row>
    <row r="255" spans="1:12">
      <c r="A255" s="81">
        <v>0</v>
      </c>
      <c r="B255" s="100">
        <v>196620</v>
      </c>
      <c r="C255" s="82" t="s">
        <v>2068</v>
      </c>
      <c r="D255" s="29" t="s">
        <v>7</v>
      </c>
      <c r="E255" s="29" t="s">
        <v>7</v>
      </c>
      <c r="F255" s="32">
        <v>33.97</v>
      </c>
      <c r="G255" s="25">
        <f t="shared" si="70"/>
        <v>3566.85</v>
      </c>
      <c r="H255" s="26"/>
      <c r="I255" s="72">
        <f t="shared" si="71"/>
        <v>33.97</v>
      </c>
      <c r="J255" s="72">
        <f t="shared" si="72"/>
        <v>0</v>
      </c>
      <c r="K255" s="28">
        <f t="shared" si="73"/>
        <v>3566.85</v>
      </c>
      <c r="L255" s="28">
        <f t="shared" si="74"/>
        <v>0</v>
      </c>
    </row>
    <row r="256" spans="1:12">
      <c r="A256" s="81">
        <v>0</v>
      </c>
      <c r="B256" s="100">
        <v>196622</v>
      </c>
      <c r="C256" s="82" t="s">
        <v>1386</v>
      </c>
      <c r="D256" s="29" t="s">
        <v>7</v>
      </c>
      <c r="E256" s="29" t="s">
        <v>7</v>
      </c>
      <c r="F256" s="32">
        <v>33.97</v>
      </c>
      <c r="G256" s="25">
        <f t="shared" si="70"/>
        <v>3566.85</v>
      </c>
      <c r="H256" s="26"/>
      <c r="I256" s="72">
        <f t="shared" si="71"/>
        <v>33.97</v>
      </c>
      <c r="J256" s="72">
        <f t="shared" si="72"/>
        <v>0</v>
      </c>
      <c r="K256" s="28">
        <f t="shared" si="73"/>
        <v>3566.85</v>
      </c>
      <c r="L256" s="28">
        <f t="shared" si="74"/>
        <v>0</v>
      </c>
    </row>
    <row r="257" spans="1:12">
      <c r="A257" s="81">
        <v>0</v>
      </c>
      <c r="B257" s="100">
        <v>196628</v>
      </c>
      <c r="C257" s="82" t="s">
        <v>1387</v>
      </c>
      <c r="D257" s="29" t="s">
        <v>7</v>
      </c>
      <c r="E257" s="29" t="s">
        <v>7</v>
      </c>
      <c r="F257" s="32">
        <v>62.33</v>
      </c>
      <c r="G257" s="25">
        <f t="shared" si="70"/>
        <v>6544.65</v>
      </c>
      <c r="H257" s="26"/>
      <c r="I257" s="72">
        <f t="shared" si="71"/>
        <v>62.33</v>
      </c>
      <c r="J257" s="72">
        <f t="shared" si="72"/>
        <v>0</v>
      </c>
      <c r="K257" s="28">
        <f t="shared" si="73"/>
        <v>6544.65</v>
      </c>
      <c r="L257" s="28">
        <f t="shared" si="74"/>
        <v>0</v>
      </c>
    </row>
    <row r="258" spans="1:12">
      <c r="A258" s="81">
        <v>0</v>
      </c>
      <c r="B258" s="100">
        <v>196650</v>
      </c>
      <c r="C258" s="82" t="s">
        <v>2069</v>
      </c>
      <c r="D258" s="29" t="s">
        <v>7</v>
      </c>
      <c r="E258" s="29" t="s">
        <v>7</v>
      </c>
      <c r="F258" s="32">
        <v>58.87</v>
      </c>
      <c r="G258" s="25">
        <f t="shared" si="70"/>
        <v>6181.35</v>
      </c>
      <c r="H258" s="26"/>
      <c r="I258" s="72">
        <f t="shared" si="71"/>
        <v>58.87</v>
      </c>
      <c r="J258" s="72">
        <f t="shared" si="72"/>
        <v>0</v>
      </c>
      <c r="K258" s="28">
        <f t="shared" si="73"/>
        <v>6181.35</v>
      </c>
      <c r="L258" s="28">
        <f t="shared" si="74"/>
        <v>0</v>
      </c>
    </row>
    <row r="259" spans="1:12">
      <c r="A259" s="81">
        <v>0</v>
      </c>
      <c r="B259" s="100">
        <v>196652</v>
      </c>
      <c r="C259" s="82" t="s">
        <v>2070</v>
      </c>
      <c r="D259" s="29" t="s">
        <v>7</v>
      </c>
      <c r="E259" s="29" t="s">
        <v>7</v>
      </c>
      <c r="F259" s="32">
        <v>58.87</v>
      </c>
      <c r="G259" s="25">
        <f t="shared" si="70"/>
        <v>6181.35</v>
      </c>
      <c r="H259" s="26"/>
      <c r="I259" s="72">
        <f t="shared" si="71"/>
        <v>58.87</v>
      </c>
      <c r="J259" s="72">
        <f t="shared" si="72"/>
        <v>0</v>
      </c>
      <c r="K259" s="28">
        <f t="shared" si="73"/>
        <v>6181.35</v>
      </c>
      <c r="L259" s="28">
        <f t="shared" si="74"/>
        <v>0</v>
      </c>
    </row>
    <row r="260" spans="1:12">
      <c r="A260" s="81">
        <v>0</v>
      </c>
      <c r="B260" s="100">
        <v>196655</v>
      </c>
      <c r="C260" s="82" t="s">
        <v>2071</v>
      </c>
      <c r="D260" s="29" t="s">
        <v>7</v>
      </c>
      <c r="E260" s="29" t="s">
        <v>7</v>
      </c>
      <c r="F260" s="32">
        <v>83.11</v>
      </c>
      <c r="G260" s="25">
        <f t="shared" si="70"/>
        <v>8726.5499999999993</v>
      </c>
      <c r="H260" s="26"/>
      <c r="I260" s="72">
        <f t="shared" si="71"/>
        <v>83.11</v>
      </c>
      <c r="J260" s="72">
        <f t="shared" si="72"/>
        <v>0</v>
      </c>
      <c r="K260" s="28">
        <f t="shared" si="73"/>
        <v>8726.5499999999993</v>
      </c>
      <c r="L260" s="28">
        <f t="shared" si="74"/>
        <v>0</v>
      </c>
    </row>
    <row r="261" spans="1:12">
      <c r="A261" s="81">
        <v>0</v>
      </c>
      <c r="B261" s="100">
        <v>196656</v>
      </c>
      <c r="C261" s="82" t="s">
        <v>2072</v>
      </c>
      <c r="D261" s="29" t="s">
        <v>7</v>
      </c>
      <c r="E261" s="29" t="s">
        <v>7</v>
      </c>
      <c r="F261" s="32">
        <v>83.11</v>
      </c>
      <c r="G261" s="25">
        <f t="shared" si="70"/>
        <v>8726.5499999999993</v>
      </c>
      <c r="H261" s="26"/>
      <c r="I261" s="72">
        <f t="shared" si="71"/>
        <v>83.11</v>
      </c>
      <c r="J261" s="72">
        <f t="shared" si="72"/>
        <v>0</v>
      </c>
      <c r="K261" s="28">
        <f t="shared" si="73"/>
        <v>8726.5499999999993</v>
      </c>
      <c r="L261" s="28">
        <f t="shared" si="74"/>
        <v>0</v>
      </c>
    </row>
    <row r="262" spans="1:12">
      <c r="A262" s="81">
        <v>0</v>
      </c>
      <c r="B262" s="100">
        <v>196661</v>
      </c>
      <c r="C262" s="82" t="s">
        <v>1807</v>
      </c>
      <c r="D262" s="29" t="s">
        <v>7</v>
      </c>
      <c r="E262" s="29" t="s">
        <v>7</v>
      </c>
      <c r="F262" s="32">
        <v>41.21</v>
      </c>
      <c r="G262" s="25">
        <f>ROUND(F262*Курс_EUR,2)</f>
        <v>4327.05</v>
      </c>
      <c r="H262" s="26"/>
      <c r="I262" s="72">
        <f t="shared" si="71"/>
        <v>41.21</v>
      </c>
      <c r="J262" s="72">
        <f>I262*H262</f>
        <v>0</v>
      </c>
      <c r="K262" s="28">
        <f t="shared" si="73"/>
        <v>4327.05</v>
      </c>
      <c r="L262" s="28">
        <f>H262*K262</f>
        <v>0</v>
      </c>
    </row>
    <row r="263" spans="1:12">
      <c r="A263" s="81">
        <v>0</v>
      </c>
      <c r="B263" s="100">
        <v>196662</v>
      </c>
      <c r="C263" s="82" t="s">
        <v>1808</v>
      </c>
      <c r="D263" s="29" t="s">
        <v>7</v>
      </c>
      <c r="E263" s="29" t="s">
        <v>7</v>
      </c>
      <c r="F263" s="32">
        <v>41.21</v>
      </c>
      <c r="G263" s="25">
        <f>ROUND(F263*Курс_EUR,2)</f>
        <v>4327.05</v>
      </c>
      <c r="H263" s="26"/>
      <c r="I263" s="72">
        <f t="shared" si="71"/>
        <v>41.21</v>
      </c>
      <c r="J263" s="72">
        <f>I263*H263</f>
        <v>0</v>
      </c>
      <c r="K263" s="28">
        <f t="shared" si="73"/>
        <v>4327.05</v>
      </c>
      <c r="L263" s="28">
        <f>H263*K263</f>
        <v>0</v>
      </c>
    </row>
    <row r="264" spans="1:12">
      <c r="A264" s="81"/>
      <c r="B264" s="82"/>
      <c r="C264" s="82"/>
      <c r="D264" s="29"/>
      <c r="E264" s="29"/>
      <c r="F264" s="32"/>
      <c r="G264" s="25"/>
      <c r="H264" s="26"/>
      <c r="I264" s="72"/>
      <c r="J264" s="72"/>
      <c r="K264" s="28"/>
      <c r="L264" s="28"/>
    </row>
    <row r="265" spans="1:12">
      <c r="A265" s="81">
        <v>0</v>
      </c>
      <c r="B265" s="100">
        <v>196688</v>
      </c>
      <c r="C265" s="82" t="s">
        <v>1693</v>
      </c>
      <c r="D265" s="29" t="s">
        <v>552</v>
      </c>
      <c r="E265" s="29" t="s">
        <v>7</v>
      </c>
      <c r="F265" s="32">
        <v>6.6</v>
      </c>
      <c r="G265" s="25">
        <f>ROUND(F265*Курс_EUR,2)</f>
        <v>693</v>
      </c>
      <c r="H265" s="26"/>
      <c r="I265" s="72">
        <f>F265*(1-Скидка_ROXELPRO)</f>
        <v>6.6</v>
      </c>
      <c r="J265" s="72">
        <f>I265*H265</f>
        <v>0</v>
      </c>
      <c r="K265" s="28">
        <f>G265*(1-Скидка_ROXELPRO)</f>
        <v>693</v>
      </c>
      <c r="L265" s="28">
        <f>H265*K265</f>
        <v>0</v>
      </c>
    </row>
    <row r="266" spans="1:12">
      <c r="A266" s="81">
        <v>0</v>
      </c>
      <c r="B266" s="100">
        <v>196689</v>
      </c>
      <c r="C266" s="82" t="s">
        <v>1694</v>
      </c>
      <c r="D266" s="29" t="s">
        <v>552</v>
      </c>
      <c r="E266" s="29" t="s">
        <v>7</v>
      </c>
      <c r="F266" s="32">
        <v>6.6</v>
      </c>
      <c r="G266" s="25">
        <f>ROUND(F266*Курс_EUR,2)</f>
        <v>693</v>
      </c>
      <c r="H266" s="26"/>
      <c r="I266" s="72">
        <f>F266*(1-Скидка_ROXELPRO)</f>
        <v>6.6</v>
      </c>
      <c r="J266" s="72">
        <f>I266*H266</f>
        <v>0</v>
      </c>
      <c r="K266" s="28">
        <f>G266*(1-Скидка_ROXELPRO)</f>
        <v>693</v>
      </c>
      <c r="L266" s="28">
        <f>H266*K266</f>
        <v>0</v>
      </c>
    </row>
    <row r="267" spans="1:12">
      <c r="A267" s="81"/>
      <c r="B267" s="82"/>
      <c r="C267" s="82"/>
      <c r="D267" s="29"/>
      <c r="E267" s="29"/>
      <c r="F267" s="32"/>
      <c r="G267" s="25"/>
      <c r="H267" s="26"/>
      <c r="I267" s="72"/>
      <c r="J267" s="72"/>
      <c r="K267" s="28"/>
      <c r="L267" s="28"/>
    </row>
    <row r="268" spans="1:12">
      <c r="A268" s="81">
        <v>0</v>
      </c>
      <c r="B268" s="100">
        <v>196692</v>
      </c>
      <c r="C268" s="82" t="s">
        <v>1809</v>
      </c>
      <c r="D268" s="29" t="s">
        <v>7</v>
      </c>
      <c r="E268" s="29" t="s">
        <v>7</v>
      </c>
      <c r="F268" s="32">
        <v>22.39</v>
      </c>
      <c r="G268" s="25">
        <f>ROUND(F268*Курс_EUR,2)</f>
        <v>2350.9499999999998</v>
      </c>
      <c r="H268" s="26"/>
      <c r="I268" s="72">
        <f>F268*(1-Скидка_ROXELPRO)</f>
        <v>22.39</v>
      </c>
      <c r="J268" s="72">
        <f>I268*H268</f>
        <v>0</v>
      </c>
      <c r="K268" s="28">
        <f>G268*(1-Скидка_ROXELPRO)</f>
        <v>2350.9499999999998</v>
      </c>
      <c r="L268" s="28">
        <f>H268*K268</f>
        <v>0</v>
      </c>
    </row>
    <row r="269" spans="1:12">
      <c r="A269" s="81"/>
      <c r="B269" s="82"/>
      <c r="C269" s="82"/>
      <c r="D269" s="29"/>
      <c r="E269" s="29"/>
      <c r="F269" s="32"/>
      <c r="G269" s="25"/>
      <c r="H269" s="26"/>
      <c r="I269" s="72"/>
      <c r="J269" s="72"/>
      <c r="K269" s="28"/>
      <c r="L269" s="28"/>
    </row>
    <row r="270" spans="1:12">
      <c r="A270" s="81">
        <v>0</v>
      </c>
      <c r="B270" s="82">
        <v>197610</v>
      </c>
      <c r="C270" s="82" t="s">
        <v>1894</v>
      </c>
      <c r="D270" s="29" t="s">
        <v>1895</v>
      </c>
      <c r="E270" s="29" t="s">
        <v>7</v>
      </c>
      <c r="F270" s="32">
        <v>12</v>
      </c>
      <c r="G270" s="25">
        <f>ROUND(F270*Курс_EUR,2)</f>
        <v>1260</v>
      </c>
      <c r="H270" s="26"/>
      <c r="I270" s="72">
        <f>F270*(1-Скидка_ROXELPRO)</f>
        <v>12</v>
      </c>
      <c r="J270" s="72">
        <f>I270*H270</f>
        <v>0</v>
      </c>
      <c r="K270" s="28">
        <f>G270*(1-Скидка_ROXELPRO)</f>
        <v>1260</v>
      </c>
      <c r="L270" s="28">
        <f>H270*K270</f>
        <v>0</v>
      </c>
    </row>
    <row r="271" spans="1:12">
      <c r="A271" s="81">
        <v>0</v>
      </c>
      <c r="B271" s="82">
        <v>197670</v>
      </c>
      <c r="C271" s="82" t="s">
        <v>1896</v>
      </c>
      <c r="D271" s="29" t="s">
        <v>7</v>
      </c>
      <c r="E271" s="29" t="s">
        <v>7</v>
      </c>
      <c r="F271" s="32">
        <v>39</v>
      </c>
      <c r="G271" s="25">
        <f>ROUND(F271*Курс_EUR,2)</f>
        <v>4095</v>
      </c>
      <c r="H271" s="26"/>
      <c r="I271" s="72">
        <f>F271*(1-Скидка_ROXELPRO)</f>
        <v>39</v>
      </c>
      <c r="J271" s="72">
        <f>I271*H271</f>
        <v>0</v>
      </c>
      <c r="K271" s="28">
        <f>G271*(1-Скидка_ROXELPRO)</f>
        <v>4095</v>
      </c>
      <c r="L271" s="28">
        <f>H271*K271</f>
        <v>0</v>
      </c>
    </row>
    <row r="272" spans="1:12">
      <c r="A272" s="81">
        <v>0</v>
      </c>
      <c r="B272" s="82">
        <v>197672</v>
      </c>
      <c r="C272" s="82" t="s">
        <v>1897</v>
      </c>
      <c r="D272" s="29" t="s">
        <v>1895</v>
      </c>
      <c r="E272" s="29" t="s">
        <v>7</v>
      </c>
      <c r="F272" s="32">
        <v>16.98</v>
      </c>
      <c r="G272" s="25">
        <f>ROUND(F272*Курс_EUR,2)</f>
        <v>1782.9</v>
      </c>
      <c r="H272" s="26"/>
      <c r="I272" s="72">
        <f>F272*(1-Скидка_ROXELPRO)</f>
        <v>16.98</v>
      </c>
      <c r="J272" s="72">
        <f>I272*H272</f>
        <v>0</v>
      </c>
      <c r="K272" s="28">
        <f>G272*(1-Скидка_ROXELPRO)</f>
        <v>1782.9</v>
      </c>
      <c r="L272" s="28">
        <f>H272*K272</f>
        <v>0</v>
      </c>
    </row>
    <row r="273" spans="1:13" ht="12.5" thickBot="1">
      <c r="A273" s="81"/>
      <c r="B273" s="82"/>
      <c r="C273" s="82"/>
      <c r="D273" s="29"/>
      <c r="E273" s="29"/>
      <c r="F273" s="32"/>
      <c r="G273" s="32"/>
      <c r="H273" s="26"/>
      <c r="I273" s="72"/>
      <c r="J273" s="72"/>
      <c r="K273" s="28"/>
      <c r="L273" s="28"/>
    </row>
    <row r="274" spans="1:13" ht="12.5" thickBot="1">
      <c r="A274" s="81"/>
      <c r="B274" s="321" t="s">
        <v>2073</v>
      </c>
      <c r="C274" s="322"/>
      <c r="D274" s="322"/>
      <c r="E274" s="322"/>
      <c r="F274" s="323"/>
      <c r="G274" s="88"/>
      <c r="H274" s="26"/>
      <c r="I274" s="72"/>
      <c r="J274" s="72"/>
      <c r="K274" s="28"/>
      <c r="L274" s="28"/>
    </row>
    <row r="275" spans="1:13">
      <c r="A275" s="81">
        <v>0</v>
      </c>
      <c r="B275" s="89">
        <v>199327</v>
      </c>
      <c r="C275" s="23" t="s">
        <v>2074</v>
      </c>
      <c r="D275" s="23" t="s">
        <v>772</v>
      </c>
      <c r="E275" s="23" t="s">
        <v>7</v>
      </c>
      <c r="F275" s="25">
        <v>9.66</v>
      </c>
      <c r="G275" s="25">
        <f>ROUND(F275*Курс_EUR,2)</f>
        <v>1014.3</v>
      </c>
      <c r="H275" s="26"/>
      <c r="I275" s="72">
        <f>F275*(1-Скидка_ROXELPRO)</f>
        <v>9.66</v>
      </c>
      <c r="J275" s="72">
        <f>I275*H275</f>
        <v>0</v>
      </c>
      <c r="K275" s="28">
        <f>G275*(1-Скидка_ROXELPRO)</f>
        <v>1014.3</v>
      </c>
      <c r="L275" s="28">
        <f>H275*K275</f>
        <v>0</v>
      </c>
    </row>
    <row r="276" spans="1:13">
      <c r="A276" s="81"/>
      <c r="B276" s="80"/>
      <c r="C276" s="23"/>
      <c r="D276" s="23"/>
      <c r="E276" s="23"/>
      <c r="F276" s="25"/>
      <c r="G276" s="25"/>
      <c r="H276" s="26"/>
      <c r="I276" s="72"/>
      <c r="J276" s="72"/>
      <c r="K276" s="28"/>
      <c r="L276" s="28"/>
    </row>
    <row r="277" spans="1:13" ht="16" thickBot="1">
      <c r="A277" s="81"/>
      <c r="B277" s="324" t="s">
        <v>9</v>
      </c>
      <c r="C277" s="324"/>
      <c r="D277" s="324"/>
      <c r="E277" s="324"/>
      <c r="F277" s="325"/>
      <c r="G277" s="86"/>
      <c r="H277" s="26"/>
      <c r="I277" s="72"/>
      <c r="J277" s="72"/>
      <c r="K277" s="28"/>
      <c r="L277" s="28"/>
    </row>
    <row r="278" spans="1:13" ht="12.5" thickBot="1">
      <c r="A278" s="81"/>
      <c r="B278" s="321" t="s">
        <v>2075</v>
      </c>
      <c r="C278" s="322"/>
      <c r="D278" s="322"/>
      <c r="E278" s="322"/>
      <c r="F278" s="323"/>
      <c r="G278" s="88"/>
      <c r="H278" s="26"/>
      <c r="I278" s="72"/>
      <c r="J278" s="72"/>
      <c r="K278" s="28"/>
      <c r="L278" s="28"/>
    </row>
    <row r="279" spans="1:13">
      <c r="A279" s="81">
        <v>0</v>
      </c>
      <c r="B279" s="101">
        <v>212115</v>
      </c>
      <c r="C279" s="23" t="s">
        <v>2076</v>
      </c>
      <c r="D279" s="102" t="s">
        <v>760</v>
      </c>
      <c r="E279" s="102" t="s">
        <v>7</v>
      </c>
      <c r="F279" s="97">
        <v>21.42</v>
      </c>
      <c r="G279" s="25">
        <f t="shared" ref="G279:G284" si="75">ROUND(F279*Курс_EUR,2)</f>
        <v>2249.1</v>
      </c>
      <c r="H279" s="26"/>
      <c r="I279" s="72">
        <f t="shared" ref="I279:I284" si="76">F279*(1-Скидка_ROXELPRO)</f>
        <v>21.42</v>
      </c>
      <c r="J279" s="72">
        <f t="shared" ref="J279:J284" si="77">I279*H279</f>
        <v>0</v>
      </c>
      <c r="K279" s="28">
        <f t="shared" ref="K279:K284" si="78">G279*(1-Скидка_ROXELPRO)</f>
        <v>2249.1</v>
      </c>
      <c r="L279" s="28">
        <f t="shared" ref="L279:L284" si="79">H279*K279</f>
        <v>0</v>
      </c>
    </row>
    <row r="280" spans="1:13">
      <c r="A280" s="92">
        <v>5.0999999999999996</v>
      </c>
      <c r="B280" s="101">
        <v>212145</v>
      </c>
      <c r="C280" s="23" t="s">
        <v>2077</v>
      </c>
      <c r="D280" s="102" t="s">
        <v>760</v>
      </c>
      <c r="E280" s="102" t="s">
        <v>7</v>
      </c>
      <c r="F280" s="97">
        <v>52.55</v>
      </c>
      <c r="G280" s="25">
        <f t="shared" si="75"/>
        <v>5517.75</v>
      </c>
      <c r="H280" s="26"/>
      <c r="I280" s="72">
        <f t="shared" si="76"/>
        <v>52.55</v>
      </c>
      <c r="J280" s="72">
        <f t="shared" si="77"/>
        <v>0</v>
      </c>
      <c r="K280" s="28">
        <f t="shared" si="78"/>
        <v>5517.75</v>
      </c>
      <c r="L280" s="28">
        <f t="shared" si="79"/>
        <v>0</v>
      </c>
    </row>
    <row r="281" spans="1:13">
      <c r="A281" s="92">
        <v>4.9000000000000004</v>
      </c>
      <c r="B281" s="101">
        <v>212255</v>
      </c>
      <c r="C281" s="23" t="s">
        <v>2078</v>
      </c>
      <c r="D281" s="102" t="s">
        <v>760</v>
      </c>
      <c r="E281" s="102" t="s">
        <v>7</v>
      </c>
      <c r="F281" s="97">
        <v>41.41</v>
      </c>
      <c r="G281" s="25">
        <f t="shared" si="75"/>
        <v>4348.05</v>
      </c>
      <c r="H281" s="26"/>
      <c r="I281" s="72">
        <f t="shared" si="76"/>
        <v>41.41</v>
      </c>
      <c r="J281" s="72">
        <f t="shared" si="77"/>
        <v>0</v>
      </c>
      <c r="K281" s="28">
        <f t="shared" si="78"/>
        <v>4348.05</v>
      </c>
      <c r="L281" s="28">
        <f t="shared" si="79"/>
        <v>0</v>
      </c>
    </row>
    <row r="282" spans="1:13">
      <c r="A282" s="92">
        <v>4.8</v>
      </c>
      <c r="B282" s="101">
        <v>212265</v>
      </c>
      <c r="C282" s="23" t="s">
        <v>2079</v>
      </c>
      <c r="D282" s="102" t="s">
        <v>760</v>
      </c>
      <c r="E282" s="102" t="s">
        <v>7</v>
      </c>
      <c r="F282" s="97">
        <v>42.09</v>
      </c>
      <c r="G282" s="25">
        <f t="shared" si="75"/>
        <v>4419.45</v>
      </c>
      <c r="H282" s="26"/>
      <c r="I282" s="72">
        <f t="shared" si="76"/>
        <v>42.09</v>
      </c>
      <c r="J282" s="72">
        <f t="shared" si="77"/>
        <v>0</v>
      </c>
      <c r="K282" s="28">
        <f t="shared" si="78"/>
        <v>4419.45</v>
      </c>
      <c r="L282" s="28">
        <f t="shared" si="79"/>
        <v>0</v>
      </c>
    </row>
    <row r="283" spans="1:13">
      <c r="A283" s="81">
        <v>0</v>
      </c>
      <c r="B283" s="101">
        <v>212355</v>
      </c>
      <c r="C283" s="23" t="s">
        <v>2080</v>
      </c>
      <c r="D283" s="102" t="s">
        <v>760</v>
      </c>
      <c r="E283" s="102" t="s">
        <v>7</v>
      </c>
      <c r="F283" s="97">
        <v>36.61</v>
      </c>
      <c r="G283" s="25">
        <f t="shared" si="75"/>
        <v>3844.05</v>
      </c>
      <c r="H283" s="26"/>
      <c r="I283" s="72">
        <f t="shared" si="76"/>
        <v>36.61</v>
      </c>
      <c r="J283" s="72">
        <f t="shared" si="77"/>
        <v>0</v>
      </c>
      <c r="K283" s="28">
        <f t="shared" si="78"/>
        <v>3844.05</v>
      </c>
      <c r="L283" s="28">
        <f t="shared" si="79"/>
        <v>0</v>
      </c>
    </row>
    <row r="284" spans="1:13">
      <c r="A284" s="81">
        <v>0</v>
      </c>
      <c r="B284" s="101">
        <v>212665</v>
      </c>
      <c r="C284" s="23" t="s">
        <v>2081</v>
      </c>
      <c r="D284" s="102" t="s">
        <v>760</v>
      </c>
      <c r="E284" s="102" t="s">
        <v>7</v>
      </c>
      <c r="F284" s="97">
        <v>33.229999999999997</v>
      </c>
      <c r="G284" s="25">
        <f t="shared" si="75"/>
        <v>3489.15</v>
      </c>
      <c r="H284" s="26"/>
      <c r="I284" s="72">
        <f t="shared" si="76"/>
        <v>33.229999999999997</v>
      </c>
      <c r="J284" s="72">
        <f t="shared" si="77"/>
        <v>0</v>
      </c>
      <c r="K284" s="28">
        <f t="shared" si="78"/>
        <v>3489.15</v>
      </c>
      <c r="L284" s="28">
        <f t="shared" si="79"/>
        <v>0</v>
      </c>
      <c r="M284" s="103"/>
    </row>
    <row r="285" spans="1:13" ht="12.5" thickBot="1">
      <c r="A285" s="81"/>
      <c r="B285" s="104"/>
      <c r="C285" s="23"/>
      <c r="D285" s="102"/>
      <c r="E285" s="102"/>
      <c r="F285" s="97"/>
      <c r="G285" s="97"/>
      <c r="H285" s="98"/>
      <c r="I285" s="128"/>
      <c r="J285" s="128"/>
      <c r="K285" s="99"/>
      <c r="L285" s="99"/>
      <c r="M285" s="103"/>
    </row>
    <row r="286" spans="1:13" ht="12.5" thickBot="1">
      <c r="A286" s="81"/>
      <c r="B286" s="321" t="s">
        <v>2036</v>
      </c>
      <c r="C286" s="322"/>
      <c r="D286" s="322"/>
      <c r="E286" s="322"/>
      <c r="F286" s="323"/>
      <c r="G286" s="88"/>
      <c r="H286" s="98"/>
      <c r="I286" s="128"/>
      <c r="J286" s="128"/>
      <c r="K286" s="99"/>
      <c r="L286" s="99"/>
      <c r="M286" s="103"/>
    </row>
    <row r="287" spans="1:13">
      <c r="A287" s="92">
        <v>6.5</v>
      </c>
      <c r="B287" s="89">
        <v>220555</v>
      </c>
      <c r="C287" s="23" t="s">
        <v>2082</v>
      </c>
      <c r="D287" s="23" t="s">
        <v>2083</v>
      </c>
      <c r="E287" s="23" t="s">
        <v>7</v>
      </c>
      <c r="F287" s="25">
        <v>8.91</v>
      </c>
      <c r="G287" s="25">
        <f t="shared" ref="G287:G303" si="80">ROUND(F287*Курс_EUR,2)</f>
        <v>935.55</v>
      </c>
      <c r="H287" s="26"/>
      <c r="I287" s="72">
        <f t="shared" ref="I287:I303" si="81">F287*(1-Скидка_ROXELPRO)</f>
        <v>8.91</v>
      </c>
      <c r="J287" s="72">
        <f t="shared" ref="J287:J303" si="82">I287*H287</f>
        <v>0</v>
      </c>
      <c r="K287" s="28">
        <f t="shared" ref="K287:K303" si="83">G287*(1-Скидка_ROXELPRO)</f>
        <v>935.55</v>
      </c>
      <c r="L287" s="28">
        <f t="shared" ref="L287:L303" si="84">H287*K287</f>
        <v>0</v>
      </c>
      <c r="M287" s="103"/>
    </row>
    <row r="288" spans="1:13">
      <c r="A288" s="92">
        <v>6.5</v>
      </c>
      <c r="B288" s="89">
        <v>221155</v>
      </c>
      <c r="C288" s="23" t="s">
        <v>2084</v>
      </c>
      <c r="D288" s="23" t="s">
        <v>2083</v>
      </c>
      <c r="E288" s="23" t="s">
        <v>7</v>
      </c>
      <c r="F288" s="25">
        <v>8.91</v>
      </c>
      <c r="G288" s="25">
        <f t="shared" si="80"/>
        <v>935.55</v>
      </c>
      <c r="H288" s="26"/>
      <c r="I288" s="72">
        <f t="shared" si="81"/>
        <v>8.91</v>
      </c>
      <c r="J288" s="72">
        <f t="shared" si="82"/>
        <v>0</v>
      </c>
      <c r="K288" s="28">
        <f t="shared" si="83"/>
        <v>935.55</v>
      </c>
      <c r="L288" s="28">
        <f t="shared" si="84"/>
        <v>0</v>
      </c>
      <c r="M288" s="103"/>
    </row>
    <row r="289" spans="1:12">
      <c r="A289" s="92">
        <v>6.7</v>
      </c>
      <c r="B289" s="89">
        <v>221462</v>
      </c>
      <c r="C289" s="80" t="s">
        <v>3362</v>
      </c>
      <c r="D289" s="80" t="s">
        <v>2085</v>
      </c>
      <c r="E289" s="80" t="s">
        <v>7</v>
      </c>
      <c r="F289" s="25">
        <v>4.32</v>
      </c>
      <c r="G289" s="25">
        <f t="shared" si="80"/>
        <v>453.6</v>
      </c>
      <c r="H289" s="26"/>
      <c r="I289" s="72">
        <f t="shared" si="81"/>
        <v>4.32</v>
      </c>
      <c r="J289" s="72">
        <f t="shared" si="82"/>
        <v>0</v>
      </c>
      <c r="K289" s="28">
        <f t="shared" si="83"/>
        <v>453.6</v>
      </c>
      <c r="L289" s="28">
        <f t="shared" si="84"/>
        <v>0</v>
      </c>
    </row>
    <row r="290" spans="1:12">
      <c r="A290" s="92">
        <v>6.1</v>
      </c>
      <c r="B290" s="89">
        <v>222055</v>
      </c>
      <c r="C290" s="23" t="s">
        <v>2086</v>
      </c>
      <c r="D290" s="23" t="s">
        <v>2083</v>
      </c>
      <c r="E290" s="23" t="s">
        <v>7</v>
      </c>
      <c r="F290" s="25">
        <v>8.16</v>
      </c>
      <c r="G290" s="25">
        <f t="shared" si="80"/>
        <v>856.8</v>
      </c>
      <c r="H290" s="26"/>
      <c r="I290" s="72">
        <f t="shared" si="81"/>
        <v>8.16</v>
      </c>
      <c r="J290" s="72">
        <f t="shared" si="82"/>
        <v>0</v>
      </c>
      <c r="K290" s="28">
        <f t="shared" si="83"/>
        <v>856.8</v>
      </c>
      <c r="L290" s="28">
        <f t="shared" si="84"/>
        <v>0</v>
      </c>
    </row>
    <row r="291" spans="1:12">
      <c r="A291" s="92">
        <v>6.4</v>
      </c>
      <c r="B291" s="89">
        <v>223055</v>
      </c>
      <c r="C291" s="23" t="s">
        <v>2087</v>
      </c>
      <c r="D291" s="23" t="s">
        <v>2083</v>
      </c>
      <c r="E291" s="23" t="s">
        <v>7</v>
      </c>
      <c r="F291" s="25">
        <v>8.1199999999999992</v>
      </c>
      <c r="G291" s="25">
        <f t="shared" si="80"/>
        <v>852.6</v>
      </c>
      <c r="H291" s="26"/>
      <c r="I291" s="72">
        <f t="shared" si="81"/>
        <v>8.1199999999999992</v>
      </c>
      <c r="J291" s="72">
        <f t="shared" si="82"/>
        <v>0</v>
      </c>
      <c r="K291" s="28">
        <f t="shared" si="83"/>
        <v>852.6</v>
      </c>
      <c r="L291" s="28">
        <f t="shared" si="84"/>
        <v>0</v>
      </c>
    </row>
    <row r="292" spans="1:12">
      <c r="A292" s="92">
        <v>6.7</v>
      </c>
      <c r="B292" s="100">
        <v>223262</v>
      </c>
      <c r="C292" s="82" t="s">
        <v>2088</v>
      </c>
      <c r="D292" s="23" t="s">
        <v>2085</v>
      </c>
      <c r="E292" s="23" t="s">
        <v>7</v>
      </c>
      <c r="F292" s="25">
        <v>4.32</v>
      </c>
      <c r="G292" s="25">
        <f t="shared" si="80"/>
        <v>453.6</v>
      </c>
      <c r="H292" s="26"/>
      <c r="I292" s="72">
        <f t="shared" si="81"/>
        <v>4.32</v>
      </c>
      <c r="J292" s="72">
        <f t="shared" si="82"/>
        <v>0</v>
      </c>
      <c r="K292" s="28">
        <f t="shared" si="83"/>
        <v>453.6</v>
      </c>
      <c r="L292" s="28">
        <f t="shared" si="84"/>
        <v>0</v>
      </c>
    </row>
    <row r="293" spans="1:12">
      <c r="A293" s="92">
        <v>4.9000000000000004</v>
      </c>
      <c r="B293" s="105">
        <v>223442</v>
      </c>
      <c r="C293" s="82" t="s">
        <v>2512</v>
      </c>
      <c r="D293" s="23" t="s">
        <v>2085</v>
      </c>
      <c r="E293" s="23" t="s">
        <v>7</v>
      </c>
      <c r="F293" s="25">
        <v>2.57</v>
      </c>
      <c r="G293" s="25">
        <f t="shared" ref="G293" si="85">ROUND(F293*Курс_EUR,2)</f>
        <v>269.85000000000002</v>
      </c>
      <c r="H293" s="26"/>
      <c r="I293" s="72">
        <f t="shared" ref="I293" si="86">F293*(1-Скидка_ROXELPRO)</f>
        <v>2.57</v>
      </c>
      <c r="J293" s="72">
        <f t="shared" ref="J293" si="87">I293*H293</f>
        <v>0</v>
      </c>
      <c r="K293" s="28">
        <f t="shared" ref="K293" si="88">G293*(1-Скидка_ROXELPRO)</f>
        <v>269.85000000000002</v>
      </c>
      <c r="L293" s="28">
        <f t="shared" ref="L293" si="89">H293*K293</f>
        <v>0</v>
      </c>
    </row>
    <row r="294" spans="1:12">
      <c r="A294" s="92">
        <v>6.9</v>
      </c>
      <c r="B294" s="100">
        <v>225362</v>
      </c>
      <c r="C294" s="82" t="s">
        <v>2089</v>
      </c>
      <c r="D294" s="23" t="s">
        <v>2085</v>
      </c>
      <c r="E294" s="23" t="s">
        <v>7</v>
      </c>
      <c r="F294" s="25">
        <v>4.1900000000000004</v>
      </c>
      <c r="G294" s="25">
        <f t="shared" si="80"/>
        <v>439.95</v>
      </c>
      <c r="H294" s="26"/>
      <c r="I294" s="72">
        <f t="shared" si="81"/>
        <v>4.1900000000000004</v>
      </c>
      <c r="J294" s="72">
        <f t="shared" si="82"/>
        <v>0</v>
      </c>
      <c r="K294" s="28">
        <f t="shared" si="83"/>
        <v>439.95</v>
      </c>
      <c r="L294" s="28">
        <f t="shared" si="84"/>
        <v>0</v>
      </c>
    </row>
    <row r="295" spans="1:12">
      <c r="A295" s="92">
        <v>6.5</v>
      </c>
      <c r="B295" s="89">
        <v>225455</v>
      </c>
      <c r="C295" s="23" t="s">
        <v>2090</v>
      </c>
      <c r="D295" s="23" t="s">
        <v>2083</v>
      </c>
      <c r="E295" s="23" t="s">
        <v>7</v>
      </c>
      <c r="F295" s="25">
        <v>5.05</v>
      </c>
      <c r="G295" s="25">
        <f t="shared" si="80"/>
        <v>530.25</v>
      </c>
      <c r="H295" s="26"/>
      <c r="I295" s="72">
        <f t="shared" si="81"/>
        <v>5.05</v>
      </c>
      <c r="J295" s="72">
        <f t="shared" si="82"/>
        <v>0</v>
      </c>
      <c r="K295" s="28">
        <f t="shared" si="83"/>
        <v>530.25</v>
      </c>
      <c r="L295" s="28">
        <f t="shared" si="84"/>
        <v>0</v>
      </c>
    </row>
    <row r="296" spans="1:12">
      <c r="A296" s="81">
        <v>0</v>
      </c>
      <c r="B296" s="89">
        <v>227112</v>
      </c>
      <c r="C296" s="23" t="s">
        <v>2091</v>
      </c>
      <c r="D296" s="23" t="s">
        <v>552</v>
      </c>
      <c r="E296" s="23" t="s">
        <v>7</v>
      </c>
      <c r="F296" s="25">
        <v>4.66</v>
      </c>
      <c r="G296" s="25">
        <f t="shared" si="80"/>
        <v>489.3</v>
      </c>
      <c r="H296" s="26"/>
      <c r="I296" s="72">
        <f t="shared" si="81"/>
        <v>4.66</v>
      </c>
      <c r="J296" s="72">
        <f t="shared" si="82"/>
        <v>0</v>
      </c>
      <c r="K296" s="28">
        <f t="shared" si="83"/>
        <v>489.3</v>
      </c>
      <c r="L296" s="28">
        <f t="shared" si="84"/>
        <v>0</v>
      </c>
    </row>
    <row r="297" spans="1:12">
      <c r="A297" s="81">
        <v>0</v>
      </c>
      <c r="B297" s="89">
        <v>227114</v>
      </c>
      <c r="C297" s="23" t="s">
        <v>2092</v>
      </c>
      <c r="D297" s="23" t="s">
        <v>2093</v>
      </c>
      <c r="E297" s="23" t="s">
        <v>7</v>
      </c>
      <c r="F297" s="25">
        <v>6.85</v>
      </c>
      <c r="G297" s="25">
        <f t="shared" si="80"/>
        <v>719.25</v>
      </c>
      <c r="H297" s="26"/>
      <c r="I297" s="72">
        <f t="shared" si="81"/>
        <v>6.85</v>
      </c>
      <c r="J297" s="72">
        <f t="shared" si="82"/>
        <v>0</v>
      </c>
      <c r="K297" s="28">
        <f t="shared" si="83"/>
        <v>719.25</v>
      </c>
      <c r="L297" s="28">
        <f t="shared" si="84"/>
        <v>0</v>
      </c>
    </row>
    <row r="298" spans="1:12">
      <c r="A298" s="81">
        <v>0</v>
      </c>
      <c r="B298" s="89">
        <v>227116</v>
      </c>
      <c r="C298" s="23" t="s">
        <v>2094</v>
      </c>
      <c r="D298" s="23" t="s">
        <v>2095</v>
      </c>
      <c r="E298" s="23" t="s">
        <v>7</v>
      </c>
      <c r="F298" s="25">
        <v>14.66</v>
      </c>
      <c r="G298" s="25">
        <f t="shared" si="80"/>
        <v>1539.3</v>
      </c>
      <c r="H298" s="26"/>
      <c r="I298" s="72">
        <f t="shared" si="81"/>
        <v>14.66</v>
      </c>
      <c r="J298" s="72">
        <f t="shared" si="82"/>
        <v>0</v>
      </c>
      <c r="K298" s="28">
        <f t="shared" si="83"/>
        <v>1539.3</v>
      </c>
      <c r="L298" s="28">
        <f t="shared" si="84"/>
        <v>0</v>
      </c>
    </row>
    <row r="299" spans="1:12">
      <c r="A299" s="81">
        <v>0</v>
      </c>
      <c r="B299" s="89">
        <v>227125</v>
      </c>
      <c r="C299" s="23" t="s">
        <v>2096</v>
      </c>
      <c r="D299" s="23" t="s">
        <v>2097</v>
      </c>
      <c r="E299" s="23" t="s">
        <v>7</v>
      </c>
      <c r="F299" s="25">
        <v>9.02</v>
      </c>
      <c r="G299" s="25">
        <f t="shared" si="80"/>
        <v>947.1</v>
      </c>
      <c r="H299" s="26"/>
      <c r="I299" s="72">
        <f t="shared" si="81"/>
        <v>9.02</v>
      </c>
      <c r="J299" s="72">
        <f t="shared" si="82"/>
        <v>0</v>
      </c>
      <c r="K299" s="28">
        <f t="shared" si="83"/>
        <v>947.1</v>
      </c>
      <c r="L299" s="28">
        <f t="shared" si="84"/>
        <v>0</v>
      </c>
    </row>
    <row r="300" spans="1:12">
      <c r="A300" s="81">
        <v>0</v>
      </c>
      <c r="B300" s="89">
        <v>227525</v>
      </c>
      <c r="C300" s="23" t="s">
        <v>2098</v>
      </c>
      <c r="D300" s="23" t="s">
        <v>2097</v>
      </c>
      <c r="E300" s="23" t="s">
        <v>7</v>
      </c>
      <c r="F300" s="25">
        <v>6.36</v>
      </c>
      <c r="G300" s="25">
        <f t="shared" si="80"/>
        <v>667.8</v>
      </c>
      <c r="H300" s="26"/>
      <c r="I300" s="72">
        <f t="shared" si="81"/>
        <v>6.36</v>
      </c>
      <c r="J300" s="72">
        <f t="shared" si="82"/>
        <v>0</v>
      </c>
      <c r="K300" s="28">
        <f t="shared" si="83"/>
        <v>667.8</v>
      </c>
      <c r="L300" s="28">
        <f t="shared" si="84"/>
        <v>0</v>
      </c>
    </row>
    <row r="301" spans="1:12">
      <c r="A301" s="81">
        <v>0</v>
      </c>
      <c r="B301" s="89">
        <v>227634</v>
      </c>
      <c r="C301" s="23" t="s">
        <v>2253</v>
      </c>
      <c r="D301" s="23" t="s">
        <v>2255</v>
      </c>
      <c r="E301" s="23" t="s">
        <v>7</v>
      </c>
      <c r="F301" s="25">
        <v>8.94</v>
      </c>
      <c r="G301" s="25">
        <f t="shared" si="80"/>
        <v>938.7</v>
      </c>
      <c r="H301" s="26"/>
      <c r="I301" s="72">
        <f t="shared" si="81"/>
        <v>8.94</v>
      </c>
      <c r="J301" s="72">
        <f t="shared" si="82"/>
        <v>0</v>
      </c>
      <c r="K301" s="28">
        <f t="shared" si="83"/>
        <v>938.7</v>
      </c>
      <c r="L301" s="28">
        <f t="shared" si="84"/>
        <v>0</v>
      </c>
    </row>
    <row r="302" spans="1:12">
      <c r="A302" s="81">
        <v>0</v>
      </c>
      <c r="B302" s="89">
        <v>228116</v>
      </c>
      <c r="C302" s="23" t="s">
        <v>2099</v>
      </c>
      <c r="D302" s="23" t="s">
        <v>2100</v>
      </c>
      <c r="E302" s="23" t="s">
        <v>7</v>
      </c>
      <c r="F302" s="25">
        <v>14.39</v>
      </c>
      <c r="G302" s="25">
        <f>ROUND(F302*Курс_EUR,2)</f>
        <v>1510.95</v>
      </c>
      <c r="H302" s="26"/>
      <c r="I302" s="72">
        <f>F302*(1-Скидка_ROXELPRO)</f>
        <v>14.39</v>
      </c>
      <c r="J302" s="72">
        <f>I302*H302</f>
        <v>0</v>
      </c>
      <c r="K302" s="28">
        <f>G302*(1-Скидка_ROXELPRO)</f>
        <v>1510.95</v>
      </c>
      <c r="L302" s="28">
        <f>H302*K302</f>
        <v>0</v>
      </c>
    </row>
    <row r="303" spans="1:12">
      <c r="A303" s="81">
        <v>0</v>
      </c>
      <c r="B303" s="89">
        <v>228126</v>
      </c>
      <c r="C303" s="23" t="s">
        <v>2101</v>
      </c>
      <c r="D303" s="23" t="s">
        <v>2100</v>
      </c>
      <c r="E303" s="23" t="s">
        <v>7</v>
      </c>
      <c r="F303" s="25">
        <v>10.65</v>
      </c>
      <c r="G303" s="25">
        <f t="shared" si="80"/>
        <v>1118.25</v>
      </c>
      <c r="H303" s="26"/>
      <c r="I303" s="72">
        <f t="shared" si="81"/>
        <v>10.65</v>
      </c>
      <c r="J303" s="72">
        <f t="shared" si="82"/>
        <v>0</v>
      </c>
      <c r="K303" s="28">
        <f t="shared" si="83"/>
        <v>1118.25</v>
      </c>
      <c r="L303" s="28">
        <f t="shared" si="84"/>
        <v>0</v>
      </c>
    </row>
    <row r="304" spans="1:12" ht="12.5" thickBot="1">
      <c r="A304" s="81"/>
      <c r="B304" s="80"/>
      <c r="C304" s="23"/>
      <c r="D304" s="23"/>
      <c r="E304" s="23"/>
      <c r="F304" s="25"/>
      <c r="G304" s="25"/>
      <c r="H304" s="26"/>
      <c r="I304" s="72"/>
      <c r="J304" s="72"/>
      <c r="K304" s="28"/>
      <c r="L304" s="28"/>
    </row>
    <row r="305" spans="1:13" ht="12.5" thickBot="1">
      <c r="A305" s="81"/>
      <c r="B305" s="321" t="s">
        <v>1757</v>
      </c>
      <c r="C305" s="322"/>
      <c r="D305" s="322"/>
      <c r="E305" s="322"/>
      <c r="F305" s="323"/>
      <c r="G305" s="88"/>
      <c r="H305" s="26"/>
      <c r="I305" s="72"/>
      <c r="J305" s="72"/>
      <c r="K305" s="28"/>
      <c r="L305" s="28"/>
    </row>
    <row r="306" spans="1:13">
      <c r="A306" s="81">
        <v>0</v>
      </c>
      <c r="B306" s="89">
        <v>229124</v>
      </c>
      <c r="C306" s="23" t="s">
        <v>999</v>
      </c>
      <c r="D306" s="23" t="s">
        <v>791</v>
      </c>
      <c r="E306" s="23" t="s">
        <v>7</v>
      </c>
      <c r="F306" s="25">
        <v>4.37</v>
      </c>
      <c r="G306" s="25">
        <f>ROUND(F306*Курс_EUR,2)</f>
        <v>458.85</v>
      </c>
      <c r="H306" s="26"/>
      <c r="I306" s="72">
        <f>F306*(1-Скидка_ROXELPRO)</f>
        <v>4.37</v>
      </c>
      <c r="J306" s="72">
        <f>I306*H306</f>
        <v>0</v>
      </c>
      <c r="K306" s="28">
        <f>G306*(1-Скидка_ROXELPRO)</f>
        <v>458.85</v>
      </c>
      <c r="L306" s="28">
        <f>H306*K306</f>
        <v>0</v>
      </c>
    </row>
    <row r="307" spans="1:13">
      <c r="A307" s="81">
        <v>0</v>
      </c>
      <c r="B307" s="89">
        <v>229125</v>
      </c>
      <c r="C307" s="23" t="s">
        <v>2102</v>
      </c>
      <c r="D307" s="23" t="s">
        <v>791</v>
      </c>
      <c r="E307" s="23" t="s">
        <v>7</v>
      </c>
      <c r="F307" s="25">
        <v>4.68</v>
      </c>
      <c r="G307" s="25">
        <f>ROUND(F307*Курс_EUR,2)</f>
        <v>491.4</v>
      </c>
      <c r="H307" s="26"/>
      <c r="I307" s="72">
        <f>F307*(1-Скидка_ROXELPRO)</f>
        <v>4.68</v>
      </c>
      <c r="J307" s="72">
        <f>I307*H307</f>
        <v>0</v>
      </c>
      <c r="K307" s="28">
        <f>G307*(1-Скидка_ROXELPRO)</f>
        <v>491.4</v>
      </c>
      <c r="L307" s="28">
        <f>H307*K307</f>
        <v>0</v>
      </c>
    </row>
    <row r="308" spans="1:13">
      <c r="A308" s="81">
        <v>0</v>
      </c>
      <c r="B308" s="89">
        <v>229524</v>
      </c>
      <c r="C308" s="23" t="s">
        <v>1000</v>
      </c>
      <c r="D308" s="23" t="s">
        <v>791</v>
      </c>
      <c r="E308" s="23" t="s">
        <v>7</v>
      </c>
      <c r="F308" s="25">
        <v>9.34</v>
      </c>
      <c r="G308" s="25">
        <f>ROUND(F308*Курс_EUR,2)</f>
        <v>980.7</v>
      </c>
      <c r="H308" s="26"/>
      <c r="I308" s="72">
        <f>F308*(1-Скидка_ROXELPRO)</f>
        <v>9.34</v>
      </c>
      <c r="J308" s="72">
        <f>I308*H308</f>
        <v>0</v>
      </c>
      <c r="K308" s="28">
        <f>G308*(1-Скидка_ROXELPRO)</f>
        <v>980.7</v>
      </c>
      <c r="L308" s="28">
        <f>H308*K308</f>
        <v>0</v>
      </c>
    </row>
    <row r="309" spans="1:13" ht="12.5" thickBot="1">
      <c r="A309" s="81"/>
      <c r="B309" s="80"/>
      <c r="C309" s="23"/>
      <c r="D309" s="23"/>
      <c r="E309" s="23"/>
      <c r="F309" s="25"/>
      <c r="G309" s="25"/>
      <c r="H309" s="26"/>
      <c r="I309" s="72"/>
      <c r="J309" s="72"/>
      <c r="K309" s="28"/>
      <c r="L309" s="28"/>
    </row>
    <row r="310" spans="1:13" ht="12.5" thickBot="1">
      <c r="A310" s="81"/>
      <c r="B310" s="321" t="s">
        <v>544</v>
      </c>
      <c r="C310" s="322"/>
      <c r="D310" s="322"/>
      <c r="E310" s="322"/>
      <c r="F310" s="323"/>
      <c r="G310" s="88"/>
      <c r="H310" s="26"/>
      <c r="I310" s="72"/>
      <c r="J310" s="72"/>
      <c r="K310" s="28"/>
      <c r="L310" s="28"/>
    </row>
    <row r="311" spans="1:13">
      <c r="A311" s="81">
        <v>0</v>
      </c>
      <c r="B311" s="89">
        <v>232163</v>
      </c>
      <c r="C311" s="23" t="s">
        <v>2103</v>
      </c>
      <c r="D311" s="23" t="s">
        <v>2104</v>
      </c>
      <c r="E311" s="23" t="s">
        <v>7</v>
      </c>
      <c r="F311" s="25">
        <v>1.25</v>
      </c>
      <c r="G311" s="25">
        <f>ROUND(F311*Курс_EUR,2)</f>
        <v>131.25</v>
      </c>
      <c r="H311" s="26"/>
      <c r="I311" s="72">
        <f>F311*(1-Скидка_ROXELPRO)</f>
        <v>1.25</v>
      </c>
      <c r="J311" s="72">
        <f>I311*H311</f>
        <v>0</v>
      </c>
      <c r="K311" s="28">
        <f>G311*(1-Скидка_ROXELPRO)</f>
        <v>131.25</v>
      </c>
      <c r="L311" s="28">
        <f>H311*K311</f>
        <v>0</v>
      </c>
    </row>
    <row r="312" spans="1:13">
      <c r="A312" s="81"/>
      <c r="B312" s="80"/>
      <c r="C312" s="23"/>
      <c r="D312" s="23"/>
      <c r="E312" s="23"/>
      <c r="F312" s="25"/>
      <c r="G312" s="25"/>
      <c r="H312" s="26"/>
      <c r="I312" s="72"/>
      <c r="J312" s="72"/>
      <c r="K312" s="28"/>
      <c r="L312" s="28"/>
    </row>
    <row r="313" spans="1:13" ht="16" thickBot="1">
      <c r="A313" s="81"/>
      <c r="B313" s="324" t="s">
        <v>10</v>
      </c>
      <c r="C313" s="324"/>
      <c r="D313" s="324"/>
      <c r="E313" s="324"/>
      <c r="F313" s="325"/>
      <c r="G313" s="86"/>
      <c r="H313" s="26"/>
      <c r="I313" s="72"/>
      <c r="J313" s="72"/>
      <c r="K313" s="28"/>
      <c r="L313" s="28"/>
      <c r="M313" s="34"/>
    </row>
    <row r="314" spans="1:13" ht="12.5" thickBot="1">
      <c r="A314" s="81"/>
      <c r="B314" s="321" t="s">
        <v>1188</v>
      </c>
      <c r="C314" s="322"/>
      <c r="D314" s="322"/>
      <c r="E314" s="322"/>
      <c r="F314" s="323"/>
      <c r="G314" s="88"/>
      <c r="H314" s="26"/>
      <c r="I314" s="72"/>
      <c r="J314" s="72"/>
      <c r="K314" s="28"/>
      <c r="L314" s="28"/>
      <c r="M314" s="34"/>
    </row>
    <row r="315" spans="1:13">
      <c r="A315" s="81">
        <v>0</v>
      </c>
      <c r="B315" s="89">
        <v>305710</v>
      </c>
      <c r="C315" s="80" t="s">
        <v>1353</v>
      </c>
      <c r="D315" s="23" t="s">
        <v>773</v>
      </c>
      <c r="E315" s="23" t="s">
        <v>7</v>
      </c>
      <c r="F315" s="25">
        <v>1.49</v>
      </c>
      <c r="G315" s="25">
        <f t="shared" ref="G315:G330" si="90">ROUND(F315*Курс_EUR,2)</f>
        <v>156.44999999999999</v>
      </c>
      <c r="H315" s="26"/>
      <c r="I315" s="72">
        <f t="shared" ref="I315:I330" si="91">F315*(1-Скидка_ROXELPRO)</f>
        <v>1.49</v>
      </c>
      <c r="J315" s="72">
        <f t="shared" ref="J315:J330" si="92">I315*H315</f>
        <v>0</v>
      </c>
      <c r="K315" s="28">
        <f t="shared" ref="K315:K330" si="93">G315*(1-Скидка_ROXELPRO)</f>
        <v>156.44999999999999</v>
      </c>
      <c r="L315" s="28">
        <f t="shared" ref="L315:L330" si="94">H315*K315</f>
        <v>0</v>
      </c>
      <c r="M315" s="34"/>
    </row>
    <row r="316" spans="1:13">
      <c r="A316" s="81">
        <v>0</v>
      </c>
      <c r="B316" s="89">
        <v>305711</v>
      </c>
      <c r="C316" s="80" t="s">
        <v>1354</v>
      </c>
      <c r="D316" s="23" t="s">
        <v>774</v>
      </c>
      <c r="E316" s="23" t="s">
        <v>7</v>
      </c>
      <c r="F316" s="25">
        <v>1.99</v>
      </c>
      <c r="G316" s="25">
        <f t="shared" si="90"/>
        <v>208.95</v>
      </c>
      <c r="H316" s="26"/>
      <c r="I316" s="72">
        <f t="shared" si="91"/>
        <v>1.99</v>
      </c>
      <c r="J316" s="72">
        <f t="shared" si="92"/>
        <v>0</v>
      </c>
      <c r="K316" s="28">
        <f t="shared" si="93"/>
        <v>208.95</v>
      </c>
      <c r="L316" s="28">
        <f t="shared" si="94"/>
        <v>0</v>
      </c>
      <c r="M316" s="34"/>
    </row>
    <row r="317" spans="1:13">
      <c r="A317" s="81">
        <v>0</v>
      </c>
      <c r="B317" s="89">
        <v>305713</v>
      </c>
      <c r="C317" s="80" t="s">
        <v>1355</v>
      </c>
      <c r="D317" s="23" t="s">
        <v>775</v>
      </c>
      <c r="E317" s="23" t="s">
        <v>7</v>
      </c>
      <c r="F317" s="25">
        <v>2.98</v>
      </c>
      <c r="G317" s="25">
        <f t="shared" si="90"/>
        <v>312.89999999999998</v>
      </c>
      <c r="H317" s="26"/>
      <c r="I317" s="72">
        <f t="shared" si="91"/>
        <v>2.98</v>
      </c>
      <c r="J317" s="72">
        <f t="shared" si="92"/>
        <v>0</v>
      </c>
      <c r="K317" s="28">
        <f t="shared" si="93"/>
        <v>312.89999999999998</v>
      </c>
      <c r="L317" s="28">
        <f t="shared" si="94"/>
        <v>0</v>
      </c>
      <c r="M317" s="34"/>
    </row>
    <row r="318" spans="1:13">
      <c r="A318" s="81">
        <v>0</v>
      </c>
      <c r="B318" s="89">
        <v>305714</v>
      </c>
      <c r="C318" s="80" t="s">
        <v>1356</v>
      </c>
      <c r="D318" s="23" t="s">
        <v>775</v>
      </c>
      <c r="E318" s="23" t="s">
        <v>7</v>
      </c>
      <c r="F318" s="25">
        <v>3.97</v>
      </c>
      <c r="G318" s="25">
        <f t="shared" si="90"/>
        <v>416.85</v>
      </c>
      <c r="H318" s="26"/>
      <c r="I318" s="72">
        <f t="shared" si="91"/>
        <v>3.97</v>
      </c>
      <c r="J318" s="72">
        <f t="shared" si="92"/>
        <v>0</v>
      </c>
      <c r="K318" s="28">
        <f t="shared" si="93"/>
        <v>416.85</v>
      </c>
      <c r="L318" s="28">
        <f t="shared" si="94"/>
        <v>0</v>
      </c>
      <c r="M318" s="34"/>
    </row>
    <row r="319" spans="1:13">
      <c r="A319" s="92">
        <v>3.3</v>
      </c>
      <c r="B319" s="89">
        <v>305740</v>
      </c>
      <c r="C319" s="80" t="s">
        <v>1647</v>
      </c>
      <c r="D319" s="23" t="s">
        <v>773</v>
      </c>
      <c r="E319" s="23" t="s">
        <v>7</v>
      </c>
      <c r="F319" s="25">
        <v>1.26</v>
      </c>
      <c r="G319" s="25">
        <f t="shared" si="90"/>
        <v>132.30000000000001</v>
      </c>
      <c r="H319" s="26"/>
      <c r="I319" s="72">
        <f t="shared" si="91"/>
        <v>1.26</v>
      </c>
      <c r="J319" s="72">
        <f t="shared" si="92"/>
        <v>0</v>
      </c>
      <c r="K319" s="28">
        <f t="shared" si="93"/>
        <v>132.30000000000001</v>
      </c>
      <c r="L319" s="28">
        <f t="shared" si="94"/>
        <v>0</v>
      </c>
      <c r="M319" s="34"/>
    </row>
    <row r="320" spans="1:13">
      <c r="A320" s="92">
        <v>3.1</v>
      </c>
      <c r="B320" s="89">
        <v>305741</v>
      </c>
      <c r="C320" s="80" t="s">
        <v>1648</v>
      </c>
      <c r="D320" s="23" t="s">
        <v>774</v>
      </c>
      <c r="E320" s="23" t="s">
        <v>7</v>
      </c>
      <c r="F320" s="25">
        <v>1.68</v>
      </c>
      <c r="G320" s="25">
        <f t="shared" si="90"/>
        <v>176.4</v>
      </c>
      <c r="H320" s="26"/>
      <c r="I320" s="72">
        <f t="shared" si="91"/>
        <v>1.68</v>
      </c>
      <c r="J320" s="72">
        <f t="shared" si="92"/>
        <v>0</v>
      </c>
      <c r="K320" s="28">
        <f t="shared" si="93"/>
        <v>176.4</v>
      </c>
      <c r="L320" s="28">
        <f t="shared" si="94"/>
        <v>0</v>
      </c>
      <c r="M320" s="34"/>
    </row>
    <row r="321" spans="1:13">
      <c r="A321" s="92">
        <v>3.3</v>
      </c>
      <c r="B321" s="89">
        <v>305743</v>
      </c>
      <c r="C321" s="80" t="s">
        <v>1649</v>
      </c>
      <c r="D321" s="23" t="s">
        <v>775</v>
      </c>
      <c r="E321" s="23" t="s">
        <v>7</v>
      </c>
      <c r="F321" s="25">
        <v>2.52</v>
      </c>
      <c r="G321" s="25">
        <f t="shared" si="90"/>
        <v>264.60000000000002</v>
      </c>
      <c r="H321" s="26"/>
      <c r="I321" s="72">
        <f t="shared" si="91"/>
        <v>2.52</v>
      </c>
      <c r="J321" s="72">
        <f t="shared" si="92"/>
        <v>0</v>
      </c>
      <c r="K321" s="28">
        <f t="shared" si="93"/>
        <v>264.60000000000002</v>
      </c>
      <c r="L321" s="28">
        <f t="shared" si="94"/>
        <v>0</v>
      </c>
      <c r="M321" s="34"/>
    </row>
    <row r="322" spans="1:13">
      <c r="A322" s="92">
        <v>3.1</v>
      </c>
      <c r="B322" s="89">
        <v>305744</v>
      </c>
      <c r="C322" s="80" t="s">
        <v>1650</v>
      </c>
      <c r="D322" s="23" t="s">
        <v>775</v>
      </c>
      <c r="E322" s="23" t="s">
        <v>7</v>
      </c>
      <c r="F322" s="25">
        <v>3.36</v>
      </c>
      <c r="G322" s="25">
        <f t="shared" si="90"/>
        <v>352.8</v>
      </c>
      <c r="H322" s="26"/>
      <c r="I322" s="72">
        <f t="shared" si="91"/>
        <v>3.36</v>
      </c>
      <c r="J322" s="72">
        <f t="shared" si="92"/>
        <v>0</v>
      </c>
      <c r="K322" s="28">
        <f t="shared" si="93"/>
        <v>352.8</v>
      </c>
      <c r="L322" s="28">
        <f t="shared" si="94"/>
        <v>0</v>
      </c>
      <c r="M322" s="34"/>
    </row>
    <row r="323" spans="1:13">
      <c r="A323" s="92">
        <v>3.3</v>
      </c>
      <c r="B323" s="89">
        <v>305755</v>
      </c>
      <c r="C323" s="80" t="s">
        <v>1651</v>
      </c>
      <c r="D323" s="23" t="s">
        <v>773</v>
      </c>
      <c r="E323" s="23" t="s">
        <v>7</v>
      </c>
      <c r="F323" s="25">
        <v>1.27</v>
      </c>
      <c r="G323" s="25">
        <f t="shared" si="90"/>
        <v>133.35</v>
      </c>
      <c r="H323" s="26"/>
      <c r="I323" s="72">
        <f t="shared" si="91"/>
        <v>1.27</v>
      </c>
      <c r="J323" s="72">
        <f t="shared" si="92"/>
        <v>0</v>
      </c>
      <c r="K323" s="28">
        <f t="shared" si="93"/>
        <v>133.35</v>
      </c>
      <c r="L323" s="28">
        <f t="shared" si="94"/>
        <v>0</v>
      </c>
      <c r="M323" s="34"/>
    </row>
    <row r="324" spans="1:13">
      <c r="A324" s="92">
        <v>3</v>
      </c>
      <c r="B324" s="89">
        <v>305756</v>
      </c>
      <c r="C324" s="80" t="s">
        <v>1652</v>
      </c>
      <c r="D324" s="23" t="s">
        <v>774</v>
      </c>
      <c r="E324" s="23" t="s">
        <v>7</v>
      </c>
      <c r="F324" s="25">
        <v>1.69</v>
      </c>
      <c r="G324" s="25">
        <f t="shared" si="90"/>
        <v>177.45</v>
      </c>
      <c r="H324" s="26"/>
      <c r="I324" s="72">
        <f t="shared" si="91"/>
        <v>1.69</v>
      </c>
      <c r="J324" s="72">
        <f t="shared" si="92"/>
        <v>0</v>
      </c>
      <c r="K324" s="28">
        <f t="shared" si="93"/>
        <v>177.45</v>
      </c>
      <c r="L324" s="28">
        <f t="shared" si="94"/>
        <v>0</v>
      </c>
      <c r="M324" s="34"/>
    </row>
    <row r="325" spans="1:13">
      <c r="A325" s="92">
        <v>3.7</v>
      </c>
      <c r="B325" s="89">
        <v>305758</v>
      </c>
      <c r="C325" s="80" t="s">
        <v>1653</v>
      </c>
      <c r="D325" s="23" t="s">
        <v>775</v>
      </c>
      <c r="E325" s="23" t="s">
        <v>7</v>
      </c>
      <c r="F325" s="25">
        <v>2.54</v>
      </c>
      <c r="G325" s="25">
        <f t="shared" si="90"/>
        <v>266.7</v>
      </c>
      <c r="H325" s="26"/>
      <c r="I325" s="72">
        <f t="shared" si="91"/>
        <v>2.54</v>
      </c>
      <c r="J325" s="72">
        <f t="shared" si="92"/>
        <v>0</v>
      </c>
      <c r="K325" s="28">
        <f t="shared" si="93"/>
        <v>266.7</v>
      </c>
      <c r="L325" s="28">
        <f t="shared" si="94"/>
        <v>0</v>
      </c>
      <c r="M325" s="34"/>
    </row>
    <row r="326" spans="1:13">
      <c r="A326" s="92">
        <v>3.4</v>
      </c>
      <c r="B326" s="89">
        <v>305759</v>
      </c>
      <c r="C326" s="80" t="s">
        <v>1654</v>
      </c>
      <c r="D326" s="23" t="s">
        <v>775</v>
      </c>
      <c r="E326" s="23" t="s">
        <v>7</v>
      </c>
      <c r="F326" s="25">
        <v>3.38</v>
      </c>
      <c r="G326" s="25">
        <f t="shared" si="90"/>
        <v>354.9</v>
      </c>
      <c r="H326" s="26"/>
      <c r="I326" s="72">
        <f t="shared" si="91"/>
        <v>3.38</v>
      </c>
      <c r="J326" s="72">
        <f t="shared" si="92"/>
        <v>0</v>
      </c>
      <c r="K326" s="28">
        <f t="shared" si="93"/>
        <v>354.9</v>
      </c>
      <c r="L326" s="28">
        <f t="shared" si="94"/>
        <v>0</v>
      </c>
      <c r="M326" s="34"/>
    </row>
    <row r="327" spans="1:13">
      <c r="A327" s="92">
        <v>3.3</v>
      </c>
      <c r="B327" s="89">
        <v>305775</v>
      </c>
      <c r="C327" s="80" t="s">
        <v>1655</v>
      </c>
      <c r="D327" s="23" t="s">
        <v>773</v>
      </c>
      <c r="E327" s="23" t="s">
        <v>7</v>
      </c>
      <c r="F327" s="25">
        <v>1.27</v>
      </c>
      <c r="G327" s="25">
        <f t="shared" si="90"/>
        <v>133.35</v>
      </c>
      <c r="H327" s="26"/>
      <c r="I327" s="72">
        <f t="shared" si="91"/>
        <v>1.27</v>
      </c>
      <c r="J327" s="72">
        <f t="shared" si="92"/>
        <v>0</v>
      </c>
      <c r="K327" s="28">
        <f t="shared" si="93"/>
        <v>133.35</v>
      </c>
      <c r="L327" s="28">
        <f t="shared" si="94"/>
        <v>0</v>
      </c>
      <c r="M327" s="34"/>
    </row>
    <row r="328" spans="1:13">
      <c r="A328" s="92">
        <v>3</v>
      </c>
      <c r="B328" s="89">
        <v>305776</v>
      </c>
      <c r="C328" s="80" t="s">
        <v>1656</v>
      </c>
      <c r="D328" s="23" t="s">
        <v>774</v>
      </c>
      <c r="E328" s="23" t="s">
        <v>7</v>
      </c>
      <c r="F328" s="25">
        <v>1.69</v>
      </c>
      <c r="G328" s="25">
        <f t="shared" si="90"/>
        <v>177.45</v>
      </c>
      <c r="H328" s="26"/>
      <c r="I328" s="72">
        <f t="shared" si="91"/>
        <v>1.69</v>
      </c>
      <c r="J328" s="72">
        <f t="shared" si="92"/>
        <v>0</v>
      </c>
      <c r="K328" s="28">
        <f t="shared" si="93"/>
        <v>177.45</v>
      </c>
      <c r="L328" s="28">
        <f t="shared" si="94"/>
        <v>0</v>
      </c>
      <c r="M328" s="34"/>
    </row>
    <row r="329" spans="1:13">
      <c r="A329" s="92">
        <v>3.7</v>
      </c>
      <c r="B329" s="89">
        <v>305778</v>
      </c>
      <c r="C329" s="80" t="s">
        <v>1657</v>
      </c>
      <c r="D329" s="23" t="s">
        <v>775</v>
      </c>
      <c r="E329" s="23" t="s">
        <v>7</v>
      </c>
      <c r="F329" s="25">
        <v>2.54</v>
      </c>
      <c r="G329" s="25">
        <f t="shared" si="90"/>
        <v>266.7</v>
      </c>
      <c r="H329" s="26"/>
      <c r="I329" s="72">
        <f t="shared" si="91"/>
        <v>2.54</v>
      </c>
      <c r="J329" s="72">
        <f t="shared" si="92"/>
        <v>0</v>
      </c>
      <c r="K329" s="28">
        <f t="shared" si="93"/>
        <v>266.7</v>
      </c>
      <c r="L329" s="28">
        <f t="shared" si="94"/>
        <v>0</v>
      </c>
      <c r="M329" s="34"/>
    </row>
    <row r="330" spans="1:13">
      <c r="A330" s="92">
        <v>3.4</v>
      </c>
      <c r="B330" s="89">
        <v>305779</v>
      </c>
      <c r="C330" s="80" t="s">
        <v>1658</v>
      </c>
      <c r="D330" s="23" t="s">
        <v>775</v>
      </c>
      <c r="E330" s="23" t="s">
        <v>7</v>
      </c>
      <c r="F330" s="25">
        <v>3.38</v>
      </c>
      <c r="G330" s="25">
        <f t="shared" si="90"/>
        <v>354.9</v>
      </c>
      <c r="H330" s="26"/>
      <c r="I330" s="72">
        <f t="shared" si="91"/>
        <v>3.38</v>
      </c>
      <c r="J330" s="72">
        <f t="shared" si="92"/>
        <v>0</v>
      </c>
      <c r="K330" s="28">
        <f t="shared" si="93"/>
        <v>354.9</v>
      </c>
      <c r="L330" s="28">
        <f t="shared" si="94"/>
        <v>0</v>
      </c>
      <c r="M330" s="34"/>
    </row>
    <row r="331" spans="1:13">
      <c r="A331" s="81"/>
      <c r="B331" s="80"/>
      <c r="C331" s="80"/>
      <c r="D331" s="23"/>
      <c r="E331" s="23"/>
      <c r="F331" s="25"/>
      <c r="G331" s="25"/>
      <c r="H331" s="26"/>
      <c r="I331" s="72"/>
      <c r="J331" s="72"/>
      <c r="K331" s="28"/>
      <c r="L331" s="28"/>
      <c r="M331" s="34"/>
    </row>
    <row r="332" spans="1:13">
      <c r="A332" s="81">
        <v>0</v>
      </c>
      <c r="B332" s="89">
        <v>305835</v>
      </c>
      <c r="C332" s="80" t="s">
        <v>1357</v>
      </c>
      <c r="D332" s="23" t="s">
        <v>773</v>
      </c>
      <c r="E332" s="23" t="s">
        <v>7</v>
      </c>
      <c r="F332" s="25">
        <v>1.1599999999999999</v>
      </c>
      <c r="G332" s="25">
        <f>ROUND(F332*Курс_EUR,2)</f>
        <v>121.8</v>
      </c>
      <c r="H332" s="26"/>
      <c r="I332" s="72">
        <f>F332*(1-Скидка_ROXELPRO)</f>
        <v>1.1599999999999999</v>
      </c>
      <c r="J332" s="72">
        <f>I332*H332</f>
        <v>0</v>
      </c>
      <c r="K332" s="28">
        <f>G332*(1-Скидка_ROXELPRO)</f>
        <v>121.8</v>
      </c>
      <c r="L332" s="28">
        <f>H332*K332</f>
        <v>0</v>
      </c>
      <c r="M332" s="34"/>
    </row>
    <row r="333" spans="1:13">
      <c r="A333" s="81">
        <v>0</v>
      </c>
      <c r="B333" s="89">
        <v>305836</v>
      </c>
      <c r="C333" s="80" t="s">
        <v>1358</v>
      </c>
      <c r="D333" s="23" t="s">
        <v>774</v>
      </c>
      <c r="E333" s="23" t="s">
        <v>7</v>
      </c>
      <c r="F333" s="25">
        <v>1.55</v>
      </c>
      <c r="G333" s="25">
        <f>ROUND(F333*Курс_EUR,2)</f>
        <v>162.75</v>
      </c>
      <c r="H333" s="26"/>
      <c r="I333" s="72">
        <f>F333*(1-Скидка_ROXELPRO)</f>
        <v>1.55</v>
      </c>
      <c r="J333" s="72">
        <f>I333*H333</f>
        <v>0</v>
      </c>
      <c r="K333" s="28">
        <f>G333*(1-Скидка_ROXELPRO)</f>
        <v>162.75</v>
      </c>
      <c r="L333" s="28">
        <f>H333*K333</f>
        <v>0</v>
      </c>
      <c r="M333" s="34"/>
    </row>
    <row r="334" spans="1:13">
      <c r="A334" s="81">
        <v>0</v>
      </c>
      <c r="B334" s="89">
        <v>305838</v>
      </c>
      <c r="C334" s="80" t="s">
        <v>1359</v>
      </c>
      <c r="D334" s="23" t="s">
        <v>775</v>
      </c>
      <c r="E334" s="23" t="s">
        <v>7</v>
      </c>
      <c r="F334" s="25">
        <v>2.3199999999999998</v>
      </c>
      <c r="G334" s="25">
        <f>ROUND(F334*Курс_EUR,2)</f>
        <v>243.6</v>
      </c>
      <c r="H334" s="26"/>
      <c r="I334" s="72">
        <f>F334*(1-Скидка_ROXELPRO)</f>
        <v>2.3199999999999998</v>
      </c>
      <c r="J334" s="72">
        <f>I334*H334</f>
        <v>0</v>
      </c>
      <c r="K334" s="28">
        <f>G334*(1-Скидка_ROXELPRO)</f>
        <v>243.6</v>
      </c>
      <c r="L334" s="28">
        <f>H334*K334</f>
        <v>0</v>
      </c>
      <c r="M334" s="34"/>
    </row>
    <row r="335" spans="1:13">
      <c r="A335" s="81">
        <v>0</v>
      </c>
      <c r="B335" s="89">
        <v>305839</v>
      </c>
      <c r="C335" s="80" t="s">
        <v>1360</v>
      </c>
      <c r="D335" s="23" t="s">
        <v>775</v>
      </c>
      <c r="E335" s="23" t="s">
        <v>7</v>
      </c>
      <c r="F335" s="25">
        <v>3.1</v>
      </c>
      <c r="G335" s="25">
        <f>ROUND(F335*Курс_EUR,2)</f>
        <v>325.5</v>
      </c>
      <c r="H335" s="26"/>
      <c r="I335" s="72">
        <f>F335*(1-Скидка_ROXELPRO)</f>
        <v>3.1</v>
      </c>
      <c r="J335" s="72">
        <f>I335*H335</f>
        <v>0</v>
      </c>
      <c r="K335" s="28">
        <f>G335*(1-Скидка_ROXELPRO)</f>
        <v>325.5</v>
      </c>
      <c r="L335" s="28">
        <f>H335*K335</f>
        <v>0</v>
      </c>
      <c r="M335" s="34"/>
    </row>
    <row r="336" spans="1:13">
      <c r="A336" s="81">
        <v>0</v>
      </c>
      <c r="B336" s="89">
        <v>305841</v>
      </c>
      <c r="C336" s="80" t="s">
        <v>2542</v>
      </c>
      <c r="D336" s="23" t="s">
        <v>772</v>
      </c>
      <c r="E336" s="23" t="s">
        <v>7</v>
      </c>
      <c r="F336" s="25">
        <v>4.6500000000000004</v>
      </c>
      <c r="G336" s="25">
        <f>ROUND(F336*Курс_EUR,2)</f>
        <v>488.25</v>
      </c>
      <c r="H336" s="26"/>
      <c r="I336" s="72">
        <f>F336*(1-Скидка_ROXELPRO)</f>
        <v>4.6500000000000004</v>
      </c>
      <c r="J336" s="72">
        <f>I336*H336</f>
        <v>0</v>
      </c>
      <c r="K336" s="28">
        <f>G336*(1-Скидка_ROXELPRO)</f>
        <v>488.25</v>
      </c>
      <c r="L336" s="28">
        <f>H336*K336</f>
        <v>0</v>
      </c>
      <c r="M336" s="34"/>
    </row>
    <row r="337" spans="1:13">
      <c r="A337" s="81"/>
      <c r="B337" s="80"/>
      <c r="C337" s="80"/>
      <c r="D337" s="23"/>
      <c r="E337" s="23"/>
      <c r="F337" s="25"/>
      <c r="G337" s="25"/>
      <c r="H337" s="26"/>
      <c r="I337" s="72"/>
      <c r="J337" s="72"/>
      <c r="K337" s="28"/>
      <c r="L337" s="28"/>
      <c r="M337" s="34"/>
    </row>
    <row r="338" spans="1:13">
      <c r="A338" s="81">
        <v>0</v>
      </c>
      <c r="B338" s="89">
        <v>310515</v>
      </c>
      <c r="C338" s="80" t="s">
        <v>1098</v>
      </c>
      <c r="D338" s="23" t="s">
        <v>773</v>
      </c>
      <c r="E338" s="23" t="s">
        <v>7</v>
      </c>
      <c r="F338" s="25">
        <v>1.72</v>
      </c>
      <c r="G338" s="25">
        <f>ROUND(F338*Курс_EUR,2)</f>
        <v>180.6</v>
      </c>
      <c r="H338" s="26"/>
      <c r="I338" s="72">
        <f>F338*(1-Скидка_ROXELPRO)</f>
        <v>1.72</v>
      </c>
      <c r="J338" s="72">
        <f>I338*H338</f>
        <v>0</v>
      </c>
      <c r="K338" s="28">
        <f>G338*(1-Скидка_ROXELPRO)</f>
        <v>180.6</v>
      </c>
      <c r="L338" s="28">
        <f>H338*K338</f>
        <v>0</v>
      </c>
    </row>
    <row r="339" spans="1:13">
      <c r="A339" s="81">
        <v>0</v>
      </c>
      <c r="B339" s="89">
        <v>310535</v>
      </c>
      <c r="C339" s="80" t="s">
        <v>1951</v>
      </c>
      <c r="D339" s="23" t="s">
        <v>774</v>
      </c>
      <c r="E339" s="23" t="s">
        <v>7</v>
      </c>
      <c r="F339" s="25">
        <v>2.29</v>
      </c>
      <c r="G339" s="25">
        <f>ROUND(F339*Курс_EUR,2)</f>
        <v>240.45</v>
      </c>
      <c r="H339" s="26"/>
      <c r="I339" s="72">
        <f>F339*(1-Скидка_ROXELPRO)</f>
        <v>2.29</v>
      </c>
      <c r="J339" s="72">
        <f>I339*H339</f>
        <v>0</v>
      </c>
      <c r="K339" s="28">
        <f>G339*(1-Скидка_ROXELPRO)</f>
        <v>240.45</v>
      </c>
      <c r="L339" s="28">
        <f>H339*K339</f>
        <v>0</v>
      </c>
    </row>
    <row r="340" spans="1:13">
      <c r="A340" s="81">
        <v>0</v>
      </c>
      <c r="B340" s="89">
        <v>310555</v>
      </c>
      <c r="C340" s="80" t="s">
        <v>1952</v>
      </c>
      <c r="D340" s="23" t="s">
        <v>775</v>
      </c>
      <c r="E340" s="23" t="s">
        <v>7</v>
      </c>
      <c r="F340" s="25">
        <v>3.43</v>
      </c>
      <c r="G340" s="25">
        <f>ROUND(F340*Курс_EUR,2)</f>
        <v>360.15</v>
      </c>
      <c r="H340" s="26"/>
      <c r="I340" s="72">
        <f>F340*(1-Скидка_ROXELPRO)</f>
        <v>3.43</v>
      </c>
      <c r="J340" s="72">
        <f>I340*H340</f>
        <v>0</v>
      </c>
      <c r="K340" s="28">
        <f>G340*(1-Скидка_ROXELPRO)</f>
        <v>360.15</v>
      </c>
      <c r="L340" s="28">
        <f>H340*K340</f>
        <v>0</v>
      </c>
    </row>
    <row r="341" spans="1:13">
      <c r="A341" s="81">
        <v>0</v>
      </c>
      <c r="B341" s="89">
        <v>310575</v>
      </c>
      <c r="C341" s="80" t="s">
        <v>1953</v>
      </c>
      <c r="D341" s="23" t="s">
        <v>775</v>
      </c>
      <c r="E341" s="23" t="s">
        <v>7</v>
      </c>
      <c r="F341" s="25">
        <v>4.58</v>
      </c>
      <c r="G341" s="25">
        <f>ROUND(F341*Курс_EUR,2)</f>
        <v>480.9</v>
      </c>
      <c r="H341" s="26"/>
      <c r="I341" s="72">
        <f>F341*(1-Скидка_ROXELPRO)</f>
        <v>4.58</v>
      </c>
      <c r="J341" s="72">
        <f>I341*H341</f>
        <v>0</v>
      </c>
      <c r="K341" s="28">
        <f>G341*(1-Скидка_ROXELPRO)</f>
        <v>480.9</v>
      </c>
      <c r="L341" s="28">
        <f>H341*K341</f>
        <v>0</v>
      </c>
    </row>
    <row r="342" spans="1:13">
      <c r="A342" s="81"/>
      <c r="B342" s="80"/>
      <c r="C342" s="80"/>
      <c r="D342" s="23"/>
      <c r="E342" s="23"/>
      <c r="F342" s="25"/>
      <c r="G342" s="25"/>
      <c r="H342" s="26"/>
      <c r="I342" s="72"/>
      <c r="J342" s="72"/>
      <c r="K342" s="28"/>
      <c r="L342" s="28"/>
    </row>
    <row r="343" spans="1:13">
      <c r="A343" s="81">
        <v>0</v>
      </c>
      <c r="B343" s="89">
        <v>311415</v>
      </c>
      <c r="C343" s="23" t="s">
        <v>1156</v>
      </c>
      <c r="D343" s="23" t="s">
        <v>773</v>
      </c>
      <c r="E343" s="23" t="s">
        <v>7</v>
      </c>
      <c r="F343" s="25">
        <v>1.38</v>
      </c>
      <c r="G343" s="25">
        <f>ROUND(F343*Курс_EUR,2)</f>
        <v>144.9</v>
      </c>
      <c r="H343" s="26"/>
      <c r="I343" s="72">
        <f>F343*(1-Скидка_ROXELPRO)</f>
        <v>1.38</v>
      </c>
      <c r="J343" s="72">
        <f>I343*H343</f>
        <v>0</v>
      </c>
      <c r="K343" s="28">
        <f>G343*(1-Скидка_ROXELPRO)</f>
        <v>144.9</v>
      </c>
      <c r="L343" s="28">
        <f>H343*K343</f>
        <v>0</v>
      </c>
    </row>
    <row r="344" spans="1:13">
      <c r="A344" s="81">
        <v>0</v>
      </c>
      <c r="B344" s="89">
        <v>311435</v>
      </c>
      <c r="C344" s="23" t="s">
        <v>1157</v>
      </c>
      <c r="D344" s="23" t="s">
        <v>774</v>
      </c>
      <c r="E344" s="23" t="s">
        <v>7</v>
      </c>
      <c r="F344" s="25">
        <v>1.83</v>
      </c>
      <c r="G344" s="25">
        <f>ROUND(F344*Курс_EUR,2)</f>
        <v>192.15</v>
      </c>
      <c r="H344" s="26"/>
      <c r="I344" s="72">
        <f>F344*(1-Скидка_ROXELPRO)</f>
        <v>1.83</v>
      </c>
      <c r="J344" s="72">
        <f>I344*H344</f>
        <v>0</v>
      </c>
      <c r="K344" s="28">
        <f>G344*(1-Скидка_ROXELPRO)</f>
        <v>192.15</v>
      </c>
      <c r="L344" s="28">
        <f>H344*K344</f>
        <v>0</v>
      </c>
    </row>
    <row r="345" spans="1:13">
      <c r="A345" s="81">
        <v>0</v>
      </c>
      <c r="B345" s="89">
        <v>311455</v>
      </c>
      <c r="C345" s="23" t="s">
        <v>1158</v>
      </c>
      <c r="D345" s="23" t="s">
        <v>775</v>
      </c>
      <c r="E345" s="23" t="s">
        <v>7</v>
      </c>
      <c r="F345" s="25">
        <v>2.75</v>
      </c>
      <c r="G345" s="25">
        <f>ROUND(F345*Курс_EUR,2)</f>
        <v>288.75</v>
      </c>
      <c r="H345" s="26"/>
      <c r="I345" s="72">
        <f>F345*(1-Скидка_ROXELPRO)</f>
        <v>2.75</v>
      </c>
      <c r="J345" s="72">
        <f>I345*H345</f>
        <v>0</v>
      </c>
      <c r="K345" s="28">
        <f>G345*(1-Скидка_ROXELPRO)</f>
        <v>288.75</v>
      </c>
      <c r="L345" s="28">
        <f>H345*K345</f>
        <v>0</v>
      </c>
    </row>
    <row r="346" spans="1:13">
      <c r="A346" s="81">
        <v>0</v>
      </c>
      <c r="B346" s="89">
        <v>311475</v>
      </c>
      <c r="C346" s="23" t="s">
        <v>1159</v>
      </c>
      <c r="D346" s="23" t="s">
        <v>775</v>
      </c>
      <c r="E346" s="23" t="s">
        <v>7</v>
      </c>
      <c r="F346" s="25">
        <v>3.67</v>
      </c>
      <c r="G346" s="25">
        <f>ROUND(F346*Курс_EUR,2)</f>
        <v>385.35</v>
      </c>
      <c r="H346" s="26"/>
      <c r="I346" s="72">
        <f>F346*(1-Скидка_ROXELPRO)</f>
        <v>3.67</v>
      </c>
      <c r="J346" s="72">
        <f>I346*H346</f>
        <v>0</v>
      </c>
      <c r="K346" s="28">
        <f>G346*(1-Скидка_ROXELPRO)</f>
        <v>385.35</v>
      </c>
      <c r="L346" s="28">
        <f>H346*K346</f>
        <v>0</v>
      </c>
    </row>
    <row r="347" spans="1:13">
      <c r="A347" s="81"/>
      <c r="B347" s="80"/>
      <c r="C347" s="23"/>
      <c r="D347" s="23"/>
      <c r="E347" s="23"/>
      <c r="F347" s="25"/>
      <c r="G347" s="25"/>
      <c r="H347" s="26"/>
      <c r="I347" s="72"/>
      <c r="J347" s="72"/>
      <c r="K347" s="28"/>
      <c r="L347" s="28"/>
    </row>
    <row r="348" spans="1:13">
      <c r="A348" s="81">
        <v>0</v>
      </c>
      <c r="B348" s="89">
        <v>311514</v>
      </c>
      <c r="C348" s="23" t="s">
        <v>1160</v>
      </c>
      <c r="D348" s="23" t="s">
        <v>773</v>
      </c>
      <c r="E348" s="23" t="s">
        <v>7</v>
      </c>
      <c r="F348" s="25">
        <v>1.1399999999999999</v>
      </c>
      <c r="G348" s="25">
        <f t="shared" ref="G348:G371" si="95">ROUND(F348*Курс_EUR,2)</f>
        <v>119.7</v>
      </c>
      <c r="H348" s="26"/>
      <c r="I348" s="72">
        <f t="shared" ref="I348:I371" si="96">F348*(1-Скидка_ROXELPRO)</f>
        <v>1.1399999999999999</v>
      </c>
      <c r="J348" s="72">
        <f t="shared" ref="J348:J371" si="97">I348*H348</f>
        <v>0</v>
      </c>
      <c r="K348" s="28">
        <f t="shared" ref="K348:K371" si="98">G348*(1-Скидка_ROXELPRO)</f>
        <v>119.7</v>
      </c>
      <c r="L348" s="28">
        <f t="shared" ref="L348:L371" si="99">H348*K348</f>
        <v>0</v>
      </c>
    </row>
    <row r="349" spans="1:13">
      <c r="A349" s="81">
        <v>0</v>
      </c>
      <c r="B349" s="89">
        <v>311534</v>
      </c>
      <c r="C349" s="23" t="s">
        <v>1161</v>
      </c>
      <c r="D349" s="23" t="s">
        <v>774</v>
      </c>
      <c r="E349" s="23" t="s">
        <v>7</v>
      </c>
      <c r="F349" s="25">
        <v>1.52</v>
      </c>
      <c r="G349" s="25">
        <f t="shared" si="95"/>
        <v>159.6</v>
      </c>
      <c r="H349" s="26"/>
      <c r="I349" s="72">
        <f t="shared" si="96"/>
        <v>1.52</v>
      </c>
      <c r="J349" s="72">
        <f t="shared" si="97"/>
        <v>0</v>
      </c>
      <c r="K349" s="28">
        <f t="shared" si="98"/>
        <v>159.6</v>
      </c>
      <c r="L349" s="28">
        <f t="shared" si="99"/>
        <v>0</v>
      </c>
    </row>
    <row r="350" spans="1:13">
      <c r="A350" s="81">
        <v>0</v>
      </c>
      <c r="B350" s="89">
        <v>311554</v>
      </c>
      <c r="C350" s="23" t="s">
        <v>1162</v>
      </c>
      <c r="D350" s="23" t="s">
        <v>775</v>
      </c>
      <c r="E350" s="23" t="s">
        <v>7</v>
      </c>
      <c r="F350" s="25">
        <v>2.2799999999999998</v>
      </c>
      <c r="G350" s="25">
        <f t="shared" si="95"/>
        <v>239.4</v>
      </c>
      <c r="H350" s="26"/>
      <c r="I350" s="72">
        <f t="shared" si="96"/>
        <v>2.2799999999999998</v>
      </c>
      <c r="J350" s="72">
        <f t="shared" si="97"/>
        <v>0</v>
      </c>
      <c r="K350" s="28">
        <f t="shared" si="98"/>
        <v>239.4</v>
      </c>
      <c r="L350" s="28">
        <f t="shared" si="99"/>
        <v>0</v>
      </c>
    </row>
    <row r="351" spans="1:13">
      <c r="A351" s="81">
        <v>0</v>
      </c>
      <c r="B351" s="89">
        <v>311574</v>
      </c>
      <c r="C351" s="23" t="s">
        <v>1163</v>
      </c>
      <c r="D351" s="23" t="s">
        <v>775</v>
      </c>
      <c r="E351" s="23" t="s">
        <v>7</v>
      </c>
      <c r="F351" s="25">
        <v>3.05</v>
      </c>
      <c r="G351" s="25">
        <f t="shared" si="95"/>
        <v>320.25</v>
      </c>
      <c r="H351" s="26"/>
      <c r="I351" s="72">
        <f t="shared" si="96"/>
        <v>3.05</v>
      </c>
      <c r="J351" s="72">
        <f t="shared" si="97"/>
        <v>0</v>
      </c>
      <c r="K351" s="28">
        <f t="shared" si="98"/>
        <v>320.25</v>
      </c>
      <c r="L351" s="28">
        <f t="shared" si="99"/>
        <v>0</v>
      </c>
    </row>
    <row r="352" spans="1:13">
      <c r="A352" s="92">
        <v>3.4</v>
      </c>
      <c r="B352" s="89">
        <v>311605</v>
      </c>
      <c r="C352" s="23" t="s">
        <v>1677</v>
      </c>
      <c r="D352" s="23" t="s">
        <v>773</v>
      </c>
      <c r="E352" s="23" t="s">
        <v>7</v>
      </c>
      <c r="F352" s="25">
        <v>1.2</v>
      </c>
      <c r="G352" s="25">
        <f t="shared" si="95"/>
        <v>126</v>
      </c>
      <c r="H352" s="26"/>
      <c r="I352" s="72">
        <f t="shared" si="96"/>
        <v>1.2</v>
      </c>
      <c r="J352" s="72">
        <f t="shared" si="97"/>
        <v>0</v>
      </c>
      <c r="K352" s="28">
        <f t="shared" si="98"/>
        <v>126</v>
      </c>
      <c r="L352" s="28">
        <f t="shared" si="99"/>
        <v>0</v>
      </c>
    </row>
    <row r="353" spans="1:12">
      <c r="A353" s="92">
        <v>3.9</v>
      </c>
      <c r="B353" s="89">
        <v>311606</v>
      </c>
      <c r="C353" s="23" t="s">
        <v>1678</v>
      </c>
      <c r="D353" s="23" t="s">
        <v>774</v>
      </c>
      <c r="E353" s="23" t="s">
        <v>7</v>
      </c>
      <c r="F353" s="25">
        <v>1.6</v>
      </c>
      <c r="G353" s="25">
        <f t="shared" si="95"/>
        <v>168</v>
      </c>
      <c r="H353" s="26"/>
      <c r="I353" s="72">
        <f t="shared" si="96"/>
        <v>1.6</v>
      </c>
      <c r="J353" s="72">
        <f t="shared" si="97"/>
        <v>0</v>
      </c>
      <c r="K353" s="28">
        <f t="shared" si="98"/>
        <v>168</v>
      </c>
      <c r="L353" s="28">
        <f t="shared" si="99"/>
        <v>0</v>
      </c>
    </row>
    <row r="354" spans="1:12">
      <c r="A354" s="92">
        <v>3.5</v>
      </c>
      <c r="B354" s="89">
        <v>311608</v>
      </c>
      <c r="C354" s="23" t="s">
        <v>1679</v>
      </c>
      <c r="D354" s="23" t="s">
        <v>775</v>
      </c>
      <c r="E354" s="23" t="s">
        <v>7</v>
      </c>
      <c r="F354" s="25">
        <v>2.39</v>
      </c>
      <c r="G354" s="25">
        <f t="shared" si="95"/>
        <v>250.95</v>
      </c>
      <c r="H354" s="26"/>
      <c r="I354" s="72">
        <f t="shared" si="96"/>
        <v>2.39</v>
      </c>
      <c r="J354" s="72">
        <f t="shared" si="97"/>
        <v>0</v>
      </c>
      <c r="K354" s="28">
        <f t="shared" si="98"/>
        <v>250.95</v>
      </c>
      <c r="L354" s="28">
        <f t="shared" si="99"/>
        <v>0</v>
      </c>
    </row>
    <row r="355" spans="1:12">
      <c r="A355" s="92">
        <v>3.9</v>
      </c>
      <c r="B355" s="89">
        <v>311609</v>
      </c>
      <c r="C355" s="23" t="s">
        <v>1680</v>
      </c>
      <c r="D355" s="23" t="s">
        <v>775</v>
      </c>
      <c r="E355" s="23" t="s">
        <v>7</v>
      </c>
      <c r="F355" s="25">
        <v>3.2</v>
      </c>
      <c r="G355" s="25">
        <f t="shared" si="95"/>
        <v>336</v>
      </c>
      <c r="H355" s="26"/>
      <c r="I355" s="72">
        <f t="shared" si="96"/>
        <v>3.2</v>
      </c>
      <c r="J355" s="72">
        <f t="shared" si="97"/>
        <v>0</v>
      </c>
      <c r="K355" s="28">
        <f t="shared" si="98"/>
        <v>336</v>
      </c>
      <c r="L355" s="28">
        <f t="shared" si="99"/>
        <v>0</v>
      </c>
    </row>
    <row r="356" spans="1:12">
      <c r="A356" s="92">
        <v>3.4</v>
      </c>
      <c r="B356" s="89">
        <v>311614</v>
      </c>
      <c r="C356" s="23" t="s">
        <v>1195</v>
      </c>
      <c r="D356" s="23" t="s">
        <v>773</v>
      </c>
      <c r="E356" s="23" t="s">
        <v>7</v>
      </c>
      <c r="F356" s="25">
        <v>1.2</v>
      </c>
      <c r="G356" s="25">
        <f t="shared" si="95"/>
        <v>126</v>
      </c>
      <c r="H356" s="26"/>
      <c r="I356" s="72">
        <f t="shared" si="96"/>
        <v>1.2</v>
      </c>
      <c r="J356" s="72">
        <f t="shared" si="97"/>
        <v>0</v>
      </c>
      <c r="K356" s="28">
        <f t="shared" si="98"/>
        <v>126</v>
      </c>
      <c r="L356" s="28">
        <f t="shared" si="99"/>
        <v>0</v>
      </c>
    </row>
    <row r="357" spans="1:12">
      <c r="A357" s="92">
        <v>3.9</v>
      </c>
      <c r="B357" s="89">
        <v>311634</v>
      </c>
      <c r="C357" s="23" t="s">
        <v>1196</v>
      </c>
      <c r="D357" s="23" t="s">
        <v>774</v>
      </c>
      <c r="E357" s="23" t="s">
        <v>7</v>
      </c>
      <c r="F357" s="25">
        <v>1.6</v>
      </c>
      <c r="G357" s="25">
        <f t="shared" si="95"/>
        <v>168</v>
      </c>
      <c r="H357" s="26"/>
      <c r="I357" s="72">
        <f t="shared" si="96"/>
        <v>1.6</v>
      </c>
      <c r="J357" s="72">
        <f t="shared" si="97"/>
        <v>0</v>
      </c>
      <c r="K357" s="28">
        <f t="shared" si="98"/>
        <v>168</v>
      </c>
      <c r="L357" s="28">
        <f t="shared" si="99"/>
        <v>0</v>
      </c>
    </row>
    <row r="358" spans="1:12">
      <c r="A358" s="92">
        <v>3.5</v>
      </c>
      <c r="B358" s="89">
        <v>311654</v>
      </c>
      <c r="C358" s="23" t="s">
        <v>1197</v>
      </c>
      <c r="D358" s="23" t="s">
        <v>775</v>
      </c>
      <c r="E358" s="23" t="s">
        <v>7</v>
      </c>
      <c r="F358" s="25">
        <v>2.39</v>
      </c>
      <c r="G358" s="25">
        <f t="shared" si="95"/>
        <v>250.95</v>
      </c>
      <c r="H358" s="26"/>
      <c r="I358" s="72">
        <f t="shared" si="96"/>
        <v>2.39</v>
      </c>
      <c r="J358" s="72">
        <f t="shared" si="97"/>
        <v>0</v>
      </c>
      <c r="K358" s="28">
        <f t="shared" si="98"/>
        <v>250.95</v>
      </c>
      <c r="L358" s="28">
        <f t="shared" si="99"/>
        <v>0</v>
      </c>
    </row>
    <row r="359" spans="1:12">
      <c r="A359" s="92">
        <v>3.9</v>
      </c>
      <c r="B359" s="89">
        <v>311674</v>
      </c>
      <c r="C359" s="23" t="s">
        <v>1198</v>
      </c>
      <c r="D359" s="23" t="s">
        <v>775</v>
      </c>
      <c r="E359" s="23" t="s">
        <v>7</v>
      </c>
      <c r="F359" s="25">
        <v>3.2</v>
      </c>
      <c r="G359" s="25">
        <f t="shared" si="95"/>
        <v>336</v>
      </c>
      <c r="H359" s="26"/>
      <c r="I359" s="72">
        <f t="shared" si="96"/>
        <v>3.2</v>
      </c>
      <c r="J359" s="72">
        <f t="shared" si="97"/>
        <v>0</v>
      </c>
      <c r="K359" s="28">
        <f t="shared" si="98"/>
        <v>336</v>
      </c>
      <c r="L359" s="28">
        <f t="shared" si="99"/>
        <v>0</v>
      </c>
    </row>
    <row r="360" spans="1:12">
      <c r="A360" s="92">
        <v>3.4</v>
      </c>
      <c r="B360" s="89">
        <v>311685</v>
      </c>
      <c r="C360" s="23" t="s">
        <v>1789</v>
      </c>
      <c r="D360" s="23" t="s">
        <v>773</v>
      </c>
      <c r="E360" s="23" t="s">
        <v>7</v>
      </c>
      <c r="F360" s="25">
        <v>1.2</v>
      </c>
      <c r="G360" s="25">
        <f t="shared" si="95"/>
        <v>126</v>
      </c>
      <c r="H360" s="26"/>
      <c r="I360" s="72">
        <f t="shared" si="96"/>
        <v>1.2</v>
      </c>
      <c r="J360" s="72">
        <f t="shared" si="97"/>
        <v>0</v>
      </c>
      <c r="K360" s="28">
        <f t="shared" si="98"/>
        <v>126</v>
      </c>
      <c r="L360" s="28">
        <f t="shared" si="99"/>
        <v>0</v>
      </c>
    </row>
    <row r="361" spans="1:12">
      <c r="A361" s="92">
        <v>3.9</v>
      </c>
      <c r="B361" s="89">
        <v>311686</v>
      </c>
      <c r="C361" s="23" t="s">
        <v>1790</v>
      </c>
      <c r="D361" s="23" t="s">
        <v>774</v>
      </c>
      <c r="E361" s="23" t="s">
        <v>7</v>
      </c>
      <c r="F361" s="25">
        <v>1.6</v>
      </c>
      <c r="G361" s="25">
        <f t="shared" si="95"/>
        <v>168</v>
      </c>
      <c r="H361" s="26"/>
      <c r="I361" s="72">
        <f t="shared" si="96"/>
        <v>1.6</v>
      </c>
      <c r="J361" s="72">
        <f t="shared" si="97"/>
        <v>0</v>
      </c>
      <c r="K361" s="28">
        <f t="shared" si="98"/>
        <v>168</v>
      </c>
      <c r="L361" s="28">
        <f t="shared" si="99"/>
        <v>0</v>
      </c>
    </row>
    <row r="362" spans="1:12">
      <c r="A362" s="92">
        <v>3.5</v>
      </c>
      <c r="B362" s="89">
        <v>311688</v>
      </c>
      <c r="C362" s="23" t="s">
        <v>1791</v>
      </c>
      <c r="D362" s="23" t="s">
        <v>775</v>
      </c>
      <c r="E362" s="23" t="s">
        <v>7</v>
      </c>
      <c r="F362" s="25">
        <v>2.39</v>
      </c>
      <c r="G362" s="25">
        <f t="shared" si="95"/>
        <v>250.95</v>
      </c>
      <c r="H362" s="26"/>
      <c r="I362" s="72">
        <f t="shared" si="96"/>
        <v>2.39</v>
      </c>
      <c r="J362" s="72">
        <f t="shared" si="97"/>
        <v>0</v>
      </c>
      <c r="K362" s="28">
        <f t="shared" si="98"/>
        <v>250.95</v>
      </c>
      <c r="L362" s="28">
        <f t="shared" si="99"/>
        <v>0</v>
      </c>
    </row>
    <row r="363" spans="1:12">
      <c r="A363" s="92">
        <v>3.9</v>
      </c>
      <c r="B363" s="89">
        <v>311689</v>
      </c>
      <c r="C363" s="23" t="s">
        <v>1792</v>
      </c>
      <c r="D363" s="23" t="s">
        <v>775</v>
      </c>
      <c r="E363" s="23" t="s">
        <v>7</v>
      </c>
      <c r="F363" s="25">
        <v>3.2</v>
      </c>
      <c r="G363" s="25">
        <f t="shared" si="95"/>
        <v>336</v>
      </c>
      <c r="H363" s="26"/>
      <c r="I363" s="72">
        <f t="shared" si="96"/>
        <v>3.2</v>
      </c>
      <c r="J363" s="72">
        <f t="shared" si="97"/>
        <v>0</v>
      </c>
      <c r="K363" s="28">
        <f t="shared" si="98"/>
        <v>336</v>
      </c>
      <c r="L363" s="28">
        <f t="shared" si="99"/>
        <v>0</v>
      </c>
    </row>
    <row r="364" spans="1:12">
      <c r="A364" s="92">
        <v>3.4</v>
      </c>
      <c r="B364" s="89">
        <v>311695</v>
      </c>
      <c r="C364" s="23" t="s">
        <v>1934</v>
      </c>
      <c r="D364" s="23" t="s">
        <v>773</v>
      </c>
      <c r="E364" s="23" t="s">
        <v>7</v>
      </c>
      <c r="F364" s="25">
        <v>1.2</v>
      </c>
      <c r="G364" s="25">
        <f>ROUND(F364*Курс_EUR,2)</f>
        <v>126</v>
      </c>
      <c r="H364" s="26"/>
      <c r="I364" s="72">
        <f>F364*(1-Скидка_ROXELPRO)</f>
        <v>1.2</v>
      </c>
      <c r="J364" s="72">
        <f>I364*H364</f>
        <v>0</v>
      </c>
      <c r="K364" s="28">
        <f>G364*(1-Скидка_ROXELPRO)</f>
        <v>126</v>
      </c>
      <c r="L364" s="28">
        <f>H364*K364</f>
        <v>0</v>
      </c>
    </row>
    <row r="365" spans="1:12">
      <c r="A365" s="92">
        <v>3.9</v>
      </c>
      <c r="B365" s="89">
        <v>311696</v>
      </c>
      <c r="C365" s="23" t="s">
        <v>1935</v>
      </c>
      <c r="D365" s="23" t="s">
        <v>774</v>
      </c>
      <c r="E365" s="23" t="s">
        <v>7</v>
      </c>
      <c r="F365" s="25">
        <v>1.6</v>
      </c>
      <c r="G365" s="25">
        <f>ROUND(F365*Курс_EUR,2)</f>
        <v>168</v>
      </c>
      <c r="H365" s="26"/>
      <c r="I365" s="72">
        <f>F365*(1-Скидка_ROXELPRO)</f>
        <v>1.6</v>
      </c>
      <c r="J365" s="72">
        <f>I365*H365</f>
        <v>0</v>
      </c>
      <c r="K365" s="28">
        <f>G365*(1-Скидка_ROXELPRO)</f>
        <v>168</v>
      </c>
      <c r="L365" s="28">
        <f>H365*K365</f>
        <v>0</v>
      </c>
    </row>
    <row r="366" spans="1:12">
      <c r="A366" s="92">
        <v>3.5</v>
      </c>
      <c r="B366" s="89">
        <v>311698</v>
      </c>
      <c r="C366" s="23" t="s">
        <v>1936</v>
      </c>
      <c r="D366" s="23" t="s">
        <v>775</v>
      </c>
      <c r="E366" s="23" t="s">
        <v>7</v>
      </c>
      <c r="F366" s="25">
        <v>2.39</v>
      </c>
      <c r="G366" s="25">
        <f>ROUND(F366*Курс_EUR,2)</f>
        <v>250.95</v>
      </c>
      <c r="H366" s="26"/>
      <c r="I366" s="72">
        <f>F366*(1-Скидка_ROXELPRO)</f>
        <v>2.39</v>
      </c>
      <c r="J366" s="72">
        <f>I366*H366</f>
        <v>0</v>
      </c>
      <c r="K366" s="28">
        <f>G366*(1-Скидка_ROXELPRO)</f>
        <v>250.95</v>
      </c>
      <c r="L366" s="28">
        <f>H366*K366</f>
        <v>0</v>
      </c>
    </row>
    <row r="367" spans="1:12">
      <c r="A367" s="92">
        <v>3.9</v>
      </c>
      <c r="B367" s="89">
        <v>311699</v>
      </c>
      <c r="C367" s="23" t="s">
        <v>1937</v>
      </c>
      <c r="D367" s="23" t="s">
        <v>775</v>
      </c>
      <c r="E367" s="23" t="s">
        <v>7</v>
      </c>
      <c r="F367" s="25">
        <v>3.2</v>
      </c>
      <c r="G367" s="25">
        <f>ROUND(F367*Курс_EUR,2)</f>
        <v>336</v>
      </c>
      <c r="H367" s="26"/>
      <c r="I367" s="72">
        <f>F367*(1-Скидка_ROXELPRO)</f>
        <v>3.2</v>
      </c>
      <c r="J367" s="72">
        <f>I367*H367</f>
        <v>0</v>
      </c>
      <c r="K367" s="28">
        <f>G367*(1-Скидка_ROXELPRO)</f>
        <v>336</v>
      </c>
      <c r="L367" s="28">
        <f>H367*K367</f>
        <v>0</v>
      </c>
    </row>
    <row r="368" spans="1:12">
      <c r="A368" s="92">
        <v>3.4</v>
      </c>
      <c r="B368" s="89">
        <v>311705</v>
      </c>
      <c r="C368" s="23" t="s">
        <v>1793</v>
      </c>
      <c r="D368" s="23" t="s">
        <v>773</v>
      </c>
      <c r="E368" s="23" t="s">
        <v>7</v>
      </c>
      <c r="F368" s="25">
        <v>1.2</v>
      </c>
      <c r="G368" s="25">
        <f t="shared" si="95"/>
        <v>126</v>
      </c>
      <c r="H368" s="26"/>
      <c r="I368" s="72">
        <f t="shared" si="96"/>
        <v>1.2</v>
      </c>
      <c r="J368" s="72">
        <f t="shared" si="97"/>
        <v>0</v>
      </c>
      <c r="K368" s="28">
        <f t="shared" si="98"/>
        <v>126</v>
      </c>
      <c r="L368" s="28">
        <f t="shared" si="99"/>
        <v>0</v>
      </c>
    </row>
    <row r="369" spans="1:13">
      <c r="A369" s="92">
        <v>3.9</v>
      </c>
      <c r="B369" s="89">
        <v>311706</v>
      </c>
      <c r="C369" s="23" t="s">
        <v>1794</v>
      </c>
      <c r="D369" s="23" t="s">
        <v>774</v>
      </c>
      <c r="E369" s="23" t="s">
        <v>7</v>
      </c>
      <c r="F369" s="25">
        <v>1.6</v>
      </c>
      <c r="G369" s="25">
        <f t="shared" si="95"/>
        <v>168</v>
      </c>
      <c r="H369" s="26"/>
      <c r="I369" s="72">
        <f t="shared" si="96"/>
        <v>1.6</v>
      </c>
      <c r="J369" s="72">
        <f t="shared" si="97"/>
        <v>0</v>
      </c>
      <c r="K369" s="28">
        <f t="shared" si="98"/>
        <v>168</v>
      </c>
      <c r="L369" s="28">
        <f t="shared" si="99"/>
        <v>0</v>
      </c>
    </row>
    <row r="370" spans="1:13">
      <c r="A370" s="92">
        <v>3.5</v>
      </c>
      <c r="B370" s="89">
        <v>311708</v>
      </c>
      <c r="C370" s="23" t="s">
        <v>1795</v>
      </c>
      <c r="D370" s="23" t="s">
        <v>775</v>
      </c>
      <c r="E370" s="23" t="s">
        <v>7</v>
      </c>
      <c r="F370" s="25">
        <v>2.39</v>
      </c>
      <c r="G370" s="25">
        <f t="shared" si="95"/>
        <v>250.95</v>
      </c>
      <c r="H370" s="26"/>
      <c r="I370" s="72">
        <f t="shared" si="96"/>
        <v>2.39</v>
      </c>
      <c r="J370" s="72">
        <f t="shared" si="97"/>
        <v>0</v>
      </c>
      <c r="K370" s="28">
        <f t="shared" si="98"/>
        <v>250.95</v>
      </c>
      <c r="L370" s="28">
        <f t="shared" si="99"/>
        <v>0</v>
      </c>
    </row>
    <row r="371" spans="1:13">
      <c r="A371" s="92">
        <v>3.9</v>
      </c>
      <c r="B371" s="89">
        <v>311709</v>
      </c>
      <c r="C371" s="23" t="s">
        <v>1796</v>
      </c>
      <c r="D371" s="23" t="s">
        <v>775</v>
      </c>
      <c r="E371" s="23" t="s">
        <v>7</v>
      </c>
      <c r="F371" s="25">
        <v>3.2</v>
      </c>
      <c r="G371" s="25">
        <f t="shared" si="95"/>
        <v>336</v>
      </c>
      <c r="H371" s="26"/>
      <c r="I371" s="72">
        <f t="shared" si="96"/>
        <v>3.2</v>
      </c>
      <c r="J371" s="72">
        <f t="shared" si="97"/>
        <v>0</v>
      </c>
      <c r="K371" s="28">
        <f t="shared" si="98"/>
        <v>336</v>
      </c>
      <c r="L371" s="28">
        <f t="shared" si="99"/>
        <v>0</v>
      </c>
    </row>
    <row r="372" spans="1:13">
      <c r="A372" s="81"/>
      <c r="B372" s="80"/>
      <c r="C372" s="23"/>
      <c r="D372" s="23"/>
      <c r="E372" s="23"/>
      <c r="F372" s="25"/>
      <c r="G372" s="25"/>
      <c r="H372" s="26"/>
      <c r="I372" s="72"/>
      <c r="J372" s="72"/>
      <c r="K372" s="28"/>
      <c r="L372" s="28"/>
    </row>
    <row r="373" spans="1:13">
      <c r="A373" s="81">
        <v>0</v>
      </c>
      <c r="B373" s="89">
        <v>311814</v>
      </c>
      <c r="C373" s="23" t="s">
        <v>2105</v>
      </c>
      <c r="D373" s="23" t="s">
        <v>773</v>
      </c>
      <c r="E373" s="23" t="s">
        <v>7</v>
      </c>
      <c r="F373" s="25">
        <v>1.06</v>
      </c>
      <c r="G373" s="25">
        <f>ROUND(F373*Курс_EUR,2)</f>
        <v>111.3</v>
      </c>
      <c r="H373" s="26"/>
      <c r="I373" s="72">
        <f>F373*(1-Скидка_ROXELPRO)</f>
        <v>1.06</v>
      </c>
      <c r="J373" s="72">
        <f>I373*H373</f>
        <v>0</v>
      </c>
      <c r="K373" s="28">
        <f>G373*(1-Скидка_ROXELPRO)</f>
        <v>111.3</v>
      </c>
      <c r="L373" s="28">
        <f>H373*K373</f>
        <v>0</v>
      </c>
    </row>
    <row r="374" spans="1:13">
      <c r="A374" s="81">
        <v>0</v>
      </c>
      <c r="B374" s="89">
        <v>311834</v>
      </c>
      <c r="C374" s="23" t="s">
        <v>2106</v>
      </c>
      <c r="D374" s="23" t="s">
        <v>774</v>
      </c>
      <c r="E374" s="23" t="s">
        <v>7</v>
      </c>
      <c r="F374" s="25">
        <v>1.41</v>
      </c>
      <c r="G374" s="25">
        <f>ROUND(F374*Курс_EUR,2)</f>
        <v>148.05000000000001</v>
      </c>
      <c r="H374" s="26"/>
      <c r="I374" s="72">
        <f>F374*(1-Скидка_ROXELPRO)</f>
        <v>1.41</v>
      </c>
      <c r="J374" s="72">
        <f>I374*H374</f>
        <v>0</v>
      </c>
      <c r="K374" s="28">
        <f>G374*(1-Скидка_ROXELPRO)</f>
        <v>148.05000000000001</v>
      </c>
      <c r="L374" s="28">
        <f>H374*K374</f>
        <v>0</v>
      </c>
      <c r="M374" s="34"/>
    </row>
    <row r="375" spans="1:13">
      <c r="A375" s="81">
        <v>0</v>
      </c>
      <c r="B375" s="89">
        <v>311854</v>
      </c>
      <c r="C375" s="23" t="s">
        <v>2107</v>
      </c>
      <c r="D375" s="23" t="s">
        <v>775</v>
      </c>
      <c r="E375" s="23" t="s">
        <v>7</v>
      </c>
      <c r="F375" s="25">
        <v>2.12</v>
      </c>
      <c r="G375" s="25">
        <f>ROUND(F375*Курс_EUR,2)</f>
        <v>222.6</v>
      </c>
      <c r="H375" s="26"/>
      <c r="I375" s="72">
        <f>F375*(1-Скидка_ROXELPRO)</f>
        <v>2.12</v>
      </c>
      <c r="J375" s="72">
        <f>I375*H375</f>
        <v>0</v>
      </c>
      <c r="K375" s="28">
        <f>G375*(1-Скидка_ROXELPRO)</f>
        <v>222.6</v>
      </c>
      <c r="L375" s="28">
        <f>H375*K375</f>
        <v>0</v>
      </c>
      <c r="M375" s="34"/>
    </row>
    <row r="376" spans="1:13">
      <c r="A376" s="81">
        <v>0</v>
      </c>
      <c r="B376" s="89">
        <v>311874</v>
      </c>
      <c r="C376" s="23" t="s">
        <v>2108</v>
      </c>
      <c r="D376" s="23" t="s">
        <v>775</v>
      </c>
      <c r="E376" s="23" t="s">
        <v>7</v>
      </c>
      <c r="F376" s="25">
        <v>2.82</v>
      </c>
      <c r="G376" s="25">
        <f>ROUND(F376*Курс_EUR,2)</f>
        <v>296.10000000000002</v>
      </c>
      <c r="H376" s="26"/>
      <c r="I376" s="72">
        <f>F376*(1-Скидка_ROXELPRO)</f>
        <v>2.82</v>
      </c>
      <c r="J376" s="72">
        <f>I376*H376</f>
        <v>0</v>
      </c>
      <c r="K376" s="28">
        <f>G376*(1-Скидка_ROXELPRO)</f>
        <v>296.10000000000002</v>
      </c>
      <c r="L376" s="28">
        <f>H376*K376</f>
        <v>0</v>
      </c>
      <c r="M376" s="34"/>
    </row>
    <row r="377" spans="1:13" ht="12.5" thickBot="1">
      <c r="A377" s="81"/>
      <c r="B377" s="80"/>
      <c r="C377" s="23"/>
      <c r="D377" s="23"/>
      <c r="E377" s="23"/>
      <c r="F377" s="25"/>
      <c r="G377" s="25"/>
      <c r="H377" s="106"/>
      <c r="I377" s="72"/>
      <c r="J377" s="72"/>
      <c r="K377" s="28"/>
      <c r="L377" s="28"/>
      <c r="M377" s="34"/>
    </row>
    <row r="378" spans="1:13" ht="12.5" thickBot="1">
      <c r="A378" s="81"/>
      <c r="B378" s="321" t="s">
        <v>542</v>
      </c>
      <c r="C378" s="322"/>
      <c r="D378" s="322"/>
      <c r="E378" s="322"/>
      <c r="F378" s="323"/>
      <c r="G378" s="88"/>
      <c r="H378" s="106"/>
      <c r="I378" s="72"/>
      <c r="J378" s="129"/>
      <c r="K378" s="107"/>
      <c r="L378" s="107"/>
      <c r="M378" s="34"/>
    </row>
    <row r="379" spans="1:13">
      <c r="A379" s="81">
        <v>0</v>
      </c>
      <c r="B379" s="89">
        <v>323023</v>
      </c>
      <c r="C379" s="23" t="s">
        <v>1089</v>
      </c>
      <c r="D379" s="23" t="s">
        <v>796</v>
      </c>
      <c r="E379" s="23" t="s">
        <v>8</v>
      </c>
      <c r="F379" s="25">
        <v>9.6999999999999993</v>
      </c>
      <c r="G379" s="25">
        <f>ROUND(F379*Курс_EUR,2)</f>
        <v>1018.5</v>
      </c>
      <c r="H379" s="26"/>
      <c r="I379" s="72">
        <f>F379*(1-Скидка_ROXELPRO)</f>
        <v>9.6999999999999993</v>
      </c>
      <c r="J379" s="72">
        <f>I379*H379</f>
        <v>0</v>
      </c>
      <c r="K379" s="28">
        <f>G379*(1-Скидка_ROXELPRO)</f>
        <v>1018.5</v>
      </c>
      <c r="L379" s="28">
        <f>H379*K379</f>
        <v>0</v>
      </c>
    </row>
    <row r="380" spans="1:13">
      <c r="A380" s="81">
        <v>0</v>
      </c>
      <c r="B380" s="89">
        <v>324045</v>
      </c>
      <c r="C380" s="23" t="s">
        <v>1090</v>
      </c>
      <c r="D380" s="23" t="s">
        <v>796</v>
      </c>
      <c r="E380" s="23" t="s">
        <v>8</v>
      </c>
      <c r="F380" s="25">
        <v>21.83</v>
      </c>
      <c r="G380" s="25">
        <f>ROUND(F380*Курс_EUR,2)</f>
        <v>2292.15</v>
      </c>
      <c r="H380" s="26"/>
      <c r="I380" s="72">
        <f>F380*(1-Скидка_ROXELPRO)</f>
        <v>21.83</v>
      </c>
      <c r="J380" s="72">
        <f>I380*H380</f>
        <v>0</v>
      </c>
      <c r="K380" s="28">
        <f>G380*(1-Скидка_ROXELPRO)</f>
        <v>2292.15</v>
      </c>
      <c r="L380" s="28">
        <f>H380*K380</f>
        <v>0</v>
      </c>
    </row>
    <row r="381" spans="1:13">
      <c r="A381" s="81">
        <v>0</v>
      </c>
      <c r="B381" s="89">
        <v>323063</v>
      </c>
      <c r="C381" s="23" t="s">
        <v>1091</v>
      </c>
      <c r="D381" s="23" t="s">
        <v>796</v>
      </c>
      <c r="E381" s="23" t="s">
        <v>8</v>
      </c>
      <c r="F381" s="25">
        <v>29.11</v>
      </c>
      <c r="G381" s="25">
        <f>ROUND(F381*Курс_EUR,2)</f>
        <v>3056.55</v>
      </c>
      <c r="H381" s="26"/>
      <c r="I381" s="72">
        <f>F381*(1-Скидка_ROXELPRO)</f>
        <v>29.11</v>
      </c>
      <c r="J381" s="72">
        <f>I381*H381</f>
        <v>0</v>
      </c>
      <c r="K381" s="28">
        <f>G381*(1-Скидка_ROXELPRO)</f>
        <v>3056.55</v>
      </c>
      <c r="L381" s="28">
        <f>H381*K381</f>
        <v>0</v>
      </c>
    </row>
    <row r="382" spans="1:13">
      <c r="A382" s="81">
        <v>0</v>
      </c>
      <c r="B382" s="89">
        <v>323073</v>
      </c>
      <c r="C382" s="23" t="s">
        <v>1092</v>
      </c>
      <c r="D382" s="23" t="s">
        <v>796</v>
      </c>
      <c r="E382" s="23" t="s">
        <v>8</v>
      </c>
      <c r="F382" s="25">
        <v>43.67</v>
      </c>
      <c r="G382" s="25">
        <f>ROUND(F382*Курс_EUR,2)</f>
        <v>4585.3500000000004</v>
      </c>
      <c r="H382" s="26"/>
      <c r="I382" s="72">
        <f>F382*(1-Скидка_ROXELPRO)</f>
        <v>43.67</v>
      </c>
      <c r="J382" s="72">
        <f>I382*H382</f>
        <v>0</v>
      </c>
      <c r="K382" s="28">
        <f>G382*(1-Скидка_ROXELPRO)</f>
        <v>4585.3500000000004</v>
      </c>
      <c r="L382" s="28">
        <f>H382*K382</f>
        <v>0</v>
      </c>
    </row>
    <row r="383" spans="1:13">
      <c r="A383" s="81">
        <v>0</v>
      </c>
      <c r="B383" s="89">
        <v>323083</v>
      </c>
      <c r="C383" s="23" t="s">
        <v>1093</v>
      </c>
      <c r="D383" s="23" t="s">
        <v>796</v>
      </c>
      <c r="E383" s="23" t="s">
        <v>8</v>
      </c>
      <c r="F383" s="25">
        <v>58.22</v>
      </c>
      <c r="G383" s="25">
        <f>ROUND(F383*Курс_EUR,2)</f>
        <v>6113.1</v>
      </c>
      <c r="H383" s="26"/>
      <c r="I383" s="72">
        <f>F383*(1-Скидка_ROXELPRO)</f>
        <v>58.22</v>
      </c>
      <c r="J383" s="72">
        <f>I383*H383</f>
        <v>0</v>
      </c>
      <c r="K383" s="28">
        <f>G383*(1-Скидка_ROXELPRO)</f>
        <v>6113.1</v>
      </c>
      <c r="L383" s="28">
        <f>H383*K383</f>
        <v>0</v>
      </c>
    </row>
    <row r="384" spans="1:13">
      <c r="A384" s="81"/>
      <c r="B384" s="80"/>
      <c r="C384" s="23"/>
      <c r="D384" s="23"/>
      <c r="E384" s="23"/>
      <c r="F384" s="25"/>
      <c r="G384" s="25"/>
      <c r="H384" s="26"/>
      <c r="I384" s="72"/>
      <c r="J384" s="72"/>
      <c r="K384" s="28"/>
      <c r="L384" s="28"/>
    </row>
    <row r="385" spans="1:13">
      <c r="A385" s="108">
        <v>0</v>
      </c>
      <c r="B385" s="109">
        <v>324042</v>
      </c>
      <c r="C385" s="110" t="s">
        <v>1094</v>
      </c>
      <c r="D385" s="110" t="s">
        <v>796</v>
      </c>
      <c r="E385" s="110" t="s">
        <v>8</v>
      </c>
      <c r="F385" s="111"/>
      <c r="G385" s="111">
        <v>1188</v>
      </c>
      <c r="H385" s="26"/>
      <c r="I385" s="72">
        <f>F385*(1-Скидка_ROXELPRO)</f>
        <v>0</v>
      </c>
      <c r="J385" s="72">
        <f>I385*H385</f>
        <v>0</v>
      </c>
      <c r="K385" s="28">
        <f>G385*(1-Скидка_ROXELPRO)</f>
        <v>1188</v>
      </c>
      <c r="L385" s="28">
        <f>H385*K385</f>
        <v>0</v>
      </c>
      <c r="M385" s="34"/>
    </row>
    <row r="386" spans="1:13">
      <c r="A386" s="108">
        <v>0</v>
      </c>
      <c r="B386" s="109">
        <v>324062</v>
      </c>
      <c r="C386" s="110" t="s">
        <v>1095</v>
      </c>
      <c r="D386" s="110" t="s">
        <v>796</v>
      </c>
      <c r="E386" s="110" t="s">
        <v>8</v>
      </c>
      <c r="F386" s="111"/>
      <c r="G386" s="111">
        <v>1716</v>
      </c>
      <c r="H386" s="26"/>
      <c r="I386" s="72">
        <f>F386*(1-Скидка_ROXELPRO)</f>
        <v>0</v>
      </c>
      <c r="J386" s="72">
        <f>I386*H386</f>
        <v>0</v>
      </c>
      <c r="K386" s="28">
        <f>G386*(1-Скидка_ROXELPRO)</f>
        <v>1716</v>
      </c>
      <c r="L386" s="28">
        <f>H386*K386</f>
        <v>0</v>
      </c>
      <c r="M386" s="34"/>
    </row>
    <row r="387" spans="1:13">
      <c r="A387" s="108">
        <v>0</v>
      </c>
      <c r="B387" s="109">
        <v>324082</v>
      </c>
      <c r="C387" s="110" t="s">
        <v>1096</v>
      </c>
      <c r="D387" s="110" t="s">
        <v>796</v>
      </c>
      <c r="E387" s="110" t="s">
        <v>8</v>
      </c>
      <c r="F387" s="111"/>
      <c r="G387" s="111">
        <v>2228</v>
      </c>
      <c r="H387" s="26"/>
      <c r="I387" s="72">
        <f>F387*(1-Скидка_ROXELPRO)</f>
        <v>0</v>
      </c>
      <c r="J387" s="72">
        <f>I387*H387</f>
        <v>0</v>
      </c>
      <c r="K387" s="28">
        <f>G387*(1-Скидка_ROXELPRO)</f>
        <v>2228</v>
      </c>
      <c r="L387" s="28">
        <f>H387*K387</f>
        <v>0</v>
      </c>
      <c r="M387" s="34"/>
    </row>
    <row r="388" spans="1:13">
      <c r="A388" s="108">
        <v>0</v>
      </c>
      <c r="B388" s="109">
        <v>324092</v>
      </c>
      <c r="C388" s="110" t="s">
        <v>1097</v>
      </c>
      <c r="D388" s="110" t="s">
        <v>796</v>
      </c>
      <c r="E388" s="110" t="s">
        <v>8</v>
      </c>
      <c r="F388" s="111"/>
      <c r="G388" s="111">
        <v>3240</v>
      </c>
      <c r="H388" s="26"/>
      <c r="I388" s="72">
        <f>F388*(1-Скидка_ROXELPRO)</f>
        <v>0</v>
      </c>
      <c r="J388" s="72">
        <f>I388*H388</f>
        <v>0</v>
      </c>
      <c r="K388" s="28">
        <f>G388*(1-Скидка_ROXELPRO)</f>
        <v>3240</v>
      </c>
      <c r="L388" s="28">
        <f>H388*K388</f>
        <v>0</v>
      </c>
      <c r="M388" s="34"/>
    </row>
    <row r="389" spans="1:13" ht="12.5" thickBot="1">
      <c r="A389" s="81"/>
      <c r="B389" s="80"/>
      <c r="C389" s="23"/>
      <c r="D389" s="23"/>
      <c r="E389" s="23"/>
      <c r="F389" s="25"/>
      <c r="G389" s="25"/>
      <c r="H389" s="106"/>
      <c r="I389" s="72"/>
      <c r="J389" s="72"/>
      <c r="K389" s="28"/>
      <c r="L389" s="28"/>
      <c r="M389" s="34"/>
    </row>
    <row r="390" spans="1:13" ht="12.5" thickBot="1">
      <c r="A390" s="81"/>
      <c r="B390" s="321" t="s">
        <v>1189</v>
      </c>
      <c r="C390" s="322"/>
      <c r="D390" s="322"/>
      <c r="E390" s="322"/>
      <c r="F390" s="323"/>
      <c r="G390" s="88"/>
      <c r="H390" s="26"/>
      <c r="I390" s="72"/>
      <c r="J390" s="72"/>
      <c r="K390" s="28"/>
      <c r="L390" s="28"/>
      <c r="M390" s="34"/>
    </row>
    <row r="391" spans="1:13">
      <c r="A391" s="81">
        <v>0</v>
      </c>
      <c r="B391" s="89">
        <v>331210</v>
      </c>
      <c r="C391" s="23" t="s">
        <v>2109</v>
      </c>
      <c r="D391" s="23" t="s">
        <v>796</v>
      </c>
      <c r="E391" s="23" t="s">
        <v>8</v>
      </c>
      <c r="F391" s="25">
        <v>47.52</v>
      </c>
      <c r="G391" s="25">
        <f t="shared" ref="G391:G398" si="100">ROUND(F391*Курс_EUR,2)</f>
        <v>4989.6000000000004</v>
      </c>
      <c r="H391" s="26"/>
      <c r="I391" s="72">
        <f t="shared" ref="I391:I398" si="101">F391*(1-Скидка_ROXELPRO)</f>
        <v>47.52</v>
      </c>
      <c r="J391" s="72">
        <f t="shared" ref="J391:J398" si="102">I391*H391</f>
        <v>0</v>
      </c>
      <c r="K391" s="28">
        <f t="shared" ref="K391:K398" si="103">G391*(1-Скидка_ROXELPRO)</f>
        <v>4989.6000000000004</v>
      </c>
      <c r="L391" s="28">
        <f t="shared" ref="L391:L398" si="104">H391*K391</f>
        <v>0</v>
      </c>
    </row>
    <row r="392" spans="1:13">
      <c r="A392" s="81">
        <v>0</v>
      </c>
      <c r="B392" s="89">
        <v>331220</v>
      </c>
      <c r="C392" s="23" t="s">
        <v>2110</v>
      </c>
      <c r="D392" s="23" t="s">
        <v>796</v>
      </c>
      <c r="E392" s="23" t="s">
        <v>8</v>
      </c>
      <c r="F392" s="25">
        <v>58.4</v>
      </c>
      <c r="G392" s="25">
        <f t="shared" si="100"/>
        <v>6132</v>
      </c>
      <c r="H392" s="26"/>
      <c r="I392" s="72">
        <f t="shared" si="101"/>
        <v>58.4</v>
      </c>
      <c r="J392" s="72">
        <f t="shared" si="102"/>
        <v>0</v>
      </c>
      <c r="K392" s="28">
        <f t="shared" si="103"/>
        <v>6132</v>
      </c>
      <c r="L392" s="28">
        <f t="shared" si="104"/>
        <v>0</v>
      </c>
    </row>
    <row r="393" spans="1:13">
      <c r="A393" s="81">
        <v>0</v>
      </c>
      <c r="B393" s="89">
        <v>332211</v>
      </c>
      <c r="C393" s="23" t="s">
        <v>2111</v>
      </c>
      <c r="D393" s="23" t="s">
        <v>796</v>
      </c>
      <c r="E393" s="23" t="s">
        <v>8</v>
      </c>
      <c r="F393" s="25">
        <v>50</v>
      </c>
      <c r="G393" s="25">
        <f t="shared" si="100"/>
        <v>5250</v>
      </c>
      <c r="H393" s="26"/>
      <c r="I393" s="72">
        <f t="shared" si="101"/>
        <v>50</v>
      </c>
      <c r="J393" s="72">
        <f t="shared" si="102"/>
        <v>0</v>
      </c>
      <c r="K393" s="28">
        <f t="shared" si="103"/>
        <v>5250</v>
      </c>
      <c r="L393" s="28">
        <f t="shared" si="104"/>
        <v>0</v>
      </c>
    </row>
    <row r="394" spans="1:13">
      <c r="A394" s="81">
        <v>0</v>
      </c>
      <c r="B394" s="89">
        <v>332221</v>
      </c>
      <c r="C394" s="23" t="s">
        <v>2112</v>
      </c>
      <c r="D394" s="23" t="s">
        <v>796</v>
      </c>
      <c r="E394" s="23" t="s">
        <v>8</v>
      </c>
      <c r="F394" s="25">
        <v>62.06</v>
      </c>
      <c r="G394" s="25">
        <f t="shared" si="100"/>
        <v>6516.3</v>
      </c>
      <c r="H394" s="26"/>
      <c r="I394" s="72">
        <f t="shared" si="101"/>
        <v>62.06</v>
      </c>
      <c r="J394" s="72">
        <f t="shared" si="102"/>
        <v>0</v>
      </c>
      <c r="K394" s="28">
        <f t="shared" si="103"/>
        <v>6516.3</v>
      </c>
      <c r="L394" s="28">
        <f t="shared" si="104"/>
        <v>0</v>
      </c>
    </row>
    <row r="395" spans="1:13">
      <c r="A395" s="81">
        <v>0</v>
      </c>
      <c r="B395" s="89">
        <v>333310</v>
      </c>
      <c r="C395" s="23" t="s">
        <v>2113</v>
      </c>
      <c r="D395" s="23" t="s">
        <v>796</v>
      </c>
      <c r="E395" s="23" t="s">
        <v>8</v>
      </c>
      <c r="F395" s="25">
        <v>34.159999999999997</v>
      </c>
      <c r="G395" s="25">
        <f t="shared" si="100"/>
        <v>3586.8</v>
      </c>
      <c r="H395" s="26"/>
      <c r="I395" s="72">
        <f t="shared" si="101"/>
        <v>34.159999999999997</v>
      </c>
      <c r="J395" s="72">
        <f t="shared" si="102"/>
        <v>0</v>
      </c>
      <c r="K395" s="28">
        <f t="shared" si="103"/>
        <v>3586.8</v>
      </c>
      <c r="L395" s="28">
        <f t="shared" si="104"/>
        <v>0</v>
      </c>
    </row>
    <row r="396" spans="1:13">
      <c r="A396" s="81">
        <v>0</v>
      </c>
      <c r="B396" s="89">
        <v>333311</v>
      </c>
      <c r="C396" s="23" t="s">
        <v>2114</v>
      </c>
      <c r="D396" s="23" t="s">
        <v>796</v>
      </c>
      <c r="E396" s="23" t="s">
        <v>8</v>
      </c>
      <c r="F396" s="25">
        <v>45.54</v>
      </c>
      <c r="G396" s="25">
        <f t="shared" si="100"/>
        <v>4781.7</v>
      </c>
      <c r="H396" s="26"/>
      <c r="I396" s="72">
        <f t="shared" si="101"/>
        <v>45.54</v>
      </c>
      <c r="J396" s="72">
        <f t="shared" si="102"/>
        <v>0</v>
      </c>
      <c r="K396" s="28">
        <f t="shared" si="103"/>
        <v>4781.7</v>
      </c>
      <c r="L396" s="28">
        <f t="shared" si="104"/>
        <v>0</v>
      </c>
    </row>
    <row r="397" spans="1:13">
      <c r="A397" s="81">
        <v>0</v>
      </c>
      <c r="B397" s="89">
        <v>333321</v>
      </c>
      <c r="C397" s="90" t="s">
        <v>3361</v>
      </c>
      <c r="D397" s="23" t="s">
        <v>796</v>
      </c>
      <c r="E397" s="23" t="s">
        <v>8</v>
      </c>
      <c r="F397" s="25">
        <v>32.76</v>
      </c>
      <c r="G397" s="25">
        <f t="shared" ref="G397" si="105">ROUND(F397*Курс_EUR,2)</f>
        <v>3439.8</v>
      </c>
      <c r="H397" s="26"/>
      <c r="I397" s="72">
        <f t="shared" ref="I397" si="106">F397*(1-Скидка_ROXELPRO)</f>
        <v>32.76</v>
      </c>
      <c r="J397" s="72">
        <f t="shared" ref="J397" si="107">I397*H397</f>
        <v>0</v>
      </c>
      <c r="K397" s="28">
        <f t="shared" ref="K397" si="108">G397*(1-Скидка_ROXELPRO)</f>
        <v>3439.8</v>
      </c>
      <c r="L397" s="28">
        <f t="shared" ref="L397" si="109">H397*K397</f>
        <v>0</v>
      </c>
    </row>
    <row r="398" spans="1:13">
      <c r="A398" s="81">
        <v>0</v>
      </c>
      <c r="B398" s="89">
        <v>333432</v>
      </c>
      <c r="C398" s="90" t="s">
        <v>2115</v>
      </c>
      <c r="D398" s="23" t="s">
        <v>796</v>
      </c>
      <c r="E398" s="23" t="s">
        <v>8</v>
      </c>
      <c r="F398" s="25">
        <v>15.96</v>
      </c>
      <c r="G398" s="25">
        <f t="shared" si="100"/>
        <v>1675.8</v>
      </c>
      <c r="H398" s="26"/>
      <c r="I398" s="72">
        <f t="shared" si="101"/>
        <v>15.96</v>
      </c>
      <c r="J398" s="72">
        <f t="shared" si="102"/>
        <v>0</v>
      </c>
      <c r="K398" s="28">
        <f t="shared" si="103"/>
        <v>1675.8</v>
      </c>
      <c r="L398" s="28">
        <f t="shared" si="104"/>
        <v>0</v>
      </c>
    </row>
    <row r="399" spans="1:13">
      <c r="A399" s="81"/>
      <c r="B399" s="80"/>
      <c r="C399" s="90"/>
      <c r="D399" s="23"/>
      <c r="E399" s="23"/>
      <c r="F399" s="25"/>
      <c r="G399" s="25"/>
      <c r="H399" s="26"/>
      <c r="I399" s="72"/>
      <c r="J399" s="72"/>
      <c r="K399" s="28"/>
      <c r="L399" s="28"/>
    </row>
    <row r="400" spans="1:13">
      <c r="A400" s="81">
        <v>0</v>
      </c>
      <c r="B400" s="89">
        <v>334315</v>
      </c>
      <c r="C400" s="90" t="s">
        <v>1606</v>
      </c>
      <c r="D400" s="23" t="s">
        <v>797</v>
      </c>
      <c r="E400" s="23" t="s">
        <v>7</v>
      </c>
      <c r="F400" s="25">
        <v>0.79</v>
      </c>
      <c r="G400" s="25">
        <f t="shared" ref="G400:G405" si="110">ROUND(F400*Курс_EUR,2)</f>
        <v>82.95</v>
      </c>
      <c r="H400" s="26"/>
      <c r="I400" s="72">
        <f t="shared" ref="I400:I405" si="111">F400*(1-Скидка_ROXELPRO)</f>
        <v>0.79</v>
      </c>
      <c r="J400" s="72">
        <f t="shared" ref="J400:J405" si="112">I400*H400</f>
        <v>0</v>
      </c>
      <c r="K400" s="28">
        <f t="shared" ref="K400:K405" si="113">G400*(1-Скидка_ROXELPRO)</f>
        <v>82.95</v>
      </c>
      <c r="L400" s="28">
        <f t="shared" ref="L400:L405" si="114">H400*K400</f>
        <v>0</v>
      </c>
    </row>
    <row r="401" spans="1:12">
      <c r="A401" s="81">
        <v>0</v>
      </c>
      <c r="B401" s="89">
        <v>334317</v>
      </c>
      <c r="C401" s="90" t="s">
        <v>1607</v>
      </c>
      <c r="D401" s="23" t="s">
        <v>797</v>
      </c>
      <c r="E401" s="23" t="s">
        <v>7</v>
      </c>
      <c r="F401" s="25">
        <v>1.1200000000000001</v>
      </c>
      <c r="G401" s="25">
        <f t="shared" si="110"/>
        <v>117.6</v>
      </c>
      <c r="H401" s="26"/>
      <c r="I401" s="72">
        <f t="shared" si="111"/>
        <v>1.1200000000000001</v>
      </c>
      <c r="J401" s="72">
        <f t="shared" si="112"/>
        <v>0</v>
      </c>
      <c r="K401" s="28">
        <f t="shared" si="113"/>
        <v>117.6</v>
      </c>
      <c r="L401" s="28">
        <f t="shared" si="114"/>
        <v>0</v>
      </c>
    </row>
    <row r="402" spans="1:12">
      <c r="A402" s="81">
        <v>0</v>
      </c>
      <c r="B402" s="89">
        <v>334327</v>
      </c>
      <c r="C402" s="90" t="s">
        <v>1608</v>
      </c>
      <c r="D402" s="23" t="s">
        <v>775</v>
      </c>
      <c r="E402" s="23" t="s">
        <v>7</v>
      </c>
      <c r="F402" s="25">
        <v>1.28</v>
      </c>
      <c r="G402" s="25">
        <f t="shared" si="110"/>
        <v>134.4</v>
      </c>
      <c r="H402" s="26"/>
      <c r="I402" s="72">
        <f t="shared" si="111"/>
        <v>1.28</v>
      </c>
      <c r="J402" s="72">
        <f t="shared" si="112"/>
        <v>0</v>
      </c>
      <c r="K402" s="28">
        <f t="shared" si="113"/>
        <v>134.4</v>
      </c>
      <c r="L402" s="28">
        <f t="shared" si="114"/>
        <v>0</v>
      </c>
    </row>
    <row r="403" spans="1:12">
      <c r="A403" s="81">
        <v>0</v>
      </c>
      <c r="B403" s="89">
        <v>334425</v>
      </c>
      <c r="C403" s="23" t="s">
        <v>1609</v>
      </c>
      <c r="D403" s="23" t="s">
        <v>797</v>
      </c>
      <c r="E403" s="23" t="s">
        <v>7</v>
      </c>
      <c r="F403" s="25">
        <v>0.69</v>
      </c>
      <c r="G403" s="25">
        <f t="shared" si="110"/>
        <v>72.45</v>
      </c>
      <c r="H403" s="26"/>
      <c r="I403" s="72">
        <f t="shared" si="111"/>
        <v>0.69</v>
      </c>
      <c r="J403" s="72">
        <f t="shared" si="112"/>
        <v>0</v>
      </c>
      <c r="K403" s="28">
        <f t="shared" si="113"/>
        <v>72.45</v>
      </c>
      <c r="L403" s="28">
        <f t="shared" si="114"/>
        <v>0</v>
      </c>
    </row>
    <row r="404" spans="1:12">
      <c r="A404" s="81">
        <v>0</v>
      </c>
      <c r="B404" s="89">
        <v>334427</v>
      </c>
      <c r="C404" s="23" t="s">
        <v>1610</v>
      </c>
      <c r="D404" s="23" t="s">
        <v>797</v>
      </c>
      <c r="E404" s="23" t="s">
        <v>7</v>
      </c>
      <c r="F404" s="25">
        <v>0.97</v>
      </c>
      <c r="G404" s="25">
        <f t="shared" si="110"/>
        <v>101.85</v>
      </c>
      <c r="H404" s="26"/>
      <c r="I404" s="72">
        <f t="shared" si="111"/>
        <v>0.97</v>
      </c>
      <c r="J404" s="72">
        <f t="shared" si="112"/>
        <v>0</v>
      </c>
      <c r="K404" s="28">
        <f t="shared" si="113"/>
        <v>101.85</v>
      </c>
      <c r="L404" s="28">
        <f t="shared" si="114"/>
        <v>0</v>
      </c>
    </row>
    <row r="405" spans="1:12">
      <c r="A405" s="81">
        <v>0</v>
      </c>
      <c r="B405" s="89">
        <v>334428</v>
      </c>
      <c r="C405" s="23" t="s">
        <v>1810</v>
      </c>
      <c r="D405" s="23" t="s">
        <v>761</v>
      </c>
      <c r="E405" s="23" t="s">
        <v>7</v>
      </c>
      <c r="F405" s="25">
        <v>1.41</v>
      </c>
      <c r="G405" s="25">
        <f t="shared" si="110"/>
        <v>148.05000000000001</v>
      </c>
      <c r="H405" s="26"/>
      <c r="I405" s="72">
        <f t="shared" si="111"/>
        <v>1.41</v>
      </c>
      <c r="J405" s="72">
        <f t="shared" si="112"/>
        <v>0</v>
      </c>
      <c r="K405" s="28">
        <f t="shared" si="113"/>
        <v>148.05000000000001</v>
      </c>
      <c r="L405" s="28">
        <f t="shared" si="114"/>
        <v>0</v>
      </c>
    </row>
    <row r="406" spans="1:12">
      <c r="A406" s="81"/>
      <c r="B406" s="80"/>
      <c r="C406" s="23"/>
      <c r="D406" s="23"/>
      <c r="E406" s="23"/>
      <c r="F406" s="25"/>
      <c r="G406" s="25"/>
      <c r="H406" s="26"/>
      <c r="I406" s="72"/>
      <c r="J406" s="72"/>
      <c r="K406" s="28"/>
      <c r="L406" s="28"/>
    </row>
    <row r="407" spans="1:12">
      <c r="A407" s="108">
        <v>0</v>
      </c>
      <c r="B407" s="109">
        <v>335315</v>
      </c>
      <c r="C407" s="110" t="s">
        <v>1797</v>
      </c>
      <c r="D407" s="110" t="s">
        <v>2511</v>
      </c>
      <c r="E407" s="110" t="s">
        <v>7</v>
      </c>
      <c r="F407" s="112"/>
      <c r="G407" s="113">
        <v>71.44</v>
      </c>
      <c r="H407" s="26"/>
      <c r="I407" s="72">
        <f t="shared" ref="I407:I413" si="115">F407*(1-Скидка_ROXELPRO)</f>
        <v>0</v>
      </c>
      <c r="J407" s="72">
        <f t="shared" ref="J407:J413" si="116">I407*H407</f>
        <v>0</v>
      </c>
      <c r="K407" s="28">
        <f t="shared" ref="K407:K413" si="117">G407*(1-Скидка_ROXELPRO)</f>
        <v>71.44</v>
      </c>
      <c r="L407" s="28">
        <f t="shared" ref="L407:L413" si="118">H407*K407</f>
        <v>0</v>
      </c>
    </row>
    <row r="408" spans="1:12">
      <c r="A408" s="108">
        <v>0</v>
      </c>
      <c r="B408" s="109">
        <v>335317</v>
      </c>
      <c r="C408" s="110" t="s">
        <v>1798</v>
      </c>
      <c r="D408" s="110" t="s">
        <v>1804</v>
      </c>
      <c r="E408" s="110" t="s">
        <v>7</v>
      </c>
      <c r="F408" s="112"/>
      <c r="G408" s="113">
        <v>98.85</v>
      </c>
      <c r="H408" s="26"/>
      <c r="I408" s="72">
        <f t="shared" si="115"/>
        <v>0</v>
      </c>
      <c r="J408" s="72">
        <f t="shared" si="116"/>
        <v>0</v>
      </c>
      <c r="K408" s="28">
        <f t="shared" si="117"/>
        <v>98.85</v>
      </c>
      <c r="L408" s="28">
        <f t="shared" si="118"/>
        <v>0</v>
      </c>
    </row>
    <row r="409" spans="1:12">
      <c r="A409" s="108">
        <v>0</v>
      </c>
      <c r="B409" s="109">
        <v>335318</v>
      </c>
      <c r="C409" s="110" t="s">
        <v>1799</v>
      </c>
      <c r="D409" s="110" t="s">
        <v>1805</v>
      </c>
      <c r="E409" s="110" t="s">
        <v>7</v>
      </c>
      <c r="F409" s="112"/>
      <c r="G409" s="113">
        <v>137.1</v>
      </c>
      <c r="H409" s="26"/>
      <c r="I409" s="72">
        <f t="shared" si="115"/>
        <v>0</v>
      </c>
      <c r="J409" s="72">
        <f t="shared" si="116"/>
        <v>0</v>
      </c>
      <c r="K409" s="28">
        <f t="shared" si="117"/>
        <v>137.1</v>
      </c>
      <c r="L409" s="28">
        <f t="shared" si="118"/>
        <v>0</v>
      </c>
    </row>
    <row r="410" spans="1:12">
      <c r="A410" s="108">
        <v>0</v>
      </c>
      <c r="B410" s="109">
        <v>335327</v>
      </c>
      <c r="C410" s="110" t="s">
        <v>1800</v>
      </c>
      <c r="D410" s="110" t="s">
        <v>777</v>
      </c>
      <c r="E410" s="110" t="s">
        <v>7</v>
      </c>
      <c r="F410" s="112"/>
      <c r="G410" s="113">
        <v>114.75</v>
      </c>
      <c r="H410" s="26"/>
      <c r="I410" s="72">
        <f t="shared" si="115"/>
        <v>0</v>
      </c>
      <c r="J410" s="72">
        <f t="shared" si="116"/>
        <v>0</v>
      </c>
      <c r="K410" s="28">
        <f t="shared" si="117"/>
        <v>114.75</v>
      </c>
      <c r="L410" s="28">
        <f t="shared" si="118"/>
        <v>0</v>
      </c>
    </row>
    <row r="411" spans="1:12">
      <c r="A411" s="108">
        <v>0</v>
      </c>
      <c r="B411" s="109">
        <v>335338</v>
      </c>
      <c r="C411" s="110" t="s">
        <v>1801</v>
      </c>
      <c r="D411" s="110" t="s">
        <v>776</v>
      </c>
      <c r="E411" s="110" t="s">
        <v>7</v>
      </c>
      <c r="F411" s="112"/>
      <c r="G411" s="113">
        <v>144.74</v>
      </c>
      <c r="H411" s="26"/>
      <c r="I411" s="72">
        <f t="shared" si="115"/>
        <v>0</v>
      </c>
      <c r="J411" s="72">
        <f t="shared" si="116"/>
        <v>0</v>
      </c>
      <c r="K411" s="28">
        <f t="shared" si="117"/>
        <v>144.74</v>
      </c>
      <c r="L411" s="28">
        <f t="shared" si="118"/>
        <v>0</v>
      </c>
    </row>
    <row r="412" spans="1:12">
      <c r="A412" s="108">
        <v>0</v>
      </c>
      <c r="B412" s="109">
        <v>335415</v>
      </c>
      <c r="C412" s="110" t="s">
        <v>1802</v>
      </c>
      <c r="D412" s="110" t="s">
        <v>780</v>
      </c>
      <c r="E412" s="110" t="s">
        <v>7</v>
      </c>
      <c r="F412" s="112"/>
      <c r="G412" s="113">
        <v>67.33</v>
      </c>
      <c r="H412" s="26"/>
      <c r="I412" s="72">
        <f t="shared" si="115"/>
        <v>0</v>
      </c>
      <c r="J412" s="72">
        <f t="shared" si="116"/>
        <v>0</v>
      </c>
      <c r="K412" s="28">
        <f t="shared" si="117"/>
        <v>67.33</v>
      </c>
      <c r="L412" s="28">
        <f t="shared" si="118"/>
        <v>0</v>
      </c>
    </row>
    <row r="413" spans="1:12">
      <c r="A413" s="108">
        <v>0</v>
      </c>
      <c r="B413" s="109">
        <v>335417</v>
      </c>
      <c r="C413" s="110" t="s">
        <v>1803</v>
      </c>
      <c r="D413" s="110" t="s">
        <v>776</v>
      </c>
      <c r="E413" s="110" t="s">
        <v>7</v>
      </c>
      <c r="F413" s="112"/>
      <c r="G413" s="113">
        <v>92.25</v>
      </c>
      <c r="H413" s="26"/>
      <c r="I413" s="72">
        <f t="shared" si="115"/>
        <v>0</v>
      </c>
      <c r="J413" s="72">
        <f t="shared" si="116"/>
        <v>0</v>
      </c>
      <c r="K413" s="28">
        <f t="shared" si="117"/>
        <v>92.25</v>
      </c>
      <c r="L413" s="28">
        <f t="shared" si="118"/>
        <v>0</v>
      </c>
    </row>
    <row r="414" spans="1:12">
      <c r="A414" s="81"/>
      <c r="B414" s="80"/>
      <c r="C414" s="23"/>
      <c r="D414" s="23"/>
      <c r="E414" s="23"/>
      <c r="F414" s="25"/>
      <c r="G414" s="25"/>
      <c r="H414" s="26"/>
      <c r="I414" s="72"/>
      <c r="J414" s="72"/>
      <c r="K414" s="28"/>
      <c r="L414" s="28"/>
    </row>
    <row r="415" spans="1:12">
      <c r="A415" s="81">
        <v>0</v>
      </c>
      <c r="B415" s="89">
        <v>336214</v>
      </c>
      <c r="C415" s="90" t="s">
        <v>11</v>
      </c>
      <c r="D415" s="23" t="s">
        <v>780</v>
      </c>
      <c r="E415" s="23" t="s">
        <v>7</v>
      </c>
      <c r="F415" s="25">
        <v>3.55</v>
      </c>
      <c r="G415" s="25">
        <f t="shared" ref="G415:G420" si="119">ROUND(F415*Курс_EUR,2)</f>
        <v>372.75</v>
      </c>
      <c r="H415" s="26"/>
      <c r="I415" s="72">
        <f t="shared" ref="I415:I420" si="120">F415*(1-Скидка_ROXELPRO)</f>
        <v>3.55</v>
      </c>
      <c r="J415" s="72">
        <f t="shared" ref="J415:J420" si="121">I415*H415</f>
        <v>0</v>
      </c>
      <c r="K415" s="28">
        <f t="shared" ref="K415:K420" si="122">G415*(1-Скидка_ROXELPRO)</f>
        <v>372.75</v>
      </c>
      <c r="L415" s="28">
        <f t="shared" ref="L415:L420" si="123">H415*K415</f>
        <v>0</v>
      </c>
    </row>
    <row r="416" spans="1:12">
      <c r="A416" s="81">
        <v>0</v>
      </c>
      <c r="B416" s="89">
        <v>336224</v>
      </c>
      <c r="C416" s="90" t="s">
        <v>12</v>
      </c>
      <c r="D416" s="23" t="s">
        <v>780</v>
      </c>
      <c r="E416" s="23" t="s">
        <v>7</v>
      </c>
      <c r="F416" s="25">
        <v>3.85</v>
      </c>
      <c r="G416" s="25">
        <f t="shared" si="119"/>
        <v>404.25</v>
      </c>
      <c r="H416" s="26"/>
      <c r="I416" s="72">
        <f t="shared" si="120"/>
        <v>3.85</v>
      </c>
      <c r="J416" s="72">
        <f t="shared" si="121"/>
        <v>0</v>
      </c>
      <c r="K416" s="28">
        <f t="shared" si="122"/>
        <v>404.25</v>
      </c>
      <c r="L416" s="28">
        <f t="shared" si="123"/>
        <v>0</v>
      </c>
    </row>
    <row r="417" spans="1:13">
      <c r="A417" s="81">
        <v>0</v>
      </c>
      <c r="B417" s="89">
        <v>336234</v>
      </c>
      <c r="C417" s="23" t="s">
        <v>13</v>
      </c>
      <c r="D417" s="23" t="s">
        <v>797</v>
      </c>
      <c r="E417" s="23" t="s">
        <v>7</v>
      </c>
      <c r="F417" s="25">
        <v>4.37</v>
      </c>
      <c r="G417" s="25">
        <f t="shared" si="119"/>
        <v>458.85</v>
      </c>
      <c r="H417" s="26"/>
      <c r="I417" s="72">
        <f t="shared" si="120"/>
        <v>4.37</v>
      </c>
      <c r="J417" s="72">
        <f t="shared" si="121"/>
        <v>0</v>
      </c>
      <c r="K417" s="28">
        <f t="shared" si="122"/>
        <v>458.85</v>
      </c>
      <c r="L417" s="28">
        <f t="shared" si="123"/>
        <v>0</v>
      </c>
    </row>
    <row r="418" spans="1:13">
      <c r="A418" s="81">
        <v>0</v>
      </c>
      <c r="B418" s="89">
        <v>336244</v>
      </c>
      <c r="C418" s="23" t="s">
        <v>14</v>
      </c>
      <c r="D418" s="23" t="s">
        <v>797</v>
      </c>
      <c r="E418" s="23" t="s">
        <v>7</v>
      </c>
      <c r="F418" s="25">
        <v>5</v>
      </c>
      <c r="G418" s="25">
        <f t="shared" si="119"/>
        <v>525</v>
      </c>
      <c r="H418" s="26"/>
      <c r="I418" s="72">
        <f t="shared" si="120"/>
        <v>5</v>
      </c>
      <c r="J418" s="72">
        <f t="shared" si="121"/>
        <v>0</v>
      </c>
      <c r="K418" s="28">
        <f t="shared" si="122"/>
        <v>525</v>
      </c>
      <c r="L418" s="28">
        <f t="shared" si="123"/>
        <v>0</v>
      </c>
    </row>
    <row r="419" spans="1:13">
      <c r="A419" s="81">
        <v>0</v>
      </c>
      <c r="B419" s="89">
        <v>336264</v>
      </c>
      <c r="C419" s="23" t="s">
        <v>15</v>
      </c>
      <c r="D419" s="23" t="s">
        <v>797</v>
      </c>
      <c r="E419" s="23" t="s">
        <v>7</v>
      </c>
      <c r="F419" s="25">
        <v>6.29</v>
      </c>
      <c r="G419" s="25">
        <f t="shared" si="119"/>
        <v>660.45</v>
      </c>
      <c r="H419" s="26"/>
      <c r="I419" s="72">
        <f t="shared" si="120"/>
        <v>6.29</v>
      </c>
      <c r="J419" s="72">
        <f t="shared" si="121"/>
        <v>0</v>
      </c>
      <c r="K419" s="28">
        <f t="shared" si="122"/>
        <v>660.45</v>
      </c>
      <c r="L419" s="28">
        <f t="shared" si="123"/>
        <v>0</v>
      </c>
    </row>
    <row r="420" spans="1:13">
      <c r="A420" s="81">
        <v>0</v>
      </c>
      <c r="B420" s="89">
        <v>336272</v>
      </c>
      <c r="C420" s="23" t="s">
        <v>16</v>
      </c>
      <c r="D420" s="23" t="s">
        <v>797</v>
      </c>
      <c r="E420" s="23" t="s">
        <v>7</v>
      </c>
      <c r="F420" s="25">
        <v>6.81</v>
      </c>
      <c r="G420" s="25">
        <f t="shared" si="119"/>
        <v>715.05</v>
      </c>
      <c r="H420" s="26"/>
      <c r="I420" s="72">
        <f t="shared" si="120"/>
        <v>6.81</v>
      </c>
      <c r="J420" s="72">
        <f t="shared" si="121"/>
        <v>0</v>
      </c>
      <c r="K420" s="28">
        <f t="shared" si="122"/>
        <v>715.05</v>
      </c>
      <c r="L420" s="28">
        <f t="shared" si="123"/>
        <v>0</v>
      </c>
    </row>
    <row r="421" spans="1:13">
      <c r="A421" s="81"/>
      <c r="B421" s="80"/>
      <c r="C421" s="23"/>
      <c r="D421" s="23"/>
      <c r="E421" s="23"/>
      <c r="F421" s="25"/>
      <c r="G421" s="25"/>
      <c r="H421" s="26"/>
      <c r="I421" s="72"/>
      <c r="J421" s="72"/>
      <c r="K421" s="28"/>
      <c r="L421" s="28"/>
    </row>
    <row r="422" spans="1:13">
      <c r="A422" s="81">
        <v>0</v>
      </c>
      <c r="B422" s="89">
        <v>336514</v>
      </c>
      <c r="C422" s="23" t="s">
        <v>2449</v>
      </c>
      <c r="D422" s="23" t="s">
        <v>780</v>
      </c>
      <c r="E422" s="23" t="s">
        <v>7</v>
      </c>
      <c r="F422" s="25">
        <v>2.92</v>
      </c>
      <c r="G422" s="25">
        <f t="shared" ref="G422:G429" si="124">ROUND(F422*Курс_EUR,2)</f>
        <v>306.60000000000002</v>
      </c>
      <c r="H422" s="26"/>
      <c r="I422" s="72">
        <f t="shared" ref="I422:I429" si="125">F422*(1-Скидка_ROXELPRO)</f>
        <v>2.92</v>
      </c>
      <c r="J422" s="72">
        <f t="shared" ref="J422:J429" si="126">I422*H422</f>
        <v>0</v>
      </c>
      <c r="K422" s="28">
        <f t="shared" ref="K422:K429" si="127">G422*(1-Скидка_ROXELPRO)</f>
        <v>306.60000000000002</v>
      </c>
      <c r="L422" s="28">
        <f t="shared" ref="L422:L429" si="128">H422*K422</f>
        <v>0</v>
      </c>
    </row>
    <row r="423" spans="1:13">
      <c r="A423" s="81">
        <v>0</v>
      </c>
      <c r="B423" s="89">
        <v>336524</v>
      </c>
      <c r="C423" s="23" t="s">
        <v>2450</v>
      </c>
      <c r="D423" s="23" t="s">
        <v>780</v>
      </c>
      <c r="E423" s="23" t="s">
        <v>7</v>
      </c>
      <c r="F423" s="25">
        <v>3.15</v>
      </c>
      <c r="G423" s="25">
        <f t="shared" si="124"/>
        <v>330.75</v>
      </c>
      <c r="H423" s="26"/>
      <c r="I423" s="72">
        <f t="shared" si="125"/>
        <v>3.15</v>
      </c>
      <c r="J423" s="72">
        <f t="shared" si="126"/>
        <v>0</v>
      </c>
      <c r="K423" s="28">
        <f t="shared" si="127"/>
        <v>330.75</v>
      </c>
      <c r="L423" s="28">
        <f t="shared" si="128"/>
        <v>0</v>
      </c>
    </row>
    <row r="424" spans="1:13">
      <c r="A424" s="81">
        <v>0</v>
      </c>
      <c r="B424" s="89">
        <v>336534</v>
      </c>
      <c r="C424" s="23" t="s">
        <v>2451</v>
      </c>
      <c r="D424" s="23" t="s">
        <v>780</v>
      </c>
      <c r="E424" s="23" t="s">
        <v>7</v>
      </c>
      <c r="F424" s="25">
        <v>3.72</v>
      </c>
      <c r="G424" s="25">
        <f t="shared" si="124"/>
        <v>390.6</v>
      </c>
      <c r="H424" s="26"/>
      <c r="I424" s="72">
        <f t="shared" si="125"/>
        <v>3.72</v>
      </c>
      <c r="J424" s="72">
        <f t="shared" si="126"/>
        <v>0</v>
      </c>
      <c r="K424" s="28">
        <f t="shared" si="127"/>
        <v>390.6</v>
      </c>
      <c r="L424" s="28">
        <f t="shared" si="128"/>
        <v>0</v>
      </c>
    </row>
    <row r="425" spans="1:13">
      <c r="A425" s="81">
        <v>0</v>
      </c>
      <c r="B425" s="89">
        <v>336544</v>
      </c>
      <c r="C425" s="23" t="s">
        <v>2452</v>
      </c>
      <c r="D425" s="23" t="s">
        <v>797</v>
      </c>
      <c r="E425" s="23" t="s">
        <v>7</v>
      </c>
      <c r="F425" s="25">
        <v>4.3600000000000003</v>
      </c>
      <c r="G425" s="25">
        <f t="shared" si="124"/>
        <v>457.8</v>
      </c>
      <c r="H425" s="26"/>
      <c r="I425" s="72">
        <f t="shared" si="125"/>
        <v>4.3600000000000003</v>
      </c>
      <c r="J425" s="72">
        <f t="shared" si="126"/>
        <v>0</v>
      </c>
      <c r="K425" s="28">
        <f t="shared" si="127"/>
        <v>457.8</v>
      </c>
      <c r="L425" s="28">
        <f t="shared" si="128"/>
        <v>0</v>
      </c>
    </row>
    <row r="426" spans="1:13">
      <c r="A426" s="81">
        <v>0</v>
      </c>
      <c r="B426" s="89">
        <v>336554</v>
      </c>
      <c r="C426" s="23" t="s">
        <v>2453</v>
      </c>
      <c r="D426" s="23" t="s">
        <v>797</v>
      </c>
      <c r="E426" s="23" t="s">
        <v>7</v>
      </c>
      <c r="F426" s="25">
        <v>5.07</v>
      </c>
      <c r="G426" s="25">
        <f t="shared" si="124"/>
        <v>532.35</v>
      </c>
      <c r="H426" s="26"/>
      <c r="I426" s="72">
        <f t="shared" si="125"/>
        <v>5.07</v>
      </c>
      <c r="J426" s="72">
        <f t="shared" si="126"/>
        <v>0</v>
      </c>
      <c r="K426" s="28">
        <f t="shared" si="127"/>
        <v>532.35</v>
      </c>
      <c r="L426" s="28">
        <f t="shared" si="128"/>
        <v>0</v>
      </c>
    </row>
    <row r="427" spans="1:13">
      <c r="A427" s="81">
        <v>0</v>
      </c>
      <c r="B427" s="89">
        <v>336564</v>
      </c>
      <c r="C427" s="23" t="s">
        <v>2454</v>
      </c>
      <c r="D427" s="23" t="s">
        <v>797</v>
      </c>
      <c r="E427" s="23" t="s">
        <v>7</v>
      </c>
      <c r="F427" s="25">
        <v>5.48</v>
      </c>
      <c r="G427" s="25">
        <f t="shared" si="124"/>
        <v>575.4</v>
      </c>
      <c r="H427" s="26"/>
      <c r="I427" s="72">
        <f t="shared" si="125"/>
        <v>5.48</v>
      </c>
      <c r="J427" s="72">
        <f t="shared" si="126"/>
        <v>0</v>
      </c>
      <c r="K427" s="28">
        <f t="shared" si="127"/>
        <v>575.4</v>
      </c>
      <c r="L427" s="28">
        <f t="shared" si="128"/>
        <v>0</v>
      </c>
    </row>
    <row r="428" spans="1:13">
      <c r="A428" s="81">
        <v>0</v>
      </c>
      <c r="B428" s="89">
        <v>336572</v>
      </c>
      <c r="C428" s="23" t="s">
        <v>2455</v>
      </c>
      <c r="D428" s="23" t="s">
        <v>797</v>
      </c>
      <c r="E428" s="23" t="s">
        <v>7</v>
      </c>
      <c r="F428" s="25">
        <v>5.88</v>
      </c>
      <c r="G428" s="25">
        <f t="shared" si="124"/>
        <v>617.4</v>
      </c>
      <c r="H428" s="26"/>
      <c r="I428" s="72">
        <f t="shared" si="125"/>
        <v>5.88</v>
      </c>
      <c r="J428" s="72">
        <f t="shared" si="126"/>
        <v>0</v>
      </c>
      <c r="K428" s="28">
        <f t="shared" si="127"/>
        <v>617.4</v>
      </c>
      <c r="L428" s="28">
        <f t="shared" si="128"/>
        <v>0</v>
      </c>
    </row>
    <row r="429" spans="1:13">
      <c r="A429" s="81">
        <v>0</v>
      </c>
      <c r="B429" s="89">
        <v>336581</v>
      </c>
      <c r="C429" s="23" t="s">
        <v>2456</v>
      </c>
      <c r="D429" s="23" t="s">
        <v>797</v>
      </c>
      <c r="E429" s="23" t="s">
        <v>7</v>
      </c>
      <c r="F429" s="25">
        <v>6.38</v>
      </c>
      <c r="G429" s="25">
        <f t="shared" si="124"/>
        <v>669.9</v>
      </c>
      <c r="H429" s="26"/>
      <c r="I429" s="72">
        <f t="shared" si="125"/>
        <v>6.38</v>
      </c>
      <c r="J429" s="72">
        <f t="shared" si="126"/>
        <v>0</v>
      </c>
      <c r="K429" s="28">
        <f t="shared" si="127"/>
        <v>669.9</v>
      </c>
      <c r="L429" s="28">
        <f t="shared" si="128"/>
        <v>0</v>
      </c>
    </row>
    <row r="430" spans="1:13">
      <c r="A430" s="81"/>
      <c r="B430" s="80"/>
      <c r="C430" s="23"/>
      <c r="D430" s="23"/>
      <c r="E430" s="23"/>
      <c r="F430" s="25"/>
      <c r="G430" s="25"/>
      <c r="H430" s="26"/>
      <c r="I430" s="72"/>
      <c r="J430" s="72"/>
      <c r="K430" s="28"/>
      <c r="L430" s="28"/>
    </row>
    <row r="431" spans="1:13">
      <c r="A431" s="81">
        <v>0</v>
      </c>
      <c r="B431" s="89">
        <v>336901</v>
      </c>
      <c r="C431" s="23" t="s">
        <v>1698</v>
      </c>
      <c r="D431" s="23" t="s">
        <v>798</v>
      </c>
      <c r="E431" s="23" t="s">
        <v>7</v>
      </c>
      <c r="F431" s="25">
        <v>1.42</v>
      </c>
      <c r="G431" s="25">
        <f>ROUND(F431*Курс_EUR,2)</f>
        <v>149.1</v>
      </c>
      <c r="H431" s="26"/>
      <c r="I431" s="72">
        <f>F431*(1-Скидка_ROXELPRO)</f>
        <v>1.42</v>
      </c>
      <c r="J431" s="72">
        <f>I431*H431</f>
        <v>0</v>
      </c>
      <c r="K431" s="28">
        <f>G431*(1-Скидка_ROXELPRO)</f>
        <v>149.1</v>
      </c>
      <c r="L431" s="28">
        <f>H431*K431</f>
        <v>0</v>
      </c>
      <c r="M431" s="34"/>
    </row>
    <row r="432" spans="1:13">
      <c r="A432" s="81">
        <v>0</v>
      </c>
      <c r="B432" s="89">
        <v>336902</v>
      </c>
      <c r="C432" s="23" t="s">
        <v>1699</v>
      </c>
      <c r="D432" s="23" t="s">
        <v>798</v>
      </c>
      <c r="E432" s="23" t="s">
        <v>7</v>
      </c>
      <c r="F432" s="25">
        <v>2.75</v>
      </c>
      <c r="G432" s="25">
        <f>ROUND(F432*Курс_EUR,2)</f>
        <v>288.75</v>
      </c>
      <c r="H432" s="26"/>
      <c r="I432" s="72">
        <f>F432*(1-Скидка_ROXELPRO)</f>
        <v>2.75</v>
      </c>
      <c r="J432" s="72">
        <f>I432*H432</f>
        <v>0</v>
      </c>
      <c r="K432" s="28">
        <f>G432*(1-Скидка_ROXELPRO)</f>
        <v>288.75</v>
      </c>
      <c r="L432" s="28">
        <f>H432*K432</f>
        <v>0</v>
      </c>
      <c r="M432" s="34"/>
    </row>
    <row r="433" spans="1:13" ht="12.5" thickBot="1">
      <c r="A433" s="81"/>
      <c r="B433" s="80"/>
      <c r="C433" s="23"/>
      <c r="D433" s="23"/>
      <c r="E433" s="23"/>
      <c r="F433" s="25"/>
      <c r="G433" s="25"/>
      <c r="H433" s="26"/>
      <c r="I433" s="72"/>
      <c r="J433" s="72"/>
      <c r="K433" s="28"/>
      <c r="L433" s="28"/>
      <c r="M433" s="34"/>
    </row>
    <row r="434" spans="1:13" ht="12.5" thickBot="1">
      <c r="A434" s="81"/>
      <c r="B434" s="321" t="s">
        <v>1190</v>
      </c>
      <c r="C434" s="322"/>
      <c r="D434" s="322"/>
      <c r="E434" s="322"/>
      <c r="F434" s="323"/>
      <c r="G434" s="88"/>
      <c r="H434" s="26"/>
      <c r="I434" s="72"/>
      <c r="J434" s="72"/>
      <c r="K434" s="28"/>
      <c r="L434" s="28"/>
    </row>
    <row r="435" spans="1:13">
      <c r="A435" s="81">
        <v>0</v>
      </c>
      <c r="B435" s="89">
        <v>341115</v>
      </c>
      <c r="C435" s="90" t="s">
        <v>992</v>
      </c>
      <c r="D435" s="23" t="s">
        <v>798</v>
      </c>
      <c r="E435" s="23" t="s">
        <v>7</v>
      </c>
      <c r="F435" s="25">
        <v>3.96</v>
      </c>
      <c r="G435" s="25">
        <f t="shared" ref="G435:G447" si="129">ROUND(F435*Курс_EUR,2)</f>
        <v>415.8</v>
      </c>
      <c r="H435" s="26"/>
      <c r="I435" s="72">
        <f t="shared" ref="I435:I447" si="130">F435*(1-Скидка_ROXELPRO)</f>
        <v>3.96</v>
      </c>
      <c r="J435" s="72">
        <f t="shared" ref="J435:J447" si="131">I435*H435</f>
        <v>0</v>
      </c>
      <c r="K435" s="28">
        <f t="shared" ref="K435:K447" si="132">G435*(1-Скидка_ROXELPRO)</f>
        <v>415.8</v>
      </c>
      <c r="L435" s="28">
        <f t="shared" ref="L435:L447" si="133">H435*K435</f>
        <v>0</v>
      </c>
      <c r="M435" s="34"/>
    </row>
    <row r="436" spans="1:13">
      <c r="A436" s="81">
        <v>0</v>
      </c>
      <c r="B436" s="89">
        <v>341125</v>
      </c>
      <c r="C436" s="90" t="s">
        <v>17</v>
      </c>
      <c r="D436" s="23" t="s">
        <v>798</v>
      </c>
      <c r="E436" s="23" t="s">
        <v>7</v>
      </c>
      <c r="F436" s="25">
        <v>6.15</v>
      </c>
      <c r="G436" s="25">
        <f t="shared" si="129"/>
        <v>645.75</v>
      </c>
      <c r="H436" s="26"/>
      <c r="I436" s="72">
        <f t="shared" si="130"/>
        <v>6.15</v>
      </c>
      <c r="J436" s="72">
        <f t="shared" si="131"/>
        <v>0</v>
      </c>
      <c r="K436" s="28">
        <f t="shared" si="132"/>
        <v>645.75</v>
      </c>
      <c r="L436" s="28">
        <f t="shared" si="133"/>
        <v>0</v>
      </c>
    </row>
    <row r="437" spans="1:13">
      <c r="A437" s="81">
        <v>0</v>
      </c>
      <c r="B437" s="89">
        <v>341135</v>
      </c>
      <c r="C437" s="90" t="s">
        <v>2259</v>
      </c>
      <c r="D437" s="23" t="s">
        <v>798</v>
      </c>
      <c r="E437" s="23" t="s">
        <v>7</v>
      </c>
      <c r="F437" s="25">
        <v>8.35</v>
      </c>
      <c r="G437" s="25">
        <f t="shared" si="129"/>
        <v>876.75</v>
      </c>
      <c r="H437" s="26"/>
      <c r="I437" s="72">
        <f t="shared" si="130"/>
        <v>8.35</v>
      </c>
      <c r="J437" s="72">
        <f t="shared" si="131"/>
        <v>0</v>
      </c>
      <c r="K437" s="28">
        <f t="shared" si="132"/>
        <v>876.75</v>
      </c>
      <c r="L437" s="28">
        <f t="shared" si="133"/>
        <v>0</v>
      </c>
    </row>
    <row r="438" spans="1:13">
      <c r="A438" s="81">
        <v>0</v>
      </c>
      <c r="B438" s="89">
        <v>341145</v>
      </c>
      <c r="C438" s="90" t="s">
        <v>2480</v>
      </c>
      <c r="D438" s="23" t="s">
        <v>798</v>
      </c>
      <c r="E438" s="23" t="s">
        <v>7</v>
      </c>
      <c r="F438" s="25">
        <v>10.69</v>
      </c>
      <c r="G438" s="25">
        <f>ROUND(F438*Курс_EUR,2)</f>
        <v>1122.45</v>
      </c>
      <c r="H438" s="26"/>
      <c r="I438" s="72">
        <f>F438*(1-Скидка_ROXELPRO)</f>
        <v>10.69</v>
      </c>
      <c r="J438" s="72">
        <f>I438*H438</f>
        <v>0</v>
      </c>
      <c r="K438" s="28">
        <f>G438*(1-Скидка_ROXELPRO)</f>
        <v>1122.45</v>
      </c>
      <c r="L438" s="28">
        <f>H438*K438</f>
        <v>0</v>
      </c>
    </row>
    <row r="439" spans="1:13">
      <c r="A439" s="81">
        <v>0</v>
      </c>
      <c r="B439" s="89">
        <v>341155</v>
      </c>
      <c r="C439" s="90" t="s">
        <v>2116</v>
      </c>
      <c r="D439" s="23" t="s">
        <v>798</v>
      </c>
      <c r="E439" s="23" t="s">
        <v>7</v>
      </c>
      <c r="F439" s="25">
        <v>15.83</v>
      </c>
      <c r="G439" s="25">
        <f t="shared" si="129"/>
        <v>1662.15</v>
      </c>
      <c r="H439" s="26"/>
      <c r="I439" s="72">
        <f t="shared" si="130"/>
        <v>15.83</v>
      </c>
      <c r="J439" s="72">
        <f t="shared" si="131"/>
        <v>0</v>
      </c>
      <c r="K439" s="28">
        <f t="shared" si="132"/>
        <v>1662.15</v>
      </c>
      <c r="L439" s="28">
        <f t="shared" si="133"/>
        <v>0</v>
      </c>
    </row>
    <row r="440" spans="1:13">
      <c r="A440" s="81">
        <v>0</v>
      </c>
      <c r="B440" s="89">
        <v>341225</v>
      </c>
      <c r="C440" s="90" t="s">
        <v>18</v>
      </c>
      <c r="D440" s="23" t="s">
        <v>683</v>
      </c>
      <c r="E440" s="23" t="s">
        <v>7</v>
      </c>
      <c r="F440" s="25">
        <v>6.5</v>
      </c>
      <c r="G440" s="25">
        <f t="shared" si="129"/>
        <v>682.5</v>
      </c>
      <c r="H440" s="26"/>
      <c r="I440" s="72">
        <f t="shared" si="130"/>
        <v>6.5</v>
      </c>
      <c r="J440" s="72">
        <f t="shared" si="131"/>
        <v>0</v>
      </c>
      <c r="K440" s="28">
        <f t="shared" si="132"/>
        <v>682.5</v>
      </c>
      <c r="L440" s="28">
        <f t="shared" si="133"/>
        <v>0</v>
      </c>
    </row>
    <row r="441" spans="1:13">
      <c r="A441" s="81">
        <v>0</v>
      </c>
      <c r="B441" s="89">
        <v>341315</v>
      </c>
      <c r="C441" s="90" t="s">
        <v>2320</v>
      </c>
      <c r="D441" s="23" t="s">
        <v>2321</v>
      </c>
      <c r="E441" s="23" t="s">
        <v>7</v>
      </c>
      <c r="F441" s="25">
        <v>2.12</v>
      </c>
      <c r="G441" s="25">
        <f>ROUND(F441*Курс_EUR,2)</f>
        <v>222.6</v>
      </c>
      <c r="H441" s="26"/>
      <c r="I441" s="72">
        <f>F441*(1-Скидка_ROXELPRO)</f>
        <v>2.12</v>
      </c>
      <c r="J441" s="72">
        <f>I441*H441</f>
        <v>0</v>
      </c>
      <c r="K441" s="28">
        <f>G441*(1-Скидка_ROXELPRO)</f>
        <v>222.6</v>
      </c>
      <c r="L441" s="28">
        <f>H441*K441</f>
        <v>0</v>
      </c>
    </row>
    <row r="442" spans="1:13">
      <c r="A442" s="81">
        <v>0</v>
      </c>
      <c r="B442" s="89">
        <v>341325</v>
      </c>
      <c r="C442" s="90" t="s">
        <v>2322</v>
      </c>
      <c r="D442" s="23" t="s">
        <v>2323</v>
      </c>
      <c r="E442" s="23" t="s">
        <v>7</v>
      </c>
      <c r="F442" s="25">
        <v>4.2300000000000004</v>
      </c>
      <c r="G442" s="25">
        <f>ROUND(F442*Курс_EUR,2)</f>
        <v>444.15</v>
      </c>
      <c r="H442" s="26"/>
      <c r="I442" s="72">
        <f>F442*(1-Скидка_ROXELPRO)</f>
        <v>4.2300000000000004</v>
      </c>
      <c r="J442" s="72">
        <f>I442*H442</f>
        <v>0</v>
      </c>
      <c r="K442" s="28">
        <f>G442*(1-Скидка_ROXELPRO)</f>
        <v>444.15</v>
      </c>
      <c r="L442" s="28">
        <f>H442*K442</f>
        <v>0</v>
      </c>
    </row>
    <row r="443" spans="1:13">
      <c r="A443" s="92">
        <v>9.1</v>
      </c>
      <c r="B443" s="89">
        <v>342162</v>
      </c>
      <c r="C443" s="23" t="s">
        <v>993</v>
      </c>
      <c r="D443" s="23" t="s">
        <v>994</v>
      </c>
      <c r="E443" s="23" t="s">
        <v>7</v>
      </c>
      <c r="F443" s="25">
        <v>20.63</v>
      </c>
      <c r="G443" s="25">
        <f t="shared" si="129"/>
        <v>2166.15</v>
      </c>
      <c r="H443" s="26"/>
      <c r="I443" s="72">
        <f t="shared" si="130"/>
        <v>20.63</v>
      </c>
      <c r="J443" s="72">
        <f t="shared" si="131"/>
        <v>0</v>
      </c>
      <c r="K443" s="28">
        <f t="shared" si="132"/>
        <v>2166.15</v>
      </c>
      <c r="L443" s="28">
        <f t="shared" si="133"/>
        <v>0</v>
      </c>
      <c r="M443" s="34"/>
    </row>
    <row r="444" spans="1:13">
      <c r="A444" s="92">
        <v>9.4</v>
      </c>
      <c r="B444" s="89">
        <v>343125</v>
      </c>
      <c r="C444" s="23" t="s">
        <v>2117</v>
      </c>
      <c r="D444" s="23" t="s">
        <v>775</v>
      </c>
      <c r="E444" s="23" t="s">
        <v>7</v>
      </c>
      <c r="F444" s="25">
        <v>17.61</v>
      </c>
      <c r="G444" s="25">
        <f t="shared" si="129"/>
        <v>1849.05</v>
      </c>
      <c r="H444" s="26"/>
      <c r="I444" s="72">
        <f t="shared" si="130"/>
        <v>17.61</v>
      </c>
      <c r="J444" s="72">
        <f t="shared" si="131"/>
        <v>0</v>
      </c>
      <c r="K444" s="28">
        <f t="shared" si="132"/>
        <v>1849.05</v>
      </c>
      <c r="L444" s="28">
        <f t="shared" si="133"/>
        <v>0</v>
      </c>
    </row>
    <row r="445" spans="1:13">
      <c r="A445" s="92">
        <v>9.1</v>
      </c>
      <c r="B445" s="89">
        <v>344152</v>
      </c>
      <c r="C445" s="23" t="s">
        <v>2118</v>
      </c>
      <c r="D445" s="23" t="s">
        <v>762</v>
      </c>
      <c r="E445" s="23" t="s">
        <v>7</v>
      </c>
      <c r="F445" s="25">
        <v>22.14</v>
      </c>
      <c r="G445" s="25">
        <f t="shared" si="129"/>
        <v>2324.6999999999998</v>
      </c>
      <c r="H445" s="26"/>
      <c r="I445" s="72">
        <f t="shared" si="130"/>
        <v>22.14</v>
      </c>
      <c r="J445" s="72">
        <f t="shared" si="131"/>
        <v>0</v>
      </c>
      <c r="K445" s="28">
        <f t="shared" si="132"/>
        <v>2324.6999999999998</v>
      </c>
      <c r="L445" s="28">
        <f t="shared" si="133"/>
        <v>0</v>
      </c>
    </row>
    <row r="446" spans="1:13">
      <c r="A446" s="92">
        <v>9.1</v>
      </c>
      <c r="B446" s="89">
        <v>348153</v>
      </c>
      <c r="C446" s="23" t="s">
        <v>2119</v>
      </c>
      <c r="D446" s="23" t="s">
        <v>994</v>
      </c>
      <c r="E446" s="23" t="s">
        <v>7</v>
      </c>
      <c r="F446" s="25">
        <v>37.26</v>
      </c>
      <c r="G446" s="25">
        <f t="shared" si="129"/>
        <v>3912.3</v>
      </c>
      <c r="H446" s="26"/>
      <c r="I446" s="72">
        <f t="shared" si="130"/>
        <v>37.26</v>
      </c>
      <c r="J446" s="72">
        <f t="shared" si="131"/>
        <v>0</v>
      </c>
      <c r="K446" s="28">
        <f t="shared" si="132"/>
        <v>3912.3</v>
      </c>
      <c r="L446" s="28">
        <f t="shared" si="133"/>
        <v>0</v>
      </c>
      <c r="M446" s="34"/>
    </row>
    <row r="447" spans="1:13">
      <c r="A447" s="92">
        <v>9.1</v>
      </c>
      <c r="B447" s="89">
        <v>351213</v>
      </c>
      <c r="C447" s="23" t="s">
        <v>2120</v>
      </c>
      <c r="D447" s="23" t="s">
        <v>798</v>
      </c>
      <c r="E447" s="23" t="s">
        <v>7</v>
      </c>
      <c r="F447" s="25">
        <v>25.92</v>
      </c>
      <c r="G447" s="25">
        <f t="shared" si="129"/>
        <v>2721.6</v>
      </c>
      <c r="H447" s="26"/>
      <c r="I447" s="72">
        <f t="shared" si="130"/>
        <v>25.92</v>
      </c>
      <c r="J447" s="72">
        <f t="shared" si="131"/>
        <v>0</v>
      </c>
      <c r="K447" s="28">
        <f t="shared" si="132"/>
        <v>2721.6</v>
      </c>
      <c r="L447" s="28">
        <f t="shared" si="133"/>
        <v>0</v>
      </c>
    </row>
    <row r="448" spans="1:13">
      <c r="A448" s="92">
        <v>9</v>
      </c>
      <c r="B448" s="89">
        <v>352220</v>
      </c>
      <c r="C448" s="23" t="s">
        <v>2307</v>
      </c>
      <c r="D448" s="23" t="s">
        <v>552</v>
      </c>
      <c r="E448" s="23" t="s">
        <v>7</v>
      </c>
      <c r="F448" s="25">
        <v>17.239999999999998</v>
      </c>
      <c r="G448" s="25">
        <f>ROUND(F448*Курс_EUR,2)</f>
        <v>1810.2</v>
      </c>
      <c r="H448" s="26"/>
      <c r="I448" s="72">
        <f>F448*(1-Скидка_ROXELPRO)</f>
        <v>17.239999999999998</v>
      </c>
      <c r="J448" s="72">
        <f>I448*H448</f>
        <v>0</v>
      </c>
      <c r="K448" s="28">
        <f>G448*(1-Скидка_ROXELPRO)</f>
        <v>1810.2</v>
      </c>
      <c r="L448" s="28">
        <f>H448*K448</f>
        <v>0</v>
      </c>
    </row>
    <row r="449" spans="1:12">
      <c r="A449" s="81"/>
      <c r="B449" s="80"/>
      <c r="C449" s="23"/>
      <c r="D449" s="23"/>
      <c r="E449" s="23"/>
      <c r="F449" s="25"/>
      <c r="G449" s="25"/>
      <c r="H449" s="26"/>
      <c r="I449" s="72"/>
      <c r="J449" s="72"/>
      <c r="K449" s="28"/>
      <c r="L449" s="28"/>
    </row>
    <row r="450" spans="1:12">
      <c r="A450" s="81">
        <v>0</v>
      </c>
      <c r="B450" s="89">
        <v>398634</v>
      </c>
      <c r="C450" s="23" t="s">
        <v>2121</v>
      </c>
      <c r="D450" s="23" t="s">
        <v>794</v>
      </c>
      <c r="E450" s="23" t="s">
        <v>7</v>
      </c>
      <c r="F450" s="25">
        <v>8.16</v>
      </c>
      <c r="G450" s="25">
        <f>ROUND(F450*Курс_EUR,2)</f>
        <v>856.8</v>
      </c>
      <c r="H450" s="26"/>
      <c r="I450" s="72">
        <f>F450*(1-Скидка_ROXELPRO)</f>
        <v>8.16</v>
      </c>
      <c r="J450" s="72">
        <f>I450*H450</f>
        <v>0</v>
      </c>
      <c r="K450" s="28">
        <f>G450*(1-Скидка_ROXELPRO)</f>
        <v>856.8</v>
      </c>
      <c r="L450" s="28">
        <f>H450*K450</f>
        <v>0</v>
      </c>
    </row>
    <row r="451" spans="1:12">
      <c r="A451" s="81">
        <v>0</v>
      </c>
      <c r="B451" s="89">
        <v>399610</v>
      </c>
      <c r="C451" s="23" t="s">
        <v>2122</v>
      </c>
      <c r="D451" s="23" t="s">
        <v>787</v>
      </c>
      <c r="E451" s="23" t="s">
        <v>7</v>
      </c>
      <c r="F451" s="25">
        <v>0.9</v>
      </c>
      <c r="G451" s="25">
        <f>ROUND(F451*Курс_EUR,2)</f>
        <v>94.5</v>
      </c>
      <c r="H451" s="26"/>
      <c r="I451" s="72">
        <f>F451*(1-Скидка_ROXELPRO)</f>
        <v>0.9</v>
      </c>
      <c r="J451" s="72">
        <f>I451*H451</f>
        <v>0</v>
      </c>
      <c r="K451" s="28">
        <f>G451*(1-Скидка_ROXELPRO)</f>
        <v>94.5</v>
      </c>
      <c r="L451" s="28">
        <f>H451*K451</f>
        <v>0</v>
      </c>
    </row>
    <row r="452" spans="1:12">
      <c r="A452" s="81"/>
      <c r="B452" s="80"/>
      <c r="C452" s="23"/>
      <c r="D452" s="23"/>
      <c r="E452" s="23"/>
      <c r="F452" s="25"/>
      <c r="G452" s="25"/>
      <c r="H452" s="26"/>
      <c r="I452" s="72"/>
      <c r="J452" s="72"/>
      <c r="K452" s="28"/>
      <c r="L452" s="28"/>
    </row>
    <row r="453" spans="1:12" ht="16" thickBot="1">
      <c r="A453" s="81"/>
      <c r="B453" s="324" t="s">
        <v>19</v>
      </c>
      <c r="C453" s="324"/>
      <c r="D453" s="324"/>
      <c r="E453" s="324"/>
      <c r="F453" s="325"/>
      <c r="G453" s="86"/>
      <c r="H453" s="26"/>
      <c r="I453" s="72"/>
      <c r="J453" s="72"/>
      <c r="K453" s="28"/>
      <c r="L453" s="28"/>
    </row>
    <row r="454" spans="1:12" ht="12.5" thickBot="1">
      <c r="A454" s="81"/>
      <c r="B454" s="321" t="s">
        <v>2123</v>
      </c>
      <c r="C454" s="322"/>
      <c r="D454" s="322"/>
      <c r="E454" s="322"/>
      <c r="F454" s="323"/>
      <c r="G454" s="88"/>
      <c r="H454" s="26"/>
      <c r="I454" s="72"/>
      <c r="J454" s="72"/>
      <c r="K454" s="28"/>
      <c r="L454" s="28"/>
    </row>
    <row r="455" spans="1:12">
      <c r="A455" s="81">
        <v>0</v>
      </c>
      <c r="B455" s="114">
        <v>463842</v>
      </c>
      <c r="C455" s="29" t="s">
        <v>2124</v>
      </c>
      <c r="D455" s="29" t="s">
        <v>772</v>
      </c>
      <c r="E455" s="29" t="s">
        <v>7</v>
      </c>
      <c r="F455" s="32">
        <v>13.7</v>
      </c>
      <c r="G455" s="25">
        <f>ROUND(F455*Курс_EUR,2)</f>
        <v>1438.5</v>
      </c>
      <c r="H455" s="26"/>
      <c r="I455" s="72">
        <f>F455*(1-Скидка_ROXELPRO)</f>
        <v>13.7</v>
      </c>
      <c r="J455" s="72">
        <f>I455*H455</f>
        <v>0</v>
      </c>
      <c r="K455" s="28">
        <f>G455*(1-Скидка_ROXELPRO)</f>
        <v>1438.5</v>
      </c>
      <c r="L455" s="28">
        <f>H455*K455</f>
        <v>0</v>
      </c>
    </row>
    <row r="456" spans="1:12">
      <c r="A456" s="81">
        <v>0</v>
      </c>
      <c r="B456" s="114">
        <v>463843</v>
      </c>
      <c r="C456" s="29" t="s">
        <v>2125</v>
      </c>
      <c r="D456" s="29" t="s">
        <v>772</v>
      </c>
      <c r="E456" s="29" t="s">
        <v>7</v>
      </c>
      <c r="F456" s="32">
        <v>13.7</v>
      </c>
      <c r="G456" s="25">
        <f>ROUND(F456*Курс_EUR,2)</f>
        <v>1438.5</v>
      </c>
      <c r="H456" s="26"/>
      <c r="I456" s="72">
        <f>F456*(1-Скидка_ROXELPRO)</f>
        <v>13.7</v>
      </c>
      <c r="J456" s="72">
        <f>I456*H456</f>
        <v>0</v>
      </c>
      <c r="K456" s="28">
        <f>G456*(1-Скидка_ROXELPRO)</f>
        <v>1438.5</v>
      </c>
      <c r="L456" s="28">
        <f>H456*K456</f>
        <v>0</v>
      </c>
    </row>
    <row r="457" spans="1:12">
      <c r="A457" s="81"/>
      <c r="B457" s="115"/>
      <c r="C457" s="29"/>
      <c r="D457" s="29"/>
      <c r="E457" s="29"/>
      <c r="F457" s="32"/>
      <c r="G457" s="32"/>
      <c r="H457" s="26"/>
      <c r="I457" s="72"/>
      <c r="J457" s="72"/>
      <c r="K457" s="28"/>
      <c r="L457" s="28"/>
    </row>
    <row r="458" spans="1:12">
      <c r="A458" s="81">
        <v>0</v>
      </c>
      <c r="B458" s="114">
        <v>464422</v>
      </c>
      <c r="C458" s="29" t="s">
        <v>2126</v>
      </c>
      <c r="D458" s="29" t="s">
        <v>772</v>
      </c>
      <c r="E458" s="29" t="s">
        <v>7</v>
      </c>
      <c r="F458" s="32">
        <v>8.57</v>
      </c>
      <c r="G458" s="25">
        <f>ROUND(F458*Курс_EUR,2)</f>
        <v>899.85</v>
      </c>
      <c r="H458" s="26"/>
      <c r="I458" s="72">
        <f>F458*(1-Скидка_ROXELPRO)</f>
        <v>8.57</v>
      </c>
      <c r="J458" s="72">
        <f>I458*H458</f>
        <v>0</v>
      </c>
      <c r="K458" s="28">
        <f>G458*(1-Скидка_ROXELPRO)</f>
        <v>899.85</v>
      </c>
      <c r="L458" s="28">
        <f>H458*K458</f>
        <v>0</v>
      </c>
    </row>
    <row r="459" spans="1:12">
      <c r="A459" s="81"/>
      <c r="B459" s="115"/>
      <c r="C459" s="29"/>
      <c r="D459" s="29"/>
      <c r="E459" s="29"/>
      <c r="F459" s="32"/>
      <c r="G459" s="32"/>
      <c r="H459" s="26"/>
      <c r="I459" s="72"/>
      <c r="J459" s="72"/>
      <c r="K459" s="28"/>
      <c r="L459" s="28"/>
    </row>
    <row r="460" spans="1:12">
      <c r="A460" s="81">
        <v>0</v>
      </c>
      <c r="B460" s="114">
        <v>464841</v>
      </c>
      <c r="C460" s="29" t="s">
        <v>2127</v>
      </c>
      <c r="D460" s="29" t="s">
        <v>772</v>
      </c>
      <c r="E460" s="29" t="s">
        <v>7</v>
      </c>
      <c r="F460" s="32">
        <v>11.44</v>
      </c>
      <c r="G460" s="25">
        <f>ROUND(F460*Курс_EUR,2)</f>
        <v>1201.2</v>
      </c>
      <c r="H460" s="26"/>
      <c r="I460" s="72">
        <f>F460*(1-Скидка_ROXELPRO)</f>
        <v>11.44</v>
      </c>
      <c r="J460" s="72">
        <f>I460*H460</f>
        <v>0</v>
      </c>
      <c r="K460" s="28">
        <f>G460*(1-Скидка_ROXELPRO)</f>
        <v>1201.2</v>
      </c>
      <c r="L460" s="28">
        <f>H460*K460</f>
        <v>0</v>
      </c>
    </row>
    <row r="461" spans="1:12">
      <c r="A461" s="81">
        <v>0</v>
      </c>
      <c r="B461" s="114">
        <v>464842</v>
      </c>
      <c r="C461" s="29" t="s">
        <v>2128</v>
      </c>
      <c r="D461" s="29" t="s">
        <v>772</v>
      </c>
      <c r="E461" s="29" t="s">
        <v>7</v>
      </c>
      <c r="F461" s="32">
        <v>11.47</v>
      </c>
      <c r="G461" s="25">
        <f>ROUND(F461*Курс_EUR,2)</f>
        <v>1204.3499999999999</v>
      </c>
      <c r="H461" s="26"/>
      <c r="I461" s="72">
        <f>F461*(1-Скидка_ROXELPRO)</f>
        <v>11.47</v>
      </c>
      <c r="J461" s="72">
        <f>I461*H461</f>
        <v>0</v>
      </c>
      <c r="K461" s="28">
        <f>G461*(1-Скидка_ROXELPRO)</f>
        <v>1204.3499999999999</v>
      </c>
      <c r="L461" s="28">
        <f>H461*K461</f>
        <v>0</v>
      </c>
    </row>
    <row r="462" spans="1:12">
      <c r="A462" s="81">
        <v>0</v>
      </c>
      <c r="B462" s="114">
        <v>464843</v>
      </c>
      <c r="C462" s="29" t="s">
        <v>2129</v>
      </c>
      <c r="D462" s="29" t="s">
        <v>772</v>
      </c>
      <c r="E462" s="29" t="s">
        <v>7</v>
      </c>
      <c r="F462" s="32">
        <v>11.27</v>
      </c>
      <c r="G462" s="25">
        <f>ROUND(F462*Курс_EUR,2)</f>
        <v>1183.3499999999999</v>
      </c>
      <c r="H462" s="26"/>
      <c r="I462" s="72">
        <f>F462*(1-Скидка_ROXELPRO)</f>
        <v>11.27</v>
      </c>
      <c r="J462" s="72">
        <f>I462*H462</f>
        <v>0</v>
      </c>
      <c r="K462" s="28">
        <f>G462*(1-Скидка_ROXELPRO)</f>
        <v>1183.3499999999999</v>
      </c>
      <c r="L462" s="28">
        <f>H462*K462</f>
        <v>0</v>
      </c>
    </row>
    <row r="463" spans="1:12">
      <c r="A463" s="81"/>
      <c r="B463" s="115"/>
      <c r="C463" s="29"/>
      <c r="D463" s="29"/>
      <c r="E463" s="29"/>
      <c r="F463" s="32"/>
      <c r="G463" s="32"/>
      <c r="H463" s="26"/>
      <c r="I463" s="72"/>
      <c r="J463" s="72"/>
      <c r="K463" s="28"/>
      <c r="L463" s="28"/>
    </row>
    <row r="464" spans="1:12">
      <c r="A464" s="81">
        <v>0</v>
      </c>
      <c r="B464" s="114">
        <v>465843</v>
      </c>
      <c r="C464" s="29" t="s">
        <v>2130</v>
      </c>
      <c r="D464" s="29" t="s">
        <v>772</v>
      </c>
      <c r="E464" s="29" t="s">
        <v>7</v>
      </c>
      <c r="F464" s="32">
        <v>8.52</v>
      </c>
      <c r="G464" s="25">
        <f>ROUND(F464*Курс_EUR,2)</f>
        <v>894.6</v>
      </c>
      <c r="H464" s="26"/>
      <c r="I464" s="72">
        <f>F464*(1-Скидка_ROXELPRO)</f>
        <v>8.52</v>
      </c>
      <c r="J464" s="72">
        <f>I464*H464</f>
        <v>0</v>
      </c>
      <c r="K464" s="28">
        <f>G464*(1-Скидка_ROXELPRO)</f>
        <v>894.6</v>
      </c>
      <c r="L464" s="28">
        <f>H464*K464</f>
        <v>0</v>
      </c>
    </row>
    <row r="465" spans="1:12">
      <c r="A465" s="81">
        <v>0</v>
      </c>
      <c r="B465" s="114">
        <v>465854</v>
      </c>
      <c r="C465" s="29" t="s">
        <v>2131</v>
      </c>
      <c r="D465" s="29" t="s">
        <v>772</v>
      </c>
      <c r="E465" s="29" t="s">
        <v>7</v>
      </c>
      <c r="F465" s="32">
        <v>11.9</v>
      </c>
      <c r="G465" s="25">
        <f>ROUND(F465*Курс_EUR,2)</f>
        <v>1249.5</v>
      </c>
      <c r="H465" s="26"/>
      <c r="I465" s="72">
        <f>F465*(1-Скидка_ROXELPRO)</f>
        <v>11.9</v>
      </c>
      <c r="J465" s="72">
        <f>I465*H465</f>
        <v>0</v>
      </c>
      <c r="K465" s="28">
        <f>G465*(1-Скидка_ROXELPRO)</f>
        <v>1249.5</v>
      </c>
      <c r="L465" s="28">
        <f>H465*K465</f>
        <v>0</v>
      </c>
    </row>
    <row r="466" spans="1:12">
      <c r="A466" s="81">
        <v>0</v>
      </c>
      <c r="B466" s="114">
        <v>465883</v>
      </c>
      <c r="C466" s="29" t="s">
        <v>2132</v>
      </c>
      <c r="D466" s="29" t="s">
        <v>772</v>
      </c>
      <c r="E466" s="29" t="s">
        <v>7</v>
      </c>
      <c r="F466" s="32">
        <v>4.79</v>
      </c>
      <c r="G466" s="25">
        <f>ROUND(F466*Курс_EUR,2)</f>
        <v>502.95</v>
      </c>
      <c r="H466" s="26"/>
      <c r="I466" s="72">
        <f>F466*(1-Скидка_ROXELPRO)</f>
        <v>4.79</v>
      </c>
      <c r="J466" s="72">
        <f>I466*H466</f>
        <v>0</v>
      </c>
      <c r="K466" s="28">
        <f>G466*(1-Скидка_ROXELPRO)</f>
        <v>502.95</v>
      </c>
      <c r="L466" s="28">
        <f>H466*K466</f>
        <v>0</v>
      </c>
    </row>
    <row r="467" spans="1:12">
      <c r="A467" s="81"/>
      <c r="B467" s="115"/>
      <c r="C467" s="29"/>
      <c r="D467" s="29"/>
      <c r="E467" s="29"/>
      <c r="F467" s="32"/>
      <c r="G467" s="32"/>
      <c r="H467" s="26"/>
      <c r="I467" s="72"/>
      <c r="J467" s="72"/>
      <c r="K467" s="28"/>
      <c r="L467" s="28"/>
    </row>
    <row r="468" spans="1:12">
      <c r="A468" s="81">
        <v>0</v>
      </c>
      <c r="B468" s="114">
        <v>466822</v>
      </c>
      <c r="C468" s="29" t="s">
        <v>2133</v>
      </c>
      <c r="D468" s="29" t="s">
        <v>772</v>
      </c>
      <c r="E468" s="29" t="s">
        <v>7</v>
      </c>
      <c r="F468" s="32">
        <v>7.14</v>
      </c>
      <c r="G468" s="25">
        <f>ROUND(F468*Курс_EUR,2)</f>
        <v>749.7</v>
      </c>
      <c r="H468" s="26"/>
      <c r="I468" s="72">
        <f>F468*(1-Скидка_ROXELPRO)</f>
        <v>7.14</v>
      </c>
      <c r="J468" s="72">
        <f>I468*H468</f>
        <v>0</v>
      </c>
      <c r="K468" s="28">
        <f>G468*(1-Скидка_ROXELPRO)</f>
        <v>749.7</v>
      </c>
      <c r="L468" s="28">
        <f>H468*K468</f>
        <v>0</v>
      </c>
    </row>
    <row r="469" spans="1:12">
      <c r="A469" s="81">
        <v>0</v>
      </c>
      <c r="B469" s="114">
        <v>466824</v>
      </c>
      <c r="C469" s="29" t="s">
        <v>2134</v>
      </c>
      <c r="D469" s="29" t="s">
        <v>772</v>
      </c>
      <c r="E469" s="29" t="s">
        <v>7</v>
      </c>
      <c r="F469" s="32">
        <v>9.19</v>
      </c>
      <c r="G469" s="25">
        <f>ROUND(F469*Курс_EUR,2)</f>
        <v>964.95</v>
      </c>
      <c r="H469" s="26"/>
      <c r="I469" s="72">
        <f>F469*(1-Скидка_ROXELPRO)</f>
        <v>9.19</v>
      </c>
      <c r="J469" s="72">
        <f>I469*H469</f>
        <v>0</v>
      </c>
      <c r="K469" s="28">
        <f>G469*(1-Скидка_ROXELPRO)</f>
        <v>964.95</v>
      </c>
      <c r="L469" s="28">
        <f>H469*K469</f>
        <v>0</v>
      </c>
    </row>
    <row r="470" spans="1:12">
      <c r="A470" s="81">
        <v>0</v>
      </c>
      <c r="B470" s="114">
        <v>466845</v>
      </c>
      <c r="C470" s="29" t="s">
        <v>2135</v>
      </c>
      <c r="D470" s="29" t="s">
        <v>772</v>
      </c>
      <c r="E470" s="29" t="s">
        <v>7</v>
      </c>
      <c r="F470" s="32">
        <v>9.4499999999999993</v>
      </c>
      <c r="G470" s="25">
        <f>ROUND(F470*Курс_EUR,2)</f>
        <v>992.25</v>
      </c>
      <c r="H470" s="26"/>
      <c r="I470" s="72">
        <f>F470*(1-Скидка_ROXELPRO)</f>
        <v>9.4499999999999993</v>
      </c>
      <c r="J470" s="72">
        <f>I470*H470</f>
        <v>0</v>
      </c>
      <c r="K470" s="28">
        <f>G470*(1-Скидка_ROXELPRO)</f>
        <v>992.25</v>
      </c>
      <c r="L470" s="28">
        <f>H470*K470</f>
        <v>0</v>
      </c>
    </row>
    <row r="471" spans="1:12" ht="12.5" thickBot="1">
      <c r="A471" s="81"/>
      <c r="B471" s="115"/>
      <c r="C471" s="29"/>
      <c r="D471" s="29"/>
      <c r="E471" s="29"/>
      <c r="F471" s="32"/>
      <c r="G471" s="32"/>
      <c r="H471" s="26"/>
      <c r="I471" s="72"/>
      <c r="J471" s="72"/>
      <c r="K471" s="28"/>
      <c r="L471" s="28"/>
    </row>
    <row r="472" spans="1:12" ht="12.5" thickBot="1">
      <c r="A472" s="81"/>
      <c r="B472" s="321" t="s">
        <v>2136</v>
      </c>
      <c r="C472" s="322"/>
      <c r="D472" s="322"/>
      <c r="E472" s="322"/>
      <c r="F472" s="323"/>
      <c r="G472" s="88"/>
      <c r="H472" s="26"/>
      <c r="I472" s="72"/>
      <c r="J472" s="72"/>
      <c r="K472" s="28"/>
      <c r="L472" s="28"/>
    </row>
    <row r="473" spans="1:12">
      <c r="A473" s="81">
        <v>0</v>
      </c>
      <c r="B473" s="114">
        <v>482502</v>
      </c>
      <c r="C473" s="29" t="s">
        <v>2267</v>
      </c>
      <c r="D473" s="29" t="s">
        <v>759</v>
      </c>
      <c r="E473" s="29" t="s">
        <v>7</v>
      </c>
      <c r="F473" s="32">
        <v>23.44</v>
      </c>
      <c r="G473" s="25">
        <f>ROUND(F473*Курс_EUR,2)</f>
        <v>2461.1999999999998</v>
      </c>
      <c r="H473" s="26"/>
      <c r="I473" s="72">
        <f>F473*(1-Скидка_ROXELPRO)</f>
        <v>23.44</v>
      </c>
      <c r="J473" s="72">
        <f>I473*H473</f>
        <v>0</v>
      </c>
      <c r="K473" s="28">
        <f>G473*(1-Скидка_ROXELPRO)</f>
        <v>2461.1999999999998</v>
      </c>
      <c r="L473" s="28">
        <f>H473*K473</f>
        <v>0</v>
      </c>
    </row>
    <row r="474" spans="1:12">
      <c r="A474" s="81">
        <v>0</v>
      </c>
      <c r="B474" s="114">
        <v>482505</v>
      </c>
      <c r="C474" s="29" t="s">
        <v>2137</v>
      </c>
      <c r="D474" s="29" t="s">
        <v>759</v>
      </c>
      <c r="E474" s="29" t="s">
        <v>7</v>
      </c>
      <c r="F474" s="32">
        <v>21.85</v>
      </c>
      <c r="G474" s="25">
        <f>ROUND(F474*Курс_EUR,2)</f>
        <v>2294.25</v>
      </c>
      <c r="H474" s="26"/>
      <c r="I474" s="72">
        <f>F474*(1-Скидка_ROXELPRO)</f>
        <v>21.85</v>
      </c>
      <c r="J474" s="72">
        <f>I474*H474</f>
        <v>0</v>
      </c>
      <c r="K474" s="28">
        <f>G474*(1-Скидка_ROXELPRO)</f>
        <v>2294.25</v>
      </c>
      <c r="L474" s="28">
        <f>H474*K474</f>
        <v>0</v>
      </c>
    </row>
    <row r="475" spans="1:12">
      <c r="A475" s="81">
        <v>0</v>
      </c>
      <c r="B475" s="114">
        <v>482520</v>
      </c>
      <c r="C475" s="29" t="s">
        <v>2138</v>
      </c>
      <c r="D475" s="29" t="s">
        <v>798</v>
      </c>
      <c r="E475" s="29" t="s">
        <v>7</v>
      </c>
      <c r="F475" s="32">
        <v>86.24</v>
      </c>
      <c r="G475" s="25">
        <f>ROUND(F475*Курс_EUR,2)</f>
        <v>9055.2000000000007</v>
      </c>
      <c r="H475" s="26"/>
      <c r="I475" s="72">
        <f>F475*(1-Скидка_ROXELPRO)</f>
        <v>86.24</v>
      </c>
      <c r="J475" s="72">
        <f>I475*H475</f>
        <v>0</v>
      </c>
      <c r="K475" s="28">
        <f>G475*(1-Скидка_ROXELPRO)</f>
        <v>9055.2000000000007</v>
      </c>
      <c r="L475" s="28">
        <f>H475*K475</f>
        <v>0</v>
      </c>
    </row>
    <row r="476" spans="1:12" ht="12.5" thickBot="1">
      <c r="A476" s="81"/>
      <c r="B476" s="115"/>
      <c r="C476" s="29"/>
      <c r="D476" s="29"/>
      <c r="E476" s="29"/>
      <c r="F476" s="32"/>
      <c r="G476" s="32"/>
      <c r="H476" s="26"/>
      <c r="I476" s="72"/>
      <c r="J476" s="72"/>
      <c r="K476" s="28"/>
      <c r="L476" s="28"/>
    </row>
    <row r="477" spans="1:12" ht="12.5" thickBot="1">
      <c r="A477" s="81"/>
      <c r="B477" s="321" t="s">
        <v>1191</v>
      </c>
      <c r="C477" s="322"/>
      <c r="D477" s="322"/>
      <c r="E477" s="322"/>
      <c r="F477" s="323"/>
      <c r="G477" s="88"/>
      <c r="H477" s="26"/>
      <c r="I477" s="72"/>
      <c r="J477" s="72"/>
      <c r="K477" s="28"/>
      <c r="L477" s="28"/>
    </row>
    <row r="478" spans="1:12">
      <c r="A478" s="81">
        <v>0</v>
      </c>
      <c r="B478" s="114">
        <v>491261</v>
      </c>
      <c r="C478" s="29" t="s">
        <v>2139</v>
      </c>
      <c r="D478" s="29" t="s">
        <v>2140</v>
      </c>
      <c r="E478" s="29" t="s">
        <v>21</v>
      </c>
      <c r="F478" s="32">
        <v>3.79</v>
      </c>
      <c r="G478" s="25">
        <f t="shared" ref="G478:G499" si="134">ROUND(F478*Курс_EUR,2)</f>
        <v>397.95</v>
      </c>
      <c r="H478" s="26"/>
      <c r="I478" s="72">
        <f t="shared" ref="I478:I499" si="135">F478*(1-Скидка_ROXELPRO)</f>
        <v>3.79</v>
      </c>
      <c r="J478" s="72">
        <f t="shared" ref="J478:J499" si="136">I478*H478</f>
        <v>0</v>
      </c>
      <c r="K478" s="28">
        <f t="shared" ref="K478:K499" si="137">G478*(1-Скидка_ROXELPRO)</f>
        <v>397.95</v>
      </c>
      <c r="L478" s="28">
        <f t="shared" ref="L478:L499" si="138">H478*K478</f>
        <v>0</v>
      </c>
    </row>
    <row r="479" spans="1:12">
      <c r="A479" s="81">
        <v>0</v>
      </c>
      <c r="B479" s="114">
        <v>491271</v>
      </c>
      <c r="C479" s="29" t="s">
        <v>2141</v>
      </c>
      <c r="D479" s="29" t="s">
        <v>761</v>
      </c>
      <c r="E479" s="29" t="s">
        <v>7</v>
      </c>
      <c r="F479" s="32">
        <v>0.96</v>
      </c>
      <c r="G479" s="25">
        <f t="shared" si="134"/>
        <v>100.8</v>
      </c>
      <c r="H479" s="26"/>
      <c r="I479" s="72">
        <f t="shared" si="135"/>
        <v>0.96</v>
      </c>
      <c r="J479" s="72">
        <f t="shared" si="136"/>
        <v>0</v>
      </c>
      <c r="K479" s="28">
        <f t="shared" si="137"/>
        <v>100.8</v>
      </c>
      <c r="L479" s="28">
        <f t="shared" si="138"/>
        <v>0</v>
      </c>
    </row>
    <row r="480" spans="1:12">
      <c r="A480" s="81">
        <v>0</v>
      </c>
      <c r="B480" s="114">
        <v>492123</v>
      </c>
      <c r="C480" s="29" t="s">
        <v>2142</v>
      </c>
      <c r="D480" s="29" t="s">
        <v>2143</v>
      </c>
      <c r="E480" s="29" t="s">
        <v>7</v>
      </c>
      <c r="F480" s="32">
        <v>1.7</v>
      </c>
      <c r="G480" s="25">
        <f t="shared" si="134"/>
        <v>178.5</v>
      </c>
      <c r="H480" s="26"/>
      <c r="I480" s="72">
        <f t="shared" si="135"/>
        <v>1.7</v>
      </c>
      <c r="J480" s="72">
        <f t="shared" si="136"/>
        <v>0</v>
      </c>
      <c r="K480" s="28">
        <f t="shared" si="137"/>
        <v>178.5</v>
      </c>
      <c r="L480" s="28">
        <f t="shared" si="138"/>
        <v>0</v>
      </c>
    </row>
    <row r="481" spans="1:13">
      <c r="A481" s="81">
        <v>0</v>
      </c>
      <c r="B481" s="114">
        <v>492222</v>
      </c>
      <c r="C481" s="29" t="s">
        <v>2144</v>
      </c>
      <c r="D481" s="29" t="s">
        <v>1992</v>
      </c>
      <c r="E481" s="29" t="s">
        <v>553</v>
      </c>
      <c r="F481" s="32">
        <v>4.71</v>
      </c>
      <c r="G481" s="25">
        <f t="shared" si="134"/>
        <v>494.55</v>
      </c>
      <c r="H481" s="26"/>
      <c r="I481" s="72">
        <f t="shared" si="135"/>
        <v>4.71</v>
      </c>
      <c r="J481" s="72">
        <f t="shared" si="136"/>
        <v>0</v>
      </c>
      <c r="K481" s="28">
        <f t="shared" si="137"/>
        <v>494.55</v>
      </c>
      <c r="L481" s="28">
        <f t="shared" si="138"/>
        <v>0</v>
      </c>
    </row>
    <row r="482" spans="1:13">
      <c r="A482" s="81">
        <v>0</v>
      </c>
      <c r="B482" s="114">
        <v>492242</v>
      </c>
      <c r="C482" s="29" t="s">
        <v>2145</v>
      </c>
      <c r="D482" s="29" t="s">
        <v>1992</v>
      </c>
      <c r="E482" s="29" t="s">
        <v>553</v>
      </c>
      <c r="F482" s="32">
        <v>4.71</v>
      </c>
      <c r="G482" s="25">
        <f t="shared" si="134"/>
        <v>494.55</v>
      </c>
      <c r="H482" s="26"/>
      <c r="I482" s="72">
        <f t="shared" si="135"/>
        <v>4.71</v>
      </c>
      <c r="J482" s="72">
        <f t="shared" si="136"/>
        <v>0</v>
      </c>
      <c r="K482" s="28">
        <f t="shared" si="137"/>
        <v>494.55</v>
      </c>
      <c r="L482" s="28">
        <f t="shared" si="138"/>
        <v>0</v>
      </c>
    </row>
    <row r="483" spans="1:13">
      <c r="A483" s="81">
        <v>0</v>
      </c>
      <c r="B483" s="114">
        <v>492414</v>
      </c>
      <c r="C483" s="29" t="s">
        <v>2146</v>
      </c>
      <c r="D483" s="29" t="s">
        <v>2147</v>
      </c>
      <c r="E483" s="29" t="s">
        <v>2148</v>
      </c>
      <c r="F483" s="32">
        <v>107.63</v>
      </c>
      <c r="G483" s="25">
        <f t="shared" si="134"/>
        <v>11301.15</v>
      </c>
      <c r="H483" s="26"/>
      <c r="I483" s="72">
        <f t="shared" si="135"/>
        <v>107.63</v>
      </c>
      <c r="J483" s="72">
        <f t="shared" si="136"/>
        <v>0</v>
      </c>
      <c r="K483" s="28">
        <f t="shared" si="137"/>
        <v>11301.15</v>
      </c>
      <c r="L483" s="28">
        <f t="shared" si="138"/>
        <v>0</v>
      </c>
    </row>
    <row r="484" spans="1:13">
      <c r="A484" s="81">
        <v>0</v>
      </c>
      <c r="B484" s="114">
        <v>492452</v>
      </c>
      <c r="C484" s="29" t="s">
        <v>2149</v>
      </c>
      <c r="D484" s="29" t="s">
        <v>776</v>
      </c>
      <c r="E484" s="29" t="s">
        <v>779</v>
      </c>
      <c r="F484" s="32">
        <v>23.1</v>
      </c>
      <c r="G484" s="25">
        <f t="shared" si="134"/>
        <v>2425.5</v>
      </c>
      <c r="H484" s="26"/>
      <c r="I484" s="72">
        <f t="shared" si="135"/>
        <v>23.1</v>
      </c>
      <c r="J484" s="72">
        <f t="shared" si="136"/>
        <v>0</v>
      </c>
      <c r="K484" s="28">
        <f t="shared" si="137"/>
        <v>2425.5</v>
      </c>
      <c r="L484" s="28">
        <f t="shared" si="138"/>
        <v>0</v>
      </c>
    </row>
    <row r="485" spans="1:13">
      <c r="A485" s="81">
        <v>0</v>
      </c>
      <c r="B485" s="114">
        <v>493161</v>
      </c>
      <c r="C485" s="29" t="s">
        <v>2150</v>
      </c>
      <c r="D485" s="29" t="s">
        <v>2151</v>
      </c>
      <c r="E485" s="29" t="s">
        <v>7</v>
      </c>
      <c r="F485" s="32">
        <v>0.78</v>
      </c>
      <c r="G485" s="25">
        <f t="shared" si="134"/>
        <v>81.900000000000006</v>
      </c>
      <c r="H485" s="26"/>
      <c r="I485" s="72">
        <f t="shared" si="135"/>
        <v>0.78</v>
      </c>
      <c r="J485" s="72">
        <f t="shared" si="136"/>
        <v>0</v>
      </c>
      <c r="K485" s="28">
        <f t="shared" si="137"/>
        <v>81.900000000000006</v>
      </c>
      <c r="L485" s="28">
        <f t="shared" si="138"/>
        <v>0</v>
      </c>
    </row>
    <row r="486" spans="1:13">
      <c r="A486" s="81">
        <v>0</v>
      </c>
      <c r="B486" s="114">
        <v>493171</v>
      </c>
      <c r="C486" s="29" t="s">
        <v>2152</v>
      </c>
      <c r="D486" s="29" t="s">
        <v>2151</v>
      </c>
      <c r="E486" s="29" t="s">
        <v>7</v>
      </c>
      <c r="F486" s="32">
        <v>0.78</v>
      </c>
      <c r="G486" s="25">
        <f t="shared" si="134"/>
        <v>81.900000000000006</v>
      </c>
      <c r="H486" s="26"/>
      <c r="I486" s="72">
        <f t="shared" si="135"/>
        <v>0.78</v>
      </c>
      <c r="J486" s="72">
        <f t="shared" si="136"/>
        <v>0</v>
      </c>
      <c r="K486" s="28">
        <f t="shared" si="137"/>
        <v>81.900000000000006</v>
      </c>
      <c r="L486" s="28">
        <f t="shared" si="138"/>
        <v>0</v>
      </c>
    </row>
    <row r="487" spans="1:13">
      <c r="A487" s="81">
        <v>0</v>
      </c>
      <c r="B487" s="89">
        <v>493343</v>
      </c>
      <c r="C487" s="23" t="s">
        <v>2346</v>
      </c>
      <c r="D487" s="23" t="s">
        <v>786</v>
      </c>
      <c r="E487" s="23" t="s">
        <v>7</v>
      </c>
      <c r="F487" s="25">
        <v>0.32</v>
      </c>
      <c r="G487" s="25">
        <f>ROUND(F487*Курс_EUR,2)</f>
        <v>33.6</v>
      </c>
      <c r="H487" s="26"/>
      <c r="I487" s="72">
        <f>F487*(1-Скидка_ROXELPRO)</f>
        <v>0.32</v>
      </c>
      <c r="J487" s="72">
        <f>I487*H487</f>
        <v>0</v>
      </c>
      <c r="K487" s="28">
        <f>G487*(1-Скидка_ROXELPRO)</f>
        <v>33.6</v>
      </c>
      <c r="L487" s="28">
        <f>H487*K487</f>
        <v>0</v>
      </c>
    </row>
    <row r="488" spans="1:13">
      <c r="A488" s="81">
        <v>0</v>
      </c>
      <c r="B488" s="89">
        <v>493345</v>
      </c>
      <c r="C488" s="23" t="s">
        <v>2347</v>
      </c>
      <c r="D488" s="23" t="s">
        <v>786</v>
      </c>
      <c r="E488" s="23" t="s">
        <v>7</v>
      </c>
      <c r="F488" s="25">
        <v>0.32</v>
      </c>
      <c r="G488" s="25">
        <f>ROUND(F488*Курс_EUR,2)</f>
        <v>33.6</v>
      </c>
      <c r="H488" s="26"/>
      <c r="I488" s="72">
        <f>F488*(1-Скидка_ROXELPRO)</f>
        <v>0.32</v>
      </c>
      <c r="J488" s="72">
        <f>I488*H488</f>
        <v>0</v>
      </c>
      <c r="K488" s="28">
        <f>G488*(1-Скидка_ROXELPRO)</f>
        <v>33.6</v>
      </c>
      <c r="L488" s="28">
        <f>H488*K488</f>
        <v>0</v>
      </c>
    </row>
    <row r="489" spans="1:13">
      <c r="A489" s="81">
        <v>0</v>
      </c>
      <c r="B489" s="89">
        <v>493542</v>
      </c>
      <c r="C489" s="23" t="s">
        <v>2153</v>
      </c>
      <c r="D489" s="23" t="s">
        <v>2154</v>
      </c>
      <c r="E489" s="23" t="s">
        <v>553</v>
      </c>
      <c r="F489" s="25">
        <v>6.37</v>
      </c>
      <c r="G489" s="25">
        <f t="shared" si="134"/>
        <v>668.85</v>
      </c>
      <c r="H489" s="26"/>
      <c r="I489" s="72">
        <f t="shared" si="135"/>
        <v>6.37</v>
      </c>
      <c r="J489" s="72">
        <f t="shared" si="136"/>
        <v>0</v>
      </c>
      <c r="K489" s="28">
        <f t="shared" si="137"/>
        <v>668.85</v>
      </c>
      <c r="L489" s="28">
        <f t="shared" si="138"/>
        <v>0</v>
      </c>
    </row>
    <row r="490" spans="1:13">
      <c r="A490" s="92">
        <v>6.1</v>
      </c>
      <c r="B490" s="89">
        <v>494212</v>
      </c>
      <c r="C490" s="23" t="s">
        <v>2155</v>
      </c>
      <c r="D490" s="23" t="s">
        <v>780</v>
      </c>
      <c r="E490" s="23" t="s">
        <v>7</v>
      </c>
      <c r="F490" s="25">
        <v>35.28</v>
      </c>
      <c r="G490" s="25">
        <f t="shared" si="134"/>
        <v>3704.4</v>
      </c>
      <c r="H490" s="26"/>
      <c r="I490" s="72">
        <f t="shared" si="135"/>
        <v>35.28</v>
      </c>
      <c r="J490" s="72">
        <f t="shared" si="136"/>
        <v>0</v>
      </c>
      <c r="K490" s="28">
        <f t="shared" si="137"/>
        <v>3704.4</v>
      </c>
      <c r="L490" s="28">
        <f t="shared" si="138"/>
        <v>0</v>
      </c>
    </row>
    <row r="491" spans="1:13">
      <c r="A491" s="92">
        <v>6.1</v>
      </c>
      <c r="B491" s="89">
        <v>494292</v>
      </c>
      <c r="C491" s="23" t="s">
        <v>2156</v>
      </c>
      <c r="D491" s="23" t="s">
        <v>2157</v>
      </c>
      <c r="E491" s="23" t="s">
        <v>21</v>
      </c>
      <c r="F491" s="25">
        <v>2.6</v>
      </c>
      <c r="G491" s="25">
        <f t="shared" si="134"/>
        <v>273</v>
      </c>
      <c r="H491" s="26"/>
      <c r="I491" s="72">
        <f t="shared" si="135"/>
        <v>2.6</v>
      </c>
      <c r="J491" s="72">
        <f t="shared" si="136"/>
        <v>0</v>
      </c>
      <c r="K491" s="28">
        <f t="shared" si="137"/>
        <v>273</v>
      </c>
      <c r="L491" s="28">
        <f t="shared" si="138"/>
        <v>0</v>
      </c>
    </row>
    <row r="492" spans="1:13">
      <c r="A492" s="81">
        <v>0</v>
      </c>
      <c r="B492" s="89">
        <v>495191</v>
      </c>
      <c r="C492" s="23" t="s">
        <v>2158</v>
      </c>
      <c r="D492" s="23" t="s">
        <v>762</v>
      </c>
      <c r="E492" s="23" t="s">
        <v>552</v>
      </c>
      <c r="F492" s="25">
        <v>9.77</v>
      </c>
      <c r="G492" s="25">
        <f t="shared" si="134"/>
        <v>1025.8499999999999</v>
      </c>
      <c r="H492" s="26"/>
      <c r="I492" s="72">
        <f t="shared" si="135"/>
        <v>9.77</v>
      </c>
      <c r="J492" s="72">
        <f t="shared" si="136"/>
        <v>0</v>
      </c>
      <c r="K492" s="28">
        <f t="shared" si="137"/>
        <v>1025.8499999999999</v>
      </c>
      <c r="L492" s="28">
        <f t="shared" si="138"/>
        <v>0</v>
      </c>
    </row>
    <row r="493" spans="1:13">
      <c r="A493" s="81">
        <v>0</v>
      </c>
      <c r="B493" s="89">
        <v>495512</v>
      </c>
      <c r="C493" s="23" t="s">
        <v>2159</v>
      </c>
      <c r="D493" s="23" t="s">
        <v>798</v>
      </c>
      <c r="E493" s="23" t="s">
        <v>7</v>
      </c>
      <c r="F493" s="25">
        <v>31.48</v>
      </c>
      <c r="G493" s="25">
        <f t="shared" si="134"/>
        <v>3305.4</v>
      </c>
      <c r="H493" s="26"/>
      <c r="I493" s="72">
        <f t="shared" si="135"/>
        <v>31.48</v>
      </c>
      <c r="J493" s="72">
        <f t="shared" si="136"/>
        <v>0</v>
      </c>
      <c r="K493" s="28">
        <f t="shared" si="137"/>
        <v>3305.4</v>
      </c>
      <c r="L493" s="28">
        <f t="shared" si="138"/>
        <v>0</v>
      </c>
      <c r="M493" s="1" t="s">
        <v>1898</v>
      </c>
    </row>
    <row r="494" spans="1:13">
      <c r="A494" s="81">
        <v>0</v>
      </c>
      <c r="B494" s="89">
        <v>499125</v>
      </c>
      <c r="C494" s="23" t="s">
        <v>2609</v>
      </c>
      <c r="D494" s="23" t="s">
        <v>3379</v>
      </c>
      <c r="E494" s="23" t="s">
        <v>7</v>
      </c>
      <c r="F494" s="25">
        <v>0.13</v>
      </c>
      <c r="G494" s="25">
        <f t="shared" si="134"/>
        <v>13.65</v>
      </c>
      <c r="H494" s="26"/>
      <c r="I494" s="72">
        <f t="shared" si="135"/>
        <v>0.13</v>
      </c>
      <c r="J494" s="72">
        <f t="shared" si="136"/>
        <v>0</v>
      </c>
      <c r="K494" s="28">
        <f t="shared" si="137"/>
        <v>13.65</v>
      </c>
      <c r="L494" s="28">
        <f t="shared" si="138"/>
        <v>0</v>
      </c>
    </row>
    <row r="495" spans="1:13">
      <c r="A495" s="81">
        <v>0</v>
      </c>
      <c r="B495" s="89">
        <v>499141</v>
      </c>
      <c r="C495" s="23" t="s">
        <v>2160</v>
      </c>
      <c r="D495" s="23" t="s">
        <v>3380</v>
      </c>
      <c r="E495" s="23" t="s">
        <v>7</v>
      </c>
      <c r="F495" s="25">
        <v>0.38</v>
      </c>
      <c r="G495" s="25">
        <f t="shared" si="134"/>
        <v>39.9</v>
      </c>
      <c r="H495" s="26"/>
      <c r="I495" s="72">
        <f t="shared" si="135"/>
        <v>0.38</v>
      </c>
      <c r="J495" s="72">
        <f t="shared" si="136"/>
        <v>0</v>
      </c>
      <c r="K495" s="28">
        <f t="shared" si="137"/>
        <v>39.9</v>
      </c>
      <c r="L495" s="28">
        <f t="shared" si="138"/>
        <v>0</v>
      </c>
    </row>
    <row r="496" spans="1:13">
      <c r="A496" s="81">
        <v>0</v>
      </c>
      <c r="B496" s="89">
        <v>499244</v>
      </c>
      <c r="C496" s="23" t="s">
        <v>1261</v>
      </c>
      <c r="D496" s="23" t="s">
        <v>1262</v>
      </c>
      <c r="E496" s="23" t="s">
        <v>21</v>
      </c>
      <c r="F496" s="25">
        <v>15.57</v>
      </c>
      <c r="G496" s="25">
        <f t="shared" si="134"/>
        <v>1634.85</v>
      </c>
      <c r="H496" s="26"/>
      <c r="I496" s="72">
        <f t="shared" si="135"/>
        <v>15.57</v>
      </c>
      <c r="J496" s="72">
        <f t="shared" si="136"/>
        <v>0</v>
      </c>
      <c r="K496" s="28">
        <f t="shared" si="137"/>
        <v>1634.85</v>
      </c>
      <c r="L496" s="28">
        <f t="shared" si="138"/>
        <v>0</v>
      </c>
    </row>
    <row r="497" spans="1:12">
      <c r="A497" s="81">
        <v>0</v>
      </c>
      <c r="B497" s="89">
        <v>499246</v>
      </c>
      <c r="C497" s="23" t="s">
        <v>1263</v>
      </c>
      <c r="D497" s="23" t="s">
        <v>1264</v>
      </c>
      <c r="E497" s="23" t="s">
        <v>21</v>
      </c>
      <c r="F497" s="25">
        <v>7.6</v>
      </c>
      <c r="G497" s="25">
        <f t="shared" si="134"/>
        <v>798</v>
      </c>
      <c r="H497" s="26"/>
      <c r="I497" s="72">
        <f t="shared" si="135"/>
        <v>7.6</v>
      </c>
      <c r="J497" s="72">
        <f t="shared" si="136"/>
        <v>0</v>
      </c>
      <c r="K497" s="28">
        <f t="shared" si="137"/>
        <v>798</v>
      </c>
      <c r="L497" s="28">
        <f t="shared" si="138"/>
        <v>0</v>
      </c>
    </row>
    <row r="498" spans="1:12">
      <c r="A498" s="81">
        <v>0</v>
      </c>
      <c r="B498" s="89">
        <v>499342</v>
      </c>
      <c r="C498" s="23" t="s">
        <v>2161</v>
      </c>
      <c r="D498" s="23" t="s">
        <v>2162</v>
      </c>
      <c r="E498" s="23" t="s">
        <v>21</v>
      </c>
      <c r="F498" s="25">
        <v>17.89</v>
      </c>
      <c r="G498" s="25">
        <f t="shared" si="134"/>
        <v>1878.45</v>
      </c>
      <c r="H498" s="26"/>
      <c r="I498" s="72">
        <f t="shared" si="135"/>
        <v>17.89</v>
      </c>
      <c r="J498" s="72">
        <f t="shared" si="136"/>
        <v>0</v>
      </c>
      <c r="K498" s="28">
        <f t="shared" si="137"/>
        <v>1878.45</v>
      </c>
      <c r="L498" s="28">
        <f t="shared" si="138"/>
        <v>0</v>
      </c>
    </row>
    <row r="499" spans="1:12">
      <c r="A499" s="81">
        <v>0</v>
      </c>
      <c r="B499" s="89">
        <v>499343</v>
      </c>
      <c r="C499" s="23" t="s">
        <v>2163</v>
      </c>
      <c r="D499" s="23" t="s">
        <v>2164</v>
      </c>
      <c r="E499" s="23" t="s">
        <v>21</v>
      </c>
      <c r="F499" s="25">
        <v>10.68</v>
      </c>
      <c r="G499" s="25">
        <f t="shared" si="134"/>
        <v>1121.4000000000001</v>
      </c>
      <c r="H499" s="26"/>
      <c r="I499" s="72">
        <f t="shared" si="135"/>
        <v>10.68</v>
      </c>
      <c r="J499" s="72">
        <f t="shared" si="136"/>
        <v>0</v>
      </c>
      <c r="K499" s="28">
        <f t="shared" si="137"/>
        <v>1121.4000000000001</v>
      </c>
      <c r="L499" s="28">
        <f t="shared" si="138"/>
        <v>0</v>
      </c>
    </row>
    <row r="500" spans="1:12">
      <c r="A500" s="81"/>
      <c r="B500" s="115"/>
      <c r="C500" s="29"/>
      <c r="D500" s="29"/>
      <c r="E500" s="29"/>
      <c r="F500" s="32"/>
      <c r="G500" s="32"/>
      <c r="H500" s="26"/>
      <c r="I500" s="72"/>
      <c r="J500" s="72"/>
      <c r="K500" s="28"/>
      <c r="L500" s="28"/>
    </row>
    <row r="501" spans="1:12" ht="16" thickBot="1">
      <c r="A501" s="81"/>
      <c r="B501" s="324" t="s">
        <v>20</v>
      </c>
      <c r="C501" s="324"/>
      <c r="D501" s="324"/>
      <c r="E501" s="324"/>
      <c r="F501" s="325"/>
      <c r="G501" s="86"/>
      <c r="H501" s="26"/>
      <c r="I501" s="72"/>
      <c r="J501" s="72"/>
      <c r="K501" s="28"/>
      <c r="L501" s="28"/>
    </row>
    <row r="502" spans="1:12" ht="12.5" thickBot="1">
      <c r="A502" s="81"/>
      <c r="B502" s="321" t="s">
        <v>543</v>
      </c>
      <c r="C502" s="322"/>
      <c r="D502" s="322"/>
      <c r="E502" s="322"/>
      <c r="F502" s="323"/>
      <c r="G502" s="88"/>
      <c r="H502" s="26"/>
      <c r="I502" s="72"/>
      <c r="J502" s="72"/>
      <c r="K502" s="28"/>
      <c r="L502" s="28"/>
    </row>
    <row r="503" spans="1:12">
      <c r="A503" s="92">
        <v>5.9</v>
      </c>
      <c r="B503" s="89">
        <v>512221</v>
      </c>
      <c r="C503" s="23" t="s">
        <v>2165</v>
      </c>
      <c r="D503" s="23" t="s">
        <v>2147</v>
      </c>
      <c r="E503" s="23" t="s">
        <v>7</v>
      </c>
      <c r="F503" s="25">
        <v>7.85</v>
      </c>
      <c r="G503" s="25">
        <f>ROUND(F503*Курс_EUR,2)</f>
        <v>824.25</v>
      </c>
      <c r="H503" s="26"/>
      <c r="I503" s="72">
        <f>F503*(1-Скидка_ROXELPRO)</f>
        <v>7.85</v>
      </c>
      <c r="J503" s="72">
        <f>I503*H503</f>
        <v>0</v>
      </c>
      <c r="K503" s="28">
        <f>G503*(1-Скидка_ROXELPRO)</f>
        <v>824.25</v>
      </c>
      <c r="L503" s="28">
        <f>H503*K503</f>
        <v>0</v>
      </c>
    </row>
    <row r="504" spans="1:12">
      <c r="A504" s="92">
        <v>5.8</v>
      </c>
      <c r="B504" s="89">
        <v>512222</v>
      </c>
      <c r="C504" s="23" t="s">
        <v>2166</v>
      </c>
      <c r="D504" s="23" t="s">
        <v>2167</v>
      </c>
      <c r="E504" s="23" t="s">
        <v>7</v>
      </c>
      <c r="F504" s="25">
        <v>11.05</v>
      </c>
      <c r="G504" s="25">
        <f>ROUND(F504*Курс_EUR,2)</f>
        <v>1160.25</v>
      </c>
      <c r="H504" s="26"/>
      <c r="I504" s="72">
        <f>F504*(1-Скидка_ROXELPRO)</f>
        <v>11.05</v>
      </c>
      <c r="J504" s="72">
        <f>I504*H504</f>
        <v>0</v>
      </c>
      <c r="K504" s="28">
        <f>G504*(1-Скидка_ROXELPRO)</f>
        <v>1160.25</v>
      </c>
      <c r="L504" s="28">
        <f>H504*K504</f>
        <v>0</v>
      </c>
    </row>
    <row r="505" spans="1:12">
      <c r="A505" s="92">
        <v>5.7</v>
      </c>
      <c r="B505" s="89">
        <v>512223</v>
      </c>
      <c r="C505" s="23" t="s">
        <v>2168</v>
      </c>
      <c r="D505" s="23" t="s">
        <v>771</v>
      </c>
      <c r="E505" s="23" t="s">
        <v>7</v>
      </c>
      <c r="F505" s="25">
        <v>14.62</v>
      </c>
      <c r="G505" s="25">
        <f>ROUND(F505*Курс_EUR,2)</f>
        <v>1535.1</v>
      </c>
      <c r="H505" s="26"/>
      <c r="I505" s="72">
        <f>F505*(1-Скидка_ROXELPRO)</f>
        <v>14.62</v>
      </c>
      <c r="J505" s="72">
        <f>I505*H505</f>
        <v>0</v>
      </c>
      <c r="K505" s="28">
        <f>G505*(1-Скидка_ROXELPRO)</f>
        <v>1535.1</v>
      </c>
      <c r="L505" s="28">
        <f>H505*K505</f>
        <v>0</v>
      </c>
    </row>
    <row r="506" spans="1:12">
      <c r="A506" s="92">
        <v>5.4</v>
      </c>
      <c r="B506" s="89">
        <v>512224</v>
      </c>
      <c r="C506" s="23" t="s">
        <v>2169</v>
      </c>
      <c r="D506" s="23" t="s">
        <v>1641</v>
      </c>
      <c r="E506" s="23" t="s">
        <v>7</v>
      </c>
      <c r="F506" s="25">
        <v>19.07</v>
      </c>
      <c r="G506" s="25">
        <f>ROUND(F506*Курс_EUR,2)</f>
        <v>2002.35</v>
      </c>
      <c r="H506" s="26"/>
      <c r="I506" s="72">
        <f>F506*(1-Скидка_ROXELPRO)</f>
        <v>19.07</v>
      </c>
      <c r="J506" s="72">
        <f>I506*H506</f>
        <v>0</v>
      </c>
      <c r="K506" s="28">
        <f>G506*(1-Скидка_ROXELPRO)</f>
        <v>2002.35</v>
      </c>
      <c r="L506" s="28">
        <f>H506*K506</f>
        <v>0</v>
      </c>
    </row>
    <row r="507" spans="1:12">
      <c r="A507" s="92">
        <v>5.4</v>
      </c>
      <c r="B507" s="89">
        <v>512225</v>
      </c>
      <c r="C507" s="23" t="s">
        <v>2170</v>
      </c>
      <c r="D507" s="23" t="s">
        <v>2171</v>
      </c>
      <c r="E507" s="23" t="s">
        <v>7</v>
      </c>
      <c r="F507" s="25">
        <v>22.46</v>
      </c>
      <c r="G507" s="25">
        <f>ROUND(F507*Курс_EUR,2)</f>
        <v>2358.3000000000002</v>
      </c>
      <c r="H507" s="26"/>
      <c r="I507" s="72">
        <f>F507*(1-Скидка_ROXELPRO)</f>
        <v>22.46</v>
      </c>
      <c r="J507" s="72">
        <f>I507*H507</f>
        <v>0</v>
      </c>
      <c r="K507" s="28">
        <f>G507*(1-Скидка_ROXELPRO)</f>
        <v>2358.3000000000002</v>
      </c>
      <c r="L507" s="28">
        <f>H507*K507</f>
        <v>0</v>
      </c>
    </row>
    <row r="508" spans="1:12">
      <c r="A508" s="81"/>
      <c r="B508" s="80"/>
      <c r="C508" s="23"/>
      <c r="D508" s="23"/>
      <c r="E508" s="23"/>
      <c r="F508" s="25"/>
      <c r="G508" s="25"/>
      <c r="H508" s="26"/>
      <c r="I508" s="72"/>
      <c r="J508" s="72"/>
      <c r="K508" s="28"/>
      <c r="L508" s="28"/>
    </row>
    <row r="509" spans="1:12">
      <c r="A509" s="92">
        <v>5.6</v>
      </c>
      <c r="B509" s="89">
        <v>512311</v>
      </c>
      <c r="C509" s="23" t="s">
        <v>2172</v>
      </c>
      <c r="D509" s="23" t="s">
        <v>2173</v>
      </c>
      <c r="E509" s="23" t="s">
        <v>7</v>
      </c>
      <c r="F509" s="25">
        <v>2.62</v>
      </c>
      <c r="G509" s="25">
        <f>ROUND(F509*Курс_EUR,2)</f>
        <v>275.10000000000002</v>
      </c>
      <c r="H509" s="26"/>
      <c r="I509" s="72">
        <f>F509*(1-Скидка_ROXELPRO)</f>
        <v>2.62</v>
      </c>
      <c r="J509" s="72">
        <f>I509*H509</f>
        <v>0</v>
      </c>
      <c r="K509" s="28">
        <f>G509*(1-Скидка_ROXELPRO)</f>
        <v>275.10000000000002</v>
      </c>
      <c r="L509" s="28">
        <f>H509*K509</f>
        <v>0</v>
      </c>
    </row>
    <row r="510" spans="1:12">
      <c r="A510" s="92">
        <v>5.4</v>
      </c>
      <c r="B510" s="89">
        <v>512312</v>
      </c>
      <c r="C510" s="23" t="s">
        <v>2174</v>
      </c>
      <c r="D510" s="23" t="s">
        <v>2175</v>
      </c>
      <c r="E510" s="23" t="s">
        <v>7</v>
      </c>
      <c r="F510" s="25">
        <v>3.53</v>
      </c>
      <c r="G510" s="25">
        <f>ROUND(F510*Курс_EUR,2)</f>
        <v>370.65</v>
      </c>
      <c r="H510" s="26"/>
      <c r="I510" s="72">
        <f>F510*(1-Скидка_ROXELPRO)</f>
        <v>3.53</v>
      </c>
      <c r="J510" s="72">
        <f>I510*H510</f>
        <v>0</v>
      </c>
      <c r="K510" s="28">
        <f>G510*(1-Скидка_ROXELPRO)</f>
        <v>370.65</v>
      </c>
      <c r="L510" s="28">
        <f>H510*K510</f>
        <v>0</v>
      </c>
    </row>
    <row r="511" spans="1:12">
      <c r="A511" s="92">
        <v>5.6</v>
      </c>
      <c r="B511" s="89">
        <v>512313</v>
      </c>
      <c r="C511" s="23" t="s">
        <v>2176</v>
      </c>
      <c r="D511" s="23" t="s">
        <v>2177</v>
      </c>
      <c r="E511" s="23" t="s">
        <v>7</v>
      </c>
      <c r="F511" s="25">
        <v>4.5199999999999996</v>
      </c>
      <c r="G511" s="25">
        <f>ROUND(F511*Курс_EUR,2)</f>
        <v>474.6</v>
      </c>
      <c r="H511" s="26"/>
      <c r="I511" s="72">
        <f>F511*(1-Скидка_ROXELPRO)</f>
        <v>4.5199999999999996</v>
      </c>
      <c r="J511" s="72">
        <f>I511*H511</f>
        <v>0</v>
      </c>
      <c r="K511" s="28">
        <f>G511*(1-Скидка_ROXELPRO)</f>
        <v>474.6</v>
      </c>
      <c r="L511" s="28">
        <f>H511*K511</f>
        <v>0</v>
      </c>
    </row>
    <row r="512" spans="1:12">
      <c r="A512" s="92">
        <v>5</v>
      </c>
      <c r="B512" s="89">
        <v>512314</v>
      </c>
      <c r="C512" s="23" t="s">
        <v>2178</v>
      </c>
      <c r="D512" s="23" t="s">
        <v>2167</v>
      </c>
      <c r="E512" s="23" t="s">
        <v>7</v>
      </c>
      <c r="F512" s="25">
        <v>5.63</v>
      </c>
      <c r="G512" s="25">
        <f>ROUND(F512*Курс_EUR,2)</f>
        <v>591.15</v>
      </c>
      <c r="H512" s="26"/>
      <c r="I512" s="72">
        <f>F512*(1-Скидка_ROXELPRO)</f>
        <v>5.63</v>
      </c>
      <c r="J512" s="72">
        <f>I512*H512</f>
        <v>0</v>
      </c>
      <c r="K512" s="28">
        <f>G512*(1-Скидка_ROXELPRO)</f>
        <v>591.15</v>
      </c>
      <c r="L512" s="28">
        <f>H512*K512</f>
        <v>0</v>
      </c>
    </row>
    <row r="513" spans="1:12">
      <c r="A513" s="92">
        <v>5.7</v>
      </c>
      <c r="B513" s="89">
        <v>512315</v>
      </c>
      <c r="C513" s="23" t="s">
        <v>2179</v>
      </c>
      <c r="D513" s="23" t="s">
        <v>2180</v>
      </c>
      <c r="E513" s="23" t="s">
        <v>7</v>
      </c>
      <c r="F513" s="25">
        <v>6.54</v>
      </c>
      <c r="G513" s="25">
        <f>ROUND(F513*Курс_EUR,2)</f>
        <v>686.7</v>
      </c>
      <c r="H513" s="26"/>
      <c r="I513" s="72">
        <f>F513*(1-Скидка_ROXELPRO)</f>
        <v>6.54</v>
      </c>
      <c r="J513" s="72">
        <f>I513*H513</f>
        <v>0</v>
      </c>
      <c r="K513" s="28">
        <f>G513*(1-Скидка_ROXELPRO)</f>
        <v>686.7</v>
      </c>
      <c r="L513" s="28">
        <f>H513*K513</f>
        <v>0</v>
      </c>
    </row>
    <row r="514" spans="1:12">
      <c r="A514" s="81"/>
      <c r="B514" s="80"/>
      <c r="C514" s="23"/>
      <c r="D514" s="23"/>
      <c r="E514" s="23"/>
      <c r="F514" s="25"/>
      <c r="G514" s="25"/>
      <c r="H514" s="26"/>
      <c r="I514" s="72"/>
      <c r="J514" s="72"/>
      <c r="K514" s="28"/>
      <c r="L514" s="28"/>
    </row>
    <row r="515" spans="1:12">
      <c r="A515" s="92">
        <v>5.6</v>
      </c>
      <c r="B515" s="89">
        <v>512411</v>
      </c>
      <c r="C515" s="23" t="s">
        <v>2181</v>
      </c>
      <c r="D515" s="23" t="s">
        <v>2173</v>
      </c>
      <c r="E515" s="23" t="s">
        <v>7</v>
      </c>
      <c r="F515" s="25">
        <v>3.57</v>
      </c>
      <c r="G515" s="25">
        <f>ROUND(F515*Курс_EUR,2)</f>
        <v>374.85</v>
      </c>
      <c r="H515" s="26"/>
      <c r="I515" s="72">
        <f>F515*(1-Скидка_ROXELPRO)</f>
        <v>3.57</v>
      </c>
      <c r="J515" s="72">
        <f>I515*H515</f>
        <v>0</v>
      </c>
      <c r="K515" s="28">
        <f>G515*(1-Скидка_ROXELPRO)</f>
        <v>374.85</v>
      </c>
      <c r="L515" s="28">
        <f>H515*K515</f>
        <v>0</v>
      </c>
    </row>
    <row r="516" spans="1:12">
      <c r="A516" s="92">
        <v>5.6</v>
      </c>
      <c r="B516" s="89">
        <v>512412</v>
      </c>
      <c r="C516" s="23" t="s">
        <v>2182</v>
      </c>
      <c r="D516" s="23" t="s">
        <v>2175</v>
      </c>
      <c r="E516" s="23" t="s">
        <v>7</v>
      </c>
      <c r="F516" s="25">
        <v>4.71</v>
      </c>
      <c r="G516" s="25">
        <f>ROUND(F516*Курс_EUR,2)</f>
        <v>494.55</v>
      </c>
      <c r="H516" s="26"/>
      <c r="I516" s="72">
        <f>F516*(1-Скидка_ROXELPRO)</f>
        <v>4.71</v>
      </c>
      <c r="J516" s="72">
        <f>I516*H516</f>
        <v>0</v>
      </c>
      <c r="K516" s="28">
        <f>G516*(1-Скидка_ROXELPRO)</f>
        <v>494.55</v>
      </c>
      <c r="L516" s="28">
        <f>H516*K516</f>
        <v>0</v>
      </c>
    </row>
    <row r="517" spans="1:12">
      <c r="A517" s="92">
        <v>5.6</v>
      </c>
      <c r="B517" s="89">
        <v>512413</v>
      </c>
      <c r="C517" s="23" t="s">
        <v>2183</v>
      </c>
      <c r="D517" s="23" t="s">
        <v>2177</v>
      </c>
      <c r="E517" s="23" t="s">
        <v>7</v>
      </c>
      <c r="F517" s="25">
        <v>6.08</v>
      </c>
      <c r="G517" s="25">
        <f>ROUND(F517*Курс_EUR,2)</f>
        <v>638.4</v>
      </c>
      <c r="H517" s="26"/>
      <c r="I517" s="72">
        <f>F517*(1-Скидка_ROXELPRO)</f>
        <v>6.08</v>
      </c>
      <c r="J517" s="72">
        <f>I517*H517</f>
        <v>0</v>
      </c>
      <c r="K517" s="28">
        <f>G517*(1-Скидка_ROXELPRO)</f>
        <v>638.4</v>
      </c>
      <c r="L517" s="28">
        <f>H517*K517</f>
        <v>0</v>
      </c>
    </row>
    <row r="518" spans="1:12">
      <c r="A518" s="92">
        <v>5</v>
      </c>
      <c r="B518" s="89">
        <v>512415</v>
      </c>
      <c r="C518" s="23" t="s">
        <v>2184</v>
      </c>
      <c r="D518" s="23" t="s">
        <v>2180</v>
      </c>
      <c r="E518" s="23" t="s">
        <v>7</v>
      </c>
      <c r="F518" s="25">
        <v>8.57</v>
      </c>
      <c r="G518" s="25">
        <f>ROUND(F518*Курс_EUR,2)</f>
        <v>899.85</v>
      </c>
      <c r="H518" s="26"/>
      <c r="I518" s="72">
        <f>F518*(1-Скидка_ROXELPRO)</f>
        <v>8.57</v>
      </c>
      <c r="J518" s="72">
        <f>I518*H518</f>
        <v>0</v>
      </c>
      <c r="K518" s="28">
        <f>G518*(1-Скидка_ROXELPRO)</f>
        <v>899.85</v>
      </c>
      <c r="L518" s="28">
        <f>H518*K518</f>
        <v>0</v>
      </c>
    </row>
    <row r="519" spans="1:12" ht="12.5" thickBot="1">
      <c r="A519" s="81"/>
      <c r="B519" s="115"/>
      <c r="C519" s="29"/>
      <c r="D519" s="29"/>
      <c r="E519" s="29"/>
      <c r="F519" s="32"/>
      <c r="G519" s="32"/>
      <c r="H519" s="26"/>
      <c r="I519" s="72"/>
      <c r="J519" s="72"/>
      <c r="K519" s="28"/>
      <c r="L519" s="28"/>
    </row>
    <row r="520" spans="1:12" ht="12.5" thickBot="1">
      <c r="A520" s="81"/>
      <c r="B520" s="321" t="s">
        <v>548</v>
      </c>
      <c r="C520" s="322"/>
      <c r="D520" s="322"/>
      <c r="E520" s="322"/>
      <c r="F520" s="323"/>
      <c r="G520" s="88"/>
      <c r="H520" s="26"/>
      <c r="I520" s="72"/>
      <c r="J520" s="72"/>
      <c r="K520" s="28"/>
      <c r="L520" s="28"/>
    </row>
    <row r="521" spans="1:12">
      <c r="A521" s="81">
        <v>0</v>
      </c>
      <c r="B521" s="100">
        <v>523416</v>
      </c>
      <c r="C521" s="29" t="s">
        <v>2185</v>
      </c>
      <c r="D521" s="29" t="s">
        <v>776</v>
      </c>
      <c r="E521" s="29" t="s">
        <v>7</v>
      </c>
      <c r="F521" s="32">
        <v>17.5</v>
      </c>
      <c r="G521" s="25">
        <f t="shared" ref="G521:G526" si="139">ROUND(F521*Курс_EUR,2)</f>
        <v>1837.5</v>
      </c>
      <c r="H521" s="26"/>
      <c r="I521" s="72">
        <f t="shared" ref="I521:I526" si="140">F521*(1-Скидка_ROXELPRO)</f>
        <v>17.5</v>
      </c>
      <c r="J521" s="72">
        <f t="shared" ref="J521:J526" si="141">I521*H521</f>
        <v>0</v>
      </c>
      <c r="K521" s="28">
        <f t="shared" ref="K521:K526" si="142">G521*(1-Скидка_ROXELPRO)</f>
        <v>1837.5</v>
      </c>
      <c r="L521" s="28">
        <f t="shared" ref="L521:L526" si="143">H521*K521</f>
        <v>0</v>
      </c>
    </row>
    <row r="522" spans="1:12">
      <c r="A522" s="81">
        <v>0</v>
      </c>
      <c r="B522" s="100">
        <v>523423</v>
      </c>
      <c r="C522" s="29" t="s">
        <v>2186</v>
      </c>
      <c r="D522" s="29" t="s">
        <v>776</v>
      </c>
      <c r="E522" s="29" t="s">
        <v>7</v>
      </c>
      <c r="F522" s="32">
        <v>6.48</v>
      </c>
      <c r="G522" s="25">
        <f t="shared" si="139"/>
        <v>680.4</v>
      </c>
      <c r="H522" s="26"/>
      <c r="I522" s="72">
        <f t="shared" si="140"/>
        <v>6.48</v>
      </c>
      <c r="J522" s="72">
        <f t="shared" si="141"/>
        <v>0</v>
      </c>
      <c r="K522" s="28">
        <f t="shared" si="142"/>
        <v>680.4</v>
      </c>
      <c r="L522" s="28">
        <f t="shared" si="143"/>
        <v>0</v>
      </c>
    </row>
    <row r="523" spans="1:12">
      <c r="A523" s="81">
        <v>0</v>
      </c>
      <c r="B523" s="100">
        <v>528124</v>
      </c>
      <c r="C523" s="29" t="s">
        <v>2187</v>
      </c>
      <c r="D523" s="29" t="s">
        <v>2188</v>
      </c>
      <c r="E523" s="29" t="s">
        <v>7</v>
      </c>
      <c r="F523" s="32">
        <v>12</v>
      </c>
      <c r="G523" s="25">
        <f t="shared" si="139"/>
        <v>1260</v>
      </c>
      <c r="H523" s="26"/>
      <c r="I523" s="72">
        <f t="shared" si="140"/>
        <v>12</v>
      </c>
      <c r="J523" s="72">
        <f t="shared" si="141"/>
        <v>0</v>
      </c>
      <c r="K523" s="28">
        <f t="shared" si="142"/>
        <v>1260</v>
      </c>
      <c r="L523" s="28">
        <f t="shared" si="143"/>
        <v>0</v>
      </c>
    </row>
    <row r="524" spans="1:12">
      <c r="A524" s="81">
        <v>0</v>
      </c>
      <c r="B524" s="100">
        <v>528134</v>
      </c>
      <c r="C524" s="29" t="s">
        <v>2189</v>
      </c>
      <c r="D524" s="29" t="s">
        <v>2188</v>
      </c>
      <c r="E524" s="29" t="s">
        <v>7</v>
      </c>
      <c r="F524" s="32">
        <v>12</v>
      </c>
      <c r="G524" s="25">
        <f t="shared" si="139"/>
        <v>1260</v>
      </c>
      <c r="H524" s="26"/>
      <c r="I524" s="72">
        <f t="shared" si="140"/>
        <v>12</v>
      </c>
      <c r="J524" s="72">
        <f t="shared" si="141"/>
        <v>0</v>
      </c>
      <c r="K524" s="28">
        <f t="shared" si="142"/>
        <v>1260</v>
      </c>
      <c r="L524" s="28">
        <f t="shared" si="143"/>
        <v>0</v>
      </c>
    </row>
    <row r="525" spans="1:12">
      <c r="A525" s="81">
        <v>0</v>
      </c>
      <c r="B525" s="100">
        <v>529804</v>
      </c>
      <c r="C525" s="29" t="s">
        <v>2190</v>
      </c>
      <c r="D525" s="29" t="s">
        <v>981</v>
      </c>
      <c r="E525" s="29" t="s">
        <v>7</v>
      </c>
      <c r="F525" s="32">
        <v>47.25</v>
      </c>
      <c r="G525" s="25">
        <f t="shared" si="139"/>
        <v>4961.25</v>
      </c>
      <c r="H525" s="26"/>
      <c r="I525" s="72">
        <f t="shared" si="140"/>
        <v>47.25</v>
      </c>
      <c r="J525" s="72">
        <f t="shared" si="141"/>
        <v>0</v>
      </c>
      <c r="K525" s="28">
        <f t="shared" si="142"/>
        <v>4961.25</v>
      </c>
      <c r="L525" s="28">
        <f t="shared" si="143"/>
        <v>0</v>
      </c>
    </row>
    <row r="526" spans="1:12">
      <c r="A526" s="81">
        <v>0</v>
      </c>
      <c r="B526" s="100">
        <v>529910</v>
      </c>
      <c r="C526" s="29" t="s">
        <v>2191</v>
      </c>
      <c r="D526" s="29" t="s">
        <v>2192</v>
      </c>
      <c r="E526" s="29" t="s">
        <v>2193</v>
      </c>
      <c r="F526" s="32">
        <v>8.75</v>
      </c>
      <c r="G526" s="25">
        <f t="shared" si="139"/>
        <v>918.75</v>
      </c>
      <c r="H526" s="26"/>
      <c r="I526" s="72">
        <f t="shared" si="140"/>
        <v>8.75</v>
      </c>
      <c r="J526" s="72">
        <f t="shared" si="141"/>
        <v>0</v>
      </c>
      <c r="K526" s="28">
        <f t="shared" si="142"/>
        <v>918.75</v>
      </c>
      <c r="L526" s="28">
        <f t="shared" si="143"/>
        <v>0</v>
      </c>
    </row>
    <row r="527" spans="1:12" ht="12.5" thickBot="1">
      <c r="A527" s="81"/>
      <c r="B527" s="115"/>
      <c r="C527" s="29"/>
      <c r="D527" s="29"/>
      <c r="E527" s="29"/>
      <c r="F527" s="32"/>
      <c r="G527" s="32"/>
      <c r="H527" s="26"/>
      <c r="I527" s="72"/>
      <c r="J527" s="72"/>
      <c r="K527" s="28"/>
      <c r="L527" s="28"/>
    </row>
    <row r="528" spans="1:12" ht="12.5" thickBot="1">
      <c r="A528" s="116"/>
      <c r="B528" s="321" t="s">
        <v>2194</v>
      </c>
      <c r="C528" s="322"/>
      <c r="D528" s="322"/>
      <c r="E528" s="322"/>
      <c r="F528" s="323"/>
      <c r="G528" s="88"/>
      <c r="H528" s="26"/>
      <c r="I528" s="72"/>
      <c r="J528" s="72"/>
      <c r="K528" s="28"/>
      <c r="L528" s="28"/>
    </row>
    <row r="529" spans="1:12">
      <c r="A529" s="92">
        <v>5.0999999999999996</v>
      </c>
      <c r="B529" s="89">
        <v>531113</v>
      </c>
      <c r="C529" s="90" t="s">
        <v>2195</v>
      </c>
      <c r="D529" s="23" t="s">
        <v>772</v>
      </c>
      <c r="E529" s="23" t="s">
        <v>7</v>
      </c>
      <c r="F529" s="25">
        <v>9.64</v>
      </c>
      <c r="G529" s="25">
        <f>ROUND(F529*Курс_EUR,2)</f>
        <v>1012.2</v>
      </c>
      <c r="H529" s="26"/>
      <c r="I529" s="72">
        <f>F529*(1-Скидка_ROXELPRO)</f>
        <v>9.64</v>
      </c>
      <c r="J529" s="72">
        <f>I529*H529</f>
        <v>0</v>
      </c>
      <c r="K529" s="28">
        <f>G529*(1-Скидка_ROXELPRO)</f>
        <v>1012.2</v>
      </c>
      <c r="L529" s="28">
        <f>H529*K529</f>
        <v>0</v>
      </c>
    </row>
    <row r="530" spans="1:12">
      <c r="A530" s="92">
        <v>4.5</v>
      </c>
      <c r="B530" s="89">
        <v>531116</v>
      </c>
      <c r="C530" s="90" t="s">
        <v>2196</v>
      </c>
      <c r="D530" s="23" t="s">
        <v>761</v>
      </c>
      <c r="E530" s="23" t="s">
        <v>7</v>
      </c>
      <c r="F530" s="25">
        <v>13.69</v>
      </c>
      <c r="G530" s="25">
        <f>ROUND(F530*Курс_EUR,2)</f>
        <v>1437.45</v>
      </c>
      <c r="H530" s="26"/>
      <c r="I530" s="72">
        <f>F530*(1-Скидка_ROXELPRO)</f>
        <v>13.69</v>
      </c>
      <c r="J530" s="72">
        <f>I530*H530</f>
        <v>0</v>
      </c>
      <c r="K530" s="28">
        <f>G530*(1-Скидка_ROXELPRO)</f>
        <v>1437.45</v>
      </c>
      <c r="L530" s="28">
        <f>H530*K530</f>
        <v>0</v>
      </c>
    </row>
    <row r="531" spans="1:12">
      <c r="A531" s="81"/>
      <c r="B531" s="80"/>
      <c r="C531" s="90"/>
      <c r="D531" s="23"/>
      <c r="E531" s="23"/>
      <c r="F531" s="25"/>
      <c r="G531" s="25"/>
      <c r="H531" s="26"/>
      <c r="I531" s="72"/>
      <c r="J531" s="72"/>
      <c r="K531" s="28"/>
      <c r="L531" s="28"/>
    </row>
    <row r="532" spans="1:12">
      <c r="A532" s="81">
        <v>0</v>
      </c>
      <c r="B532" s="89">
        <v>533211</v>
      </c>
      <c r="C532" s="90" t="s">
        <v>2197</v>
      </c>
      <c r="D532" s="23" t="s">
        <v>2198</v>
      </c>
      <c r="E532" s="23" t="s">
        <v>7</v>
      </c>
      <c r="F532" s="25">
        <v>5.2</v>
      </c>
      <c r="G532" s="25">
        <f>ROUND(F532*Курс_EUR,2)</f>
        <v>546</v>
      </c>
      <c r="H532" s="26"/>
      <c r="I532" s="72">
        <f>F532*(1-Скидка_ROXELPRO)</f>
        <v>5.2</v>
      </c>
      <c r="J532" s="72">
        <f>I532*H532</f>
        <v>0</v>
      </c>
      <c r="K532" s="28">
        <f>G532*(1-Скидка_ROXELPRO)</f>
        <v>546</v>
      </c>
      <c r="L532" s="28">
        <f>H532*K532</f>
        <v>0</v>
      </c>
    </row>
    <row r="533" spans="1:12">
      <c r="A533" s="81">
        <v>0</v>
      </c>
      <c r="B533" s="89">
        <v>533213</v>
      </c>
      <c r="C533" s="90" t="s">
        <v>2199</v>
      </c>
      <c r="D533" s="23" t="s">
        <v>772</v>
      </c>
      <c r="E533" s="23" t="s">
        <v>7</v>
      </c>
      <c r="F533" s="25">
        <v>11.06</v>
      </c>
      <c r="G533" s="25">
        <f>ROUND(F533*Курс_EUR,2)</f>
        <v>1161.3</v>
      </c>
      <c r="H533" s="26"/>
      <c r="I533" s="72">
        <f>F533*(1-Скидка_ROXELPRO)</f>
        <v>11.06</v>
      </c>
      <c r="J533" s="72">
        <f>I533*H533</f>
        <v>0</v>
      </c>
      <c r="K533" s="28">
        <f>G533*(1-Скидка_ROXELPRO)</f>
        <v>1161.3</v>
      </c>
      <c r="L533" s="28">
        <f>H533*K533</f>
        <v>0</v>
      </c>
    </row>
    <row r="534" spans="1:12">
      <c r="A534" s="81">
        <v>0</v>
      </c>
      <c r="B534" s="89">
        <v>533217</v>
      </c>
      <c r="C534" s="90" t="s">
        <v>2200</v>
      </c>
      <c r="D534" s="23" t="s">
        <v>772</v>
      </c>
      <c r="E534" s="23" t="s">
        <v>7</v>
      </c>
      <c r="F534" s="25">
        <v>29.99</v>
      </c>
      <c r="G534" s="25">
        <f>ROUND(F534*Курс_EUR,2)</f>
        <v>3148.95</v>
      </c>
      <c r="H534" s="26"/>
      <c r="I534" s="72">
        <f>F534*(1-Скидка_ROXELPRO)</f>
        <v>29.99</v>
      </c>
      <c r="J534" s="72">
        <f>I534*H534</f>
        <v>0</v>
      </c>
      <c r="K534" s="28">
        <f>G534*(1-Скидка_ROXELPRO)</f>
        <v>3148.95</v>
      </c>
      <c r="L534" s="28">
        <f>H534*K534</f>
        <v>0</v>
      </c>
    </row>
    <row r="535" spans="1:12">
      <c r="A535" s="81"/>
      <c r="B535" s="80"/>
      <c r="C535" s="90"/>
      <c r="D535" s="23"/>
      <c r="E535" s="23"/>
      <c r="F535" s="25"/>
      <c r="G535" s="25"/>
      <c r="H535" s="26"/>
      <c r="I535" s="72"/>
      <c r="J535" s="72"/>
      <c r="K535" s="28"/>
      <c r="L535" s="28"/>
    </row>
    <row r="536" spans="1:12">
      <c r="A536" s="81">
        <v>0</v>
      </c>
      <c r="B536" s="89">
        <v>534111</v>
      </c>
      <c r="C536" s="90" t="s">
        <v>2419</v>
      </c>
      <c r="D536" s="23" t="s">
        <v>2198</v>
      </c>
      <c r="E536" s="23" t="s">
        <v>7</v>
      </c>
      <c r="F536" s="25">
        <v>4.2</v>
      </c>
      <c r="G536" s="25">
        <f>ROUND(F536*Курс_EUR,2)</f>
        <v>441</v>
      </c>
      <c r="H536" s="26"/>
      <c r="I536" s="72">
        <f>F536*(1-Скидка_ROXELPRO)</f>
        <v>4.2</v>
      </c>
      <c r="J536" s="72">
        <f>I536*H536</f>
        <v>0</v>
      </c>
      <c r="K536" s="28">
        <f>G536*(1-Скидка_ROXELPRO)</f>
        <v>441</v>
      </c>
      <c r="L536" s="28">
        <f>H536*K536</f>
        <v>0</v>
      </c>
    </row>
    <row r="537" spans="1:12">
      <c r="A537" s="81"/>
      <c r="B537" s="80"/>
      <c r="C537" s="90"/>
      <c r="D537" s="23"/>
      <c r="E537" s="23"/>
      <c r="F537" s="25"/>
      <c r="G537" s="25"/>
      <c r="H537" s="26"/>
      <c r="I537" s="72"/>
      <c r="J537" s="72"/>
      <c r="K537" s="28"/>
      <c r="L537" s="28"/>
    </row>
    <row r="538" spans="1:12">
      <c r="A538" s="92">
        <v>9.1</v>
      </c>
      <c r="B538" s="89">
        <v>535115</v>
      </c>
      <c r="C538" s="90" t="s">
        <v>2201</v>
      </c>
      <c r="D538" s="23" t="s">
        <v>2093</v>
      </c>
      <c r="E538" s="23" t="s">
        <v>7</v>
      </c>
      <c r="F538" s="25">
        <v>27.75</v>
      </c>
      <c r="G538" s="25">
        <f>ROUND(F538*Курс_EUR,2)</f>
        <v>2913.75</v>
      </c>
      <c r="H538" s="26"/>
      <c r="I538" s="72">
        <f>F538*(1-Скидка_ROXELPRO)</f>
        <v>27.75</v>
      </c>
      <c r="J538" s="72">
        <f>I538*H538</f>
        <v>0</v>
      </c>
      <c r="K538" s="28">
        <f>G538*(1-Скидка_ROXELPRO)</f>
        <v>2913.75</v>
      </c>
      <c r="L538" s="28">
        <f>H538*K538</f>
        <v>0</v>
      </c>
    </row>
    <row r="539" spans="1:12">
      <c r="A539" s="92">
        <v>6.5</v>
      </c>
      <c r="B539" s="89">
        <v>535125</v>
      </c>
      <c r="C539" s="90" t="s">
        <v>2202</v>
      </c>
      <c r="D539" s="23" t="s">
        <v>799</v>
      </c>
      <c r="E539" s="23" t="s">
        <v>7</v>
      </c>
      <c r="F539" s="25">
        <v>20.46</v>
      </c>
      <c r="G539" s="25">
        <f>ROUND(F539*Курс_EUR,2)</f>
        <v>2148.3000000000002</v>
      </c>
      <c r="H539" s="26"/>
      <c r="I539" s="72">
        <f>F539*(1-Скидка_ROXELPRO)</f>
        <v>20.46</v>
      </c>
      <c r="J539" s="72">
        <f>I539*H539</f>
        <v>0</v>
      </c>
      <c r="K539" s="28">
        <f>G539*(1-Скидка_ROXELPRO)</f>
        <v>2148.3000000000002</v>
      </c>
      <c r="L539" s="28">
        <f>H539*K539</f>
        <v>0</v>
      </c>
    </row>
    <row r="540" spans="1:12">
      <c r="A540" s="92">
        <v>6.8</v>
      </c>
      <c r="B540" s="89">
        <v>535132</v>
      </c>
      <c r="C540" s="90" t="s">
        <v>2203</v>
      </c>
      <c r="D540" s="23" t="s">
        <v>799</v>
      </c>
      <c r="E540" s="23" t="s">
        <v>7</v>
      </c>
      <c r="F540" s="25">
        <v>6.32</v>
      </c>
      <c r="G540" s="25">
        <f>ROUND(F540*Курс_EUR,2)</f>
        <v>663.6</v>
      </c>
      <c r="H540" s="26"/>
      <c r="I540" s="72">
        <f>F540*(1-Скидка_ROXELPRO)</f>
        <v>6.32</v>
      </c>
      <c r="J540" s="72">
        <f>I540*H540</f>
        <v>0</v>
      </c>
      <c r="K540" s="28">
        <f>G540*(1-Скидка_ROXELPRO)</f>
        <v>663.6</v>
      </c>
      <c r="L540" s="28">
        <f>H540*K540</f>
        <v>0</v>
      </c>
    </row>
    <row r="541" spans="1:12">
      <c r="A541" s="81">
        <v>0</v>
      </c>
      <c r="B541" s="89">
        <v>536110</v>
      </c>
      <c r="C541" s="90" t="s">
        <v>2204</v>
      </c>
      <c r="D541" s="23" t="s">
        <v>2205</v>
      </c>
      <c r="E541" s="23" t="s">
        <v>7</v>
      </c>
      <c r="F541" s="25">
        <v>0.15</v>
      </c>
      <c r="G541" s="25">
        <f>ROUND(F541*Курс_EUR,2)</f>
        <v>15.75</v>
      </c>
      <c r="H541" s="26"/>
      <c r="I541" s="72">
        <f>F541*(1-Скидка_ROXELPRO)</f>
        <v>0.15</v>
      </c>
      <c r="J541" s="72">
        <f>I541*H541</f>
        <v>0</v>
      </c>
      <c r="K541" s="28">
        <f>G541*(1-Скидка_ROXELPRO)</f>
        <v>15.75</v>
      </c>
      <c r="L541" s="28">
        <f>H541*K541</f>
        <v>0</v>
      </c>
    </row>
    <row r="542" spans="1:12">
      <c r="A542" s="81"/>
      <c r="B542" s="80"/>
      <c r="C542" s="90"/>
      <c r="D542" s="23"/>
      <c r="E542" s="23"/>
      <c r="F542" s="25"/>
      <c r="G542" s="25"/>
      <c r="H542" s="26"/>
      <c r="I542" s="72"/>
      <c r="J542" s="72"/>
      <c r="K542" s="28"/>
      <c r="L542" s="28"/>
    </row>
    <row r="543" spans="1:12">
      <c r="A543" s="117">
        <v>2.5</v>
      </c>
      <c r="B543" s="104">
        <v>537117</v>
      </c>
      <c r="C543" s="118" t="s">
        <v>2281</v>
      </c>
      <c r="D543" s="102" t="s">
        <v>2206</v>
      </c>
      <c r="E543" s="102" t="s">
        <v>21</v>
      </c>
      <c r="F543" s="97">
        <v>16.73</v>
      </c>
      <c r="G543" s="97">
        <f>ROUND(F543*Курс_EUR,2)</f>
        <v>1756.65</v>
      </c>
      <c r="H543" s="98"/>
      <c r="I543" s="128">
        <f>F543*(1-Скидка_ROXELPRO)</f>
        <v>16.73</v>
      </c>
      <c r="J543" s="128">
        <f>I543*H543</f>
        <v>0</v>
      </c>
      <c r="K543" s="99">
        <f>G543*(1-Скидка_ROXELPRO)</f>
        <v>1756.65</v>
      </c>
      <c r="L543" s="99">
        <f>H543*K543</f>
        <v>0</v>
      </c>
    </row>
    <row r="544" spans="1:12" ht="24">
      <c r="A544" s="117">
        <v>2.7</v>
      </c>
      <c r="B544" s="101">
        <v>537119</v>
      </c>
      <c r="C544" s="118" t="s">
        <v>2331</v>
      </c>
      <c r="D544" s="102" t="s">
        <v>2206</v>
      </c>
      <c r="E544" s="102" t="s">
        <v>21</v>
      </c>
      <c r="F544" s="97">
        <v>20.059999999999999</v>
      </c>
      <c r="G544" s="97">
        <f>ROUND(F544*Курс_EUR,2)</f>
        <v>2106.3000000000002</v>
      </c>
      <c r="H544" s="98"/>
      <c r="I544" s="128">
        <f>F544*(1-Скидка_ROXELPRO)</f>
        <v>20.059999999999999</v>
      </c>
      <c r="J544" s="128">
        <f>I544*H544</f>
        <v>0</v>
      </c>
      <c r="K544" s="99">
        <f>G544*(1-Скидка_ROXELPRO)</f>
        <v>2106.3000000000002</v>
      </c>
      <c r="L544" s="99">
        <f>H544*K544</f>
        <v>0</v>
      </c>
    </row>
    <row r="545" spans="1:12" ht="12.5" thickBot="1">
      <c r="A545" s="81"/>
      <c r="B545" s="115"/>
      <c r="C545" s="29"/>
      <c r="D545" s="29"/>
      <c r="E545" s="29"/>
      <c r="F545" s="32"/>
      <c r="G545" s="32"/>
      <c r="H545" s="26"/>
      <c r="I545" s="72"/>
      <c r="J545" s="72"/>
      <c r="K545" s="28"/>
      <c r="L545" s="28"/>
    </row>
    <row r="546" spans="1:12" ht="12.5" thickBot="1">
      <c r="A546" s="93"/>
      <c r="B546" s="321" t="s">
        <v>2207</v>
      </c>
      <c r="C546" s="322"/>
      <c r="D546" s="322"/>
      <c r="E546" s="322"/>
      <c r="F546" s="323"/>
      <c r="G546" s="88"/>
      <c r="H546" s="98"/>
      <c r="I546" s="128"/>
      <c r="J546" s="128"/>
      <c r="K546" s="99"/>
      <c r="L546" s="99"/>
    </row>
    <row r="547" spans="1:12">
      <c r="A547" s="81">
        <v>0</v>
      </c>
      <c r="B547" s="89">
        <v>551213</v>
      </c>
      <c r="C547" s="90" t="s">
        <v>2332</v>
      </c>
      <c r="D547" s="23" t="s">
        <v>772</v>
      </c>
      <c r="E547" s="23" t="s">
        <v>7</v>
      </c>
      <c r="F547" s="25">
        <v>7.56</v>
      </c>
      <c r="G547" s="25">
        <f t="shared" ref="G547:G553" si="144">ROUND(F547*Курс_EUR,2)</f>
        <v>793.8</v>
      </c>
      <c r="H547" s="26"/>
      <c r="I547" s="72">
        <f t="shared" ref="I547:I553" si="145">F547*(1-Скидка_ROXELPRO)</f>
        <v>7.56</v>
      </c>
      <c r="J547" s="72">
        <f t="shared" ref="J547:J553" si="146">I547*H547</f>
        <v>0</v>
      </c>
      <c r="K547" s="28">
        <f t="shared" ref="K547:K553" si="147">G547*(1-Скидка_ROXELPRO)</f>
        <v>793.8</v>
      </c>
      <c r="L547" s="28">
        <f t="shared" ref="L547:L553" si="148">H547*K547</f>
        <v>0</v>
      </c>
    </row>
    <row r="548" spans="1:12">
      <c r="A548" s="81">
        <v>0</v>
      </c>
      <c r="B548" s="89">
        <v>551216</v>
      </c>
      <c r="C548" s="90" t="s">
        <v>2208</v>
      </c>
      <c r="D548" s="23" t="s">
        <v>761</v>
      </c>
      <c r="E548" s="23" t="s">
        <v>7</v>
      </c>
      <c r="F548" s="25">
        <v>9.2100000000000009</v>
      </c>
      <c r="G548" s="25">
        <f t="shared" si="144"/>
        <v>967.05</v>
      </c>
      <c r="H548" s="26"/>
      <c r="I548" s="72">
        <f t="shared" si="145"/>
        <v>9.2100000000000009</v>
      </c>
      <c r="J548" s="72">
        <f t="shared" si="146"/>
        <v>0</v>
      </c>
      <c r="K548" s="28">
        <f t="shared" si="147"/>
        <v>967.05</v>
      </c>
      <c r="L548" s="28">
        <f t="shared" si="148"/>
        <v>0</v>
      </c>
    </row>
    <row r="549" spans="1:12">
      <c r="A549" s="81">
        <v>0</v>
      </c>
      <c r="B549" s="89">
        <v>551223</v>
      </c>
      <c r="C549" s="90" t="s">
        <v>2333</v>
      </c>
      <c r="D549" s="23" t="s">
        <v>772</v>
      </c>
      <c r="E549" s="23" t="s">
        <v>7</v>
      </c>
      <c r="F549" s="25">
        <v>7.56</v>
      </c>
      <c r="G549" s="25">
        <f t="shared" si="144"/>
        <v>793.8</v>
      </c>
      <c r="H549" s="26"/>
      <c r="I549" s="72">
        <f t="shared" si="145"/>
        <v>7.56</v>
      </c>
      <c r="J549" s="72">
        <f t="shared" si="146"/>
        <v>0</v>
      </c>
      <c r="K549" s="28">
        <f t="shared" si="147"/>
        <v>793.8</v>
      </c>
      <c r="L549" s="28">
        <f t="shared" si="148"/>
        <v>0</v>
      </c>
    </row>
    <row r="550" spans="1:12">
      <c r="A550" s="81">
        <v>0</v>
      </c>
      <c r="B550" s="89">
        <v>551226</v>
      </c>
      <c r="C550" s="90" t="s">
        <v>2209</v>
      </c>
      <c r="D550" s="23" t="s">
        <v>761</v>
      </c>
      <c r="E550" s="23" t="s">
        <v>7</v>
      </c>
      <c r="F550" s="25">
        <v>9.2100000000000009</v>
      </c>
      <c r="G550" s="25">
        <f t="shared" si="144"/>
        <v>967.05</v>
      </c>
      <c r="H550" s="26"/>
      <c r="I550" s="72">
        <f t="shared" si="145"/>
        <v>9.2100000000000009</v>
      </c>
      <c r="J550" s="72">
        <f t="shared" si="146"/>
        <v>0</v>
      </c>
      <c r="K550" s="28">
        <f t="shared" si="147"/>
        <v>967.05</v>
      </c>
      <c r="L550" s="28">
        <f t="shared" si="148"/>
        <v>0</v>
      </c>
    </row>
    <row r="551" spans="1:12">
      <c r="A551" s="81">
        <v>0</v>
      </c>
      <c r="B551" s="89">
        <v>551233</v>
      </c>
      <c r="C551" s="90" t="s">
        <v>2334</v>
      </c>
      <c r="D551" s="23" t="s">
        <v>772</v>
      </c>
      <c r="E551" s="23" t="s">
        <v>7</v>
      </c>
      <c r="F551" s="25">
        <v>7.56</v>
      </c>
      <c r="G551" s="25">
        <f t="shared" si="144"/>
        <v>793.8</v>
      </c>
      <c r="H551" s="26"/>
      <c r="I551" s="72">
        <f t="shared" si="145"/>
        <v>7.56</v>
      </c>
      <c r="J551" s="72">
        <f t="shared" si="146"/>
        <v>0</v>
      </c>
      <c r="K551" s="28">
        <f t="shared" si="147"/>
        <v>793.8</v>
      </c>
      <c r="L551" s="28">
        <f t="shared" si="148"/>
        <v>0</v>
      </c>
    </row>
    <row r="552" spans="1:12">
      <c r="A552" s="81">
        <v>0</v>
      </c>
      <c r="B552" s="89">
        <v>551236</v>
      </c>
      <c r="C552" s="90" t="s">
        <v>2210</v>
      </c>
      <c r="D552" s="23" t="s">
        <v>761</v>
      </c>
      <c r="E552" s="23" t="s">
        <v>7</v>
      </c>
      <c r="F552" s="25">
        <v>9.2100000000000009</v>
      </c>
      <c r="G552" s="25">
        <f t="shared" si="144"/>
        <v>967.05</v>
      </c>
      <c r="H552" s="26"/>
      <c r="I552" s="72">
        <f t="shared" si="145"/>
        <v>9.2100000000000009</v>
      </c>
      <c r="J552" s="72">
        <f t="shared" si="146"/>
        <v>0</v>
      </c>
      <c r="K552" s="28">
        <f t="shared" si="147"/>
        <v>967.05</v>
      </c>
      <c r="L552" s="28">
        <f t="shared" si="148"/>
        <v>0</v>
      </c>
    </row>
    <row r="553" spans="1:12">
      <c r="A553" s="81">
        <v>0</v>
      </c>
      <c r="B553" s="89">
        <v>551243</v>
      </c>
      <c r="C553" s="90" t="s">
        <v>2335</v>
      </c>
      <c r="D553" s="23" t="s">
        <v>772</v>
      </c>
      <c r="E553" s="23" t="s">
        <v>7</v>
      </c>
      <c r="F553" s="25">
        <v>7.56</v>
      </c>
      <c r="G553" s="25">
        <f t="shared" si="144"/>
        <v>793.8</v>
      </c>
      <c r="H553" s="26"/>
      <c r="I553" s="72">
        <f t="shared" si="145"/>
        <v>7.56</v>
      </c>
      <c r="J553" s="72">
        <f t="shared" si="146"/>
        <v>0</v>
      </c>
      <c r="K553" s="28">
        <f t="shared" si="147"/>
        <v>793.8</v>
      </c>
      <c r="L553" s="28">
        <f t="shared" si="148"/>
        <v>0</v>
      </c>
    </row>
    <row r="554" spans="1:12">
      <c r="A554" s="81"/>
      <c r="B554" s="80"/>
      <c r="C554" s="90"/>
      <c r="D554" s="23"/>
      <c r="E554" s="23"/>
      <c r="F554" s="25"/>
      <c r="G554" s="25"/>
      <c r="H554" s="26"/>
      <c r="I554" s="72"/>
      <c r="J554" s="72"/>
      <c r="K554" s="28"/>
      <c r="L554" s="28"/>
    </row>
    <row r="555" spans="1:12">
      <c r="A555" s="81">
        <v>0</v>
      </c>
      <c r="B555" s="89">
        <v>551513</v>
      </c>
      <c r="C555" s="90" t="s">
        <v>2420</v>
      </c>
      <c r="D555" s="23" t="s">
        <v>772</v>
      </c>
      <c r="E555" s="23" t="s">
        <v>7</v>
      </c>
      <c r="F555" s="25">
        <v>5.15</v>
      </c>
      <c r="G555" s="25">
        <f>ROUND(F555*Курс_EUR,2)</f>
        <v>540.75</v>
      </c>
      <c r="H555" s="26"/>
      <c r="I555" s="72">
        <f>F555*(1-Скидка_ROXELPRO)</f>
        <v>5.15</v>
      </c>
      <c r="J555" s="72">
        <f>I555*H555</f>
        <v>0</v>
      </c>
      <c r="K555" s="28">
        <f>G555*(1-Скидка_ROXELPRO)</f>
        <v>540.75</v>
      </c>
      <c r="L555" s="28">
        <f>H555*K555</f>
        <v>0</v>
      </c>
    </row>
    <row r="556" spans="1:12">
      <c r="A556" s="81">
        <v>0</v>
      </c>
      <c r="B556" s="89">
        <v>551523</v>
      </c>
      <c r="C556" s="90" t="s">
        <v>2421</v>
      </c>
      <c r="D556" s="23" t="s">
        <v>772</v>
      </c>
      <c r="E556" s="23" t="s">
        <v>7</v>
      </c>
      <c r="F556" s="25">
        <v>5.15</v>
      </c>
      <c r="G556" s="25">
        <f>ROUND(F556*Курс_EUR,2)</f>
        <v>540.75</v>
      </c>
      <c r="H556" s="26"/>
      <c r="I556" s="72">
        <f>F556*(1-Скидка_ROXELPRO)</f>
        <v>5.15</v>
      </c>
      <c r="J556" s="72">
        <f>I556*H556</f>
        <v>0</v>
      </c>
      <c r="K556" s="28">
        <f>G556*(1-Скидка_ROXELPRO)</f>
        <v>540.75</v>
      </c>
      <c r="L556" s="28">
        <f>H556*K556</f>
        <v>0</v>
      </c>
    </row>
    <row r="557" spans="1:12">
      <c r="A557" s="81">
        <v>0</v>
      </c>
      <c r="B557" s="89">
        <v>551533</v>
      </c>
      <c r="C557" s="90" t="s">
        <v>2422</v>
      </c>
      <c r="D557" s="23" t="s">
        <v>772</v>
      </c>
      <c r="E557" s="23" t="s">
        <v>7</v>
      </c>
      <c r="F557" s="25">
        <v>5.15</v>
      </c>
      <c r="G557" s="25">
        <f>ROUND(F557*Курс_EUR,2)</f>
        <v>540.75</v>
      </c>
      <c r="H557" s="26"/>
      <c r="I557" s="72">
        <f>F557*(1-Скидка_ROXELPRO)</f>
        <v>5.15</v>
      </c>
      <c r="J557" s="72">
        <f>I557*H557</f>
        <v>0</v>
      </c>
      <c r="K557" s="28">
        <f>G557*(1-Скидка_ROXELPRO)</f>
        <v>540.75</v>
      </c>
      <c r="L557" s="28">
        <f>H557*K557</f>
        <v>0</v>
      </c>
    </row>
    <row r="558" spans="1:12">
      <c r="A558" s="81">
        <v>0</v>
      </c>
      <c r="B558" s="89">
        <v>551543</v>
      </c>
      <c r="C558" s="90" t="s">
        <v>2423</v>
      </c>
      <c r="D558" s="23" t="s">
        <v>772</v>
      </c>
      <c r="E558" s="23" t="s">
        <v>7</v>
      </c>
      <c r="F558" s="25">
        <v>5.15</v>
      </c>
      <c r="G558" s="25">
        <f>ROUND(F558*Курс_EUR,2)</f>
        <v>540.75</v>
      </c>
      <c r="H558" s="26"/>
      <c r="I558" s="72">
        <f>F558*(1-Скидка_ROXELPRO)</f>
        <v>5.15</v>
      </c>
      <c r="J558" s="72">
        <f>I558*H558</f>
        <v>0</v>
      </c>
      <c r="K558" s="28">
        <f>G558*(1-Скидка_ROXELPRO)</f>
        <v>540.75</v>
      </c>
      <c r="L558" s="28">
        <f>H558*K558</f>
        <v>0</v>
      </c>
    </row>
    <row r="559" spans="1:12">
      <c r="A559" s="81"/>
      <c r="B559" s="80"/>
      <c r="C559" s="90"/>
      <c r="D559" s="23"/>
      <c r="E559" s="23"/>
      <c r="F559" s="25"/>
      <c r="G559" s="25"/>
      <c r="H559" s="26"/>
      <c r="I559" s="72"/>
      <c r="J559" s="72"/>
      <c r="K559" s="28"/>
      <c r="L559" s="28"/>
    </row>
    <row r="560" spans="1:12">
      <c r="A560" s="81">
        <v>0</v>
      </c>
      <c r="B560" s="89">
        <v>553322</v>
      </c>
      <c r="C560" s="90" t="s">
        <v>2211</v>
      </c>
      <c r="D560" s="23" t="s">
        <v>772</v>
      </c>
      <c r="E560" s="23" t="s">
        <v>7</v>
      </c>
      <c r="F560" s="25">
        <v>12</v>
      </c>
      <c r="G560" s="25">
        <f>ROUND(F560*Курс_EUR,2)</f>
        <v>1260</v>
      </c>
      <c r="H560" s="26"/>
      <c r="I560" s="72">
        <f>F560*(1-Скидка_ROXELPRO)</f>
        <v>12</v>
      </c>
      <c r="J560" s="72">
        <f>I560*H560</f>
        <v>0</v>
      </c>
      <c r="K560" s="28">
        <f>G560*(1-Скидка_ROXELPRO)</f>
        <v>1260</v>
      </c>
      <c r="L560" s="28">
        <f>H560*K560</f>
        <v>0</v>
      </c>
    </row>
    <row r="561" spans="1:13">
      <c r="A561" s="81">
        <v>0</v>
      </c>
      <c r="B561" s="89">
        <v>553332</v>
      </c>
      <c r="C561" s="90" t="s">
        <v>2212</v>
      </c>
      <c r="D561" s="23" t="s">
        <v>772</v>
      </c>
      <c r="E561" s="23" t="s">
        <v>7</v>
      </c>
      <c r="F561" s="25">
        <v>12</v>
      </c>
      <c r="G561" s="25">
        <f>ROUND(F561*Курс_EUR,2)</f>
        <v>1260</v>
      </c>
      <c r="H561" s="26"/>
      <c r="I561" s="72">
        <f>F561*(1-Скидка_ROXELPRO)</f>
        <v>12</v>
      </c>
      <c r="J561" s="72">
        <f>I561*H561</f>
        <v>0</v>
      </c>
      <c r="K561" s="28">
        <f>G561*(1-Скидка_ROXELPRO)</f>
        <v>1260</v>
      </c>
      <c r="L561" s="28">
        <f>H561*K561</f>
        <v>0</v>
      </c>
    </row>
    <row r="562" spans="1:13">
      <c r="A562" s="81">
        <v>0</v>
      </c>
      <c r="B562" s="89">
        <v>553342</v>
      </c>
      <c r="C562" s="90" t="s">
        <v>2213</v>
      </c>
      <c r="D562" s="23" t="s">
        <v>772</v>
      </c>
      <c r="E562" s="23" t="s">
        <v>7</v>
      </c>
      <c r="F562" s="25">
        <v>12</v>
      </c>
      <c r="G562" s="25">
        <f>ROUND(F562*Курс_EUR,2)</f>
        <v>1260</v>
      </c>
      <c r="H562" s="26"/>
      <c r="I562" s="72">
        <f>F562*(1-Скидка_ROXELPRO)</f>
        <v>12</v>
      </c>
      <c r="J562" s="72">
        <f>I562*H562</f>
        <v>0</v>
      </c>
      <c r="K562" s="28">
        <f>G562*(1-Скидка_ROXELPRO)</f>
        <v>1260</v>
      </c>
      <c r="L562" s="28">
        <f>H562*K562</f>
        <v>0</v>
      </c>
    </row>
    <row r="563" spans="1:13">
      <c r="A563" s="81"/>
      <c r="B563" s="80"/>
      <c r="C563" s="90"/>
      <c r="D563" s="23"/>
      <c r="E563" s="23"/>
      <c r="F563" s="25"/>
      <c r="G563" s="25"/>
      <c r="H563" s="26"/>
      <c r="I563" s="72"/>
      <c r="J563" s="72"/>
      <c r="K563" s="28"/>
      <c r="L563" s="28"/>
    </row>
    <row r="564" spans="1:13">
      <c r="A564" s="92">
        <v>9.4</v>
      </c>
      <c r="B564" s="89">
        <v>556443</v>
      </c>
      <c r="C564" s="90" t="s">
        <v>2214</v>
      </c>
      <c r="D564" s="23" t="s">
        <v>778</v>
      </c>
      <c r="E564" s="23" t="s">
        <v>7</v>
      </c>
      <c r="F564" s="25">
        <v>15.3</v>
      </c>
      <c r="G564" s="25">
        <f>ROUND(F564*Курс_EUR,2)</f>
        <v>1606.5</v>
      </c>
      <c r="H564" s="26"/>
      <c r="I564" s="72">
        <f>F564*(1-Скидка_ROXELPRO)</f>
        <v>15.3</v>
      </c>
      <c r="J564" s="72">
        <f>I564*H564</f>
        <v>0</v>
      </c>
      <c r="K564" s="28">
        <f>G564*(1-Скидка_ROXELPRO)</f>
        <v>1606.5</v>
      </c>
      <c r="L564" s="28">
        <f>H564*K564</f>
        <v>0</v>
      </c>
    </row>
    <row r="565" spans="1:13">
      <c r="A565" s="81"/>
      <c r="B565" s="80"/>
      <c r="C565" s="90"/>
      <c r="D565" s="23"/>
      <c r="E565" s="23"/>
      <c r="F565" s="25"/>
      <c r="G565" s="25"/>
      <c r="H565" s="26"/>
      <c r="I565" s="72"/>
      <c r="J565" s="72"/>
      <c r="K565" s="28"/>
      <c r="L565" s="28"/>
    </row>
    <row r="566" spans="1:13">
      <c r="A566" s="81">
        <v>0</v>
      </c>
      <c r="B566" s="89">
        <v>592123</v>
      </c>
      <c r="C566" s="90" t="s">
        <v>2329</v>
      </c>
      <c r="D566" s="23" t="s">
        <v>798</v>
      </c>
      <c r="E566" s="23" t="s">
        <v>7</v>
      </c>
      <c r="F566" s="25">
        <v>314</v>
      </c>
      <c r="G566" s="25">
        <f>ROUND(F566*Курс_EUR,2)</f>
        <v>32970</v>
      </c>
      <c r="H566" s="26"/>
      <c r="I566" s="72">
        <f>F566*(1-Скидка_ROXELPRO)</f>
        <v>314</v>
      </c>
      <c r="J566" s="72">
        <f>I566*H566</f>
        <v>0</v>
      </c>
      <c r="K566" s="28">
        <f>G566*(1-Скидка_ROXELPRO)</f>
        <v>32970</v>
      </c>
      <c r="L566" s="28">
        <f>H566*K566</f>
        <v>0</v>
      </c>
    </row>
    <row r="567" spans="1:13">
      <c r="A567" s="81">
        <v>0</v>
      </c>
      <c r="B567" s="89">
        <v>592125</v>
      </c>
      <c r="C567" s="90" t="s">
        <v>2330</v>
      </c>
      <c r="D567" s="23" t="s">
        <v>798</v>
      </c>
      <c r="E567" s="23" t="s">
        <v>7</v>
      </c>
      <c r="F567" s="25">
        <v>246</v>
      </c>
      <c r="G567" s="25">
        <f>ROUND(F567*Курс_EUR,2)</f>
        <v>25830</v>
      </c>
      <c r="H567" s="26"/>
      <c r="I567" s="72">
        <f>F567*(1-Скидка_ROXELPRO)</f>
        <v>246</v>
      </c>
      <c r="J567" s="72">
        <f>I567*H567</f>
        <v>0</v>
      </c>
      <c r="K567" s="28">
        <f>G567*(1-Скидка_ROXELPRO)</f>
        <v>25830</v>
      </c>
      <c r="L567" s="28">
        <f>H567*K567</f>
        <v>0</v>
      </c>
    </row>
    <row r="568" spans="1:13">
      <c r="A568" s="81">
        <v>0</v>
      </c>
      <c r="B568" s="89">
        <v>599113</v>
      </c>
      <c r="C568" s="90" t="s">
        <v>2215</v>
      </c>
      <c r="D568" s="23" t="s">
        <v>777</v>
      </c>
      <c r="E568" s="23" t="s">
        <v>2216</v>
      </c>
      <c r="F568" s="25">
        <v>3.03</v>
      </c>
      <c r="G568" s="25">
        <f>ROUND(F568*Курс_EUR,2)</f>
        <v>318.14999999999998</v>
      </c>
      <c r="H568" s="26"/>
      <c r="I568" s="72">
        <f>F568*(1-Скидка_ROXELPRO)</f>
        <v>3.03</v>
      </c>
      <c r="J568" s="72">
        <f>I568*H568</f>
        <v>0</v>
      </c>
      <c r="K568" s="28">
        <f>G568*(1-Скидка_ROXELPRO)</f>
        <v>318.14999999999998</v>
      </c>
      <c r="L568" s="28">
        <f>H568*K568</f>
        <v>0</v>
      </c>
      <c r="M568" s="34"/>
    </row>
    <row r="569" spans="1:13">
      <c r="A569" s="81">
        <v>0</v>
      </c>
      <c r="B569" s="80">
        <v>599123</v>
      </c>
      <c r="C569" s="90" t="s">
        <v>2217</v>
      </c>
      <c r="D569" s="23" t="s">
        <v>776</v>
      </c>
      <c r="E569" s="23" t="s">
        <v>7</v>
      </c>
      <c r="F569" s="25">
        <v>0.95</v>
      </c>
      <c r="G569" s="25">
        <f>ROUND(F569*Курс_EUR,2)</f>
        <v>99.75</v>
      </c>
      <c r="H569" s="26"/>
      <c r="I569" s="72">
        <f>F569*(1-Скидка_ROXELPRO)</f>
        <v>0.95</v>
      </c>
      <c r="J569" s="72">
        <f>I569*H569</f>
        <v>0</v>
      </c>
      <c r="K569" s="28">
        <f>G569*(1-Скидка_ROXELPRO)</f>
        <v>99.75</v>
      </c>
      <c r="L569" s="28">
        <f>H569*K569</f>
        <v>0</v>
      </c>
      <c r="M569" s="34"/>
    </row>
    <row r="570" spans="1:13">
      <c r="A570" s="81">
        <v>0</v>
      </c>
      <c r="B570" s="80">
        <v>599131</v>
      </c>
      <c r="C570" s="90" t="s">
        <v>2218</v>
      </c>
      <c r="D570" s="23" t="s">
        <v>798</v>
      </c>
      <c r="E570" s="23" t="s">
        <v>7</v>
      </c>
      <c r="F570" s="25">
        <v>1.5</v>
      </c>
      <c r="G570" s="25">
        <f>ROUND(F570*Курс_EUR,2)</f>
        <v>157.5</v>
      </c>
      <c r="H570" s="26"/>
      <c r="I570" s="72">
        <f>F570*(1-Скидка_ROXELPRO)</f>
        <v>1.5</v>
      </c>
      <c r="J570" s="72">
        <f>I570*H570</f>
        <v>0</v>
      </c>
      <c r="K570" s="28">
        <f>G570*(1-Скидка_ROXELPRO)</f>
        <v>157.5</v>
      </c>
      <c r="L570" s="28">
        <f>H570*K570</f>
        <v>0</v>
      </c>
      <c r="M570" s="34"/>
    </row>
    <row r="571" spans="1:13" ht="12.5" thickBot="1">
      <c r="A571" s="81"/>
      <c r="B571" s="115"/>
      <c r="C571" s="29"/>
      <c r="D571" s="29"/>
      <c r="E571" s="29"/>
      <c r="F571" s="32"/>
      <c r="G571" s="32"/>
      <c r="H571" s="26"/>
      <c r="I571" s="72"/>
      <c r="J571" s="72"/>
      <c r="K571" s="28"/>
      <c r="L571" s="28"/>
    </row>
    <row r="572" spans="1:13" ht="12.5" thickBot="1">
      <c r="A572" s="81"/>
      <c r="B572" s="321" t="s">
        <v>22</v>
      </c>
      <c r="C572" s="322"/>
      <c r="D572" s="322"/>
      <c r="E572" s="322"/>
      <c r="F572" s="323"/>
      <c r="G572" s="88"/>
      <c r="H572" s="26"/>
      <c r="I572" s="72"/>
      <c r="J572" s="72"/>
      <c r="K572" s="28"/>
      <c r="L572" s="28"/>
    </row>
    <row r="573" spans="1:13">
      <c r="A573" s="81">
        <v>0</v>
      </c>
      <c r="B573" s="89">
        <v>612214</v>
      </c>
      <c r="C573" s="23" t="s">
        <v>23</v>
      </c>
      <c r="D573" s="23" t="s">
        <v>781</v>
      </c>
      <c r="E573" s="23" t="s">
        <v>8</v>
      </c>
      <c r="F573" s="25">
        <v>86.02</v>
      </c>
      <c r="G573" s="25">
        <f t="shared" ref="G573:G579" si="149">ROUND(F573*Курс_EUR,2)</f>
        <v>9032.1</v>
      </c>
      <c r="H573" s="26"/>
      <c r="I573" s="72">
        <f t="shared" ref="I573:I579" si="150">F573*(1-Скидка_ROXELPRO)</f>
        <v>86.02</v>
      </c>
      <c r="J573" s="72">
        <f t="shared" ref="J573:J579" si="151">I573*H573</f>
        <v>0</v>
      </c>
      <c r="K573" s="28">
        <f t="shared" ref="K573:K579" si="152">G573*(1-Скидка_ROXELPRO)</f>
        <v>9032.1</v>
      </c>
      <c r="L573" s="28">
        <f t="shared" ref="L573:L579" si="153">H573*K573</f>
        <v>0</v>
      </c>
    </row>
    <row r="574" spans="1:13">
      <c r="A574" s="81">
        <v>0</v>
      </c>
      <c r="B574" s="89">
        <v>612227</v>
      </c>
      <c r="C574" s="23" t="s">
        <v>1841</v>
      </c>
      <c r="D574" s="23" t="s">
        <v>782</v>
      </c>
      <c r="E574" s="23" t="s">
        <v>779</v>
      </c>
      <c r="F574" s="25">
        <v>16.71</v>
      </c>
      <c r="G574" s="25">
        <f t="shared" si="149"/>
        <v>1754.55</v>
      </c>
      <c r="H574" s="26"/>
      <c r="I574" s="72">
        <f t="shared" si="150"/>
        <v>16.71</v>
      </c>
      <c r="J574" s="72">
        <f t="shared" si="151"/>
        <v>0</v>
      </c>
      <c r="K574" s="28">
        <f t="shared" si="152"/>
        <v>1754.55</v>
      </c>
      <c r="L574" s="28">
        <f t="shared" si="153"/>
        <v>0</v>
      </c>
    </row>
    <row r="575" spans="1:13">
      <c r="A575" s="81">
        <v>0</v>
      </c>
      <c r="B575" s="89">
        <v>612412</v>
      </c>
      <c r="C575" s="23" t="s">
        <v>1391</v>
      </c>
      <c r="D575" s="23" t="s">
        <v>781</v>
      </c>
      <c r="E575" s="23" t="s">
        <v>8</v>
      </c>
      <c r="F575" s="25">
        <v>40.85</v>
      </c>
      <c r="G575" s="25">
        <f t="shared" si="149"/>
        <v>4289.25</v>
      </c>
      <c r="H575" s="26"/>
      <c r="I575" s="72">
        <f t="shared" si="150"/>
        <v>40.85</v>
      </c>
      <c r="J575" s="72">
        <f t="shared" si="151"/>
        <v>0</v>
      </c>
      <c r="K575" s="28">
        <f t="shared" si="152"/>
        <v>4289.25</v>
      </c>
      <c r="L575" s="28">
        <f t="shared" si="153"/>
        <v>0</v>
      </c>
    </row>
    <row r="576" spans="1:13">
      <c r="A576" s="81">
        <v>0</v>
      </c>
      <c r="B576" s="89">
        <v>612422</v>
      </c>
      <c r="C576" s="23" t="s">
        <v>1392</v>
      </c>
      <c r="D576" s="23" t="s">
        <v>783</v>
      </c>
      <c r="E576" s="23" t="s">
        <v>7</v>
      </c>
      <c r="F576" s="25">
        <v>0.11</v>
      </c>
      <c r="G576" s="25">
        <f t="shared" si="149"/>
        <v>11.55</v>
      </c>
      <c r="H576" s="26"/>
      <c r="I576" s="72">
        <f t="shared" si="150"/>
        <v>0.11</v>
      </c>
      <c r="J576" s="72">
        <f t="shared" si="151"/>
        <v>0</v>
      </c>
      <c r="K576" s="28">
        <f t="shared" si="152"/>
        <v>11.55</v>
      </c>
      <c r="L576" s="28">
        <f t="shared" si="153"/>
        <v>0</v>
      </c>
    </row>
    <row r="577" spans="1:12">
      <c r="A577" s="81">
        <v>0</v>
      </c>
      <c r="B577" s="89">
        <v>612432</v>
      </c>
      <c r="C577" s="23" t="s">
        <v>1393</v>
      </c>
      <c r="D577" s="23" t="s">
        <v>781</v>
      </c>
      <c r="E577" s="23" t="s">
        <v>8</v>
      </c>
      <c r="F577" s="25">
        <v>38.54</v>
      </c>
      <c r="G577" s="25">
        <f t="shared" si="149"/>
        <v>4046.7</v>
      </c>
      <c r="H577" s="26"/>
      <c r="I577" s="72">
        <f t="shared" si="150"/>
        <v>38.54</v>
      </c>
      <c r="J577" s="72">
        <f t="shared" si="151"/>
        <v>0</v>
      </c>
      <c r="K577" s="28">
        <f t="shared" si="152"/>
        <v>4046.7</v>
      </c>
      <c r="L577" s="28">
        <f t="shared" si="153"/>
        <v>0</v>
      </c>
    </row>
    <row r="578" spans="1:12">
      <c r="A578" s="81">
        <v>0</v>
      </c>
      <c r="B578" s="89">
        <v>612434</v>
      </c>
      <c r="C578" s="23" t="s">
        <v>1394</v>
      </c>
      <c r="D578" s="23" t="s">
        <v>783</v>
      </c>
      <c r="E578" s="23" t="s">
        <v>7</v>
      </c>
      <c r="F578" s="25">
        <v>0.1</v>
      </c>
      <c r="G578" s="25">
        <f t="shared" si="149"/>
        <v>10.5</v>
      </c>
      <c r="H578" s="26"/>
      <c r="I578" s="72">
        <f t="shared" si="150"/>
        <v>0.1</v>
      </c>
      <c r="J578" s="72">
        <f t="shared" si="151"/>
        <v>0</v>
      </c>
      <c r="K578" s="28">
        <f t="shared" si="152"/>
        <v>10.5</v>
      </c>
      <c r="L578" s="28">
        <f t="shared" si="153"/>
        <v>0</v>
      </c>
    </row>
    <row r="579" spans="1:12">
      <c r="A579" s="81">
        <v>0</v>
      </c>
      <c r="B579" s="80">
        <v>612454</v>
      </c>
      <c r="C579" s="23" t="s">
        <v>1758</v>
      </c>
      <c r="D579" s="23" t="s">
        <v>783</v>
      </c>
      <c r="E579" s="23" t="s">
        <v>7</v>
      </c>
      <c r="F579" s="25">
        <v>0.1</v>
      </c>
      <c r="G579" s="25">
        <f t="shared" si="149"/>
        <v>10.5</v>
      </c>
      <c r="H579" s="26"/>
      <c r="I579" s="72">
        <f t="shared" si="150"/>
        <v>0.1</v>
      </c>
      <c r="J579" s="72">
        <f t="shared" si="151"/>
        <v>0</v>
      </c>
      <c r="K579" s="28">
        <f t="shared" si="152"/>
        <v>10.5</v>
      </c>
      <c r="L579" s="28">
        <f t="shared" si="153"/>
        <v>0</v>
      </c>
    </row>
    <row r="580" spans="1:12">
      <c r="A580" s="81"/>
      <c r="B580" s="80"/>
      <c r="C580" s="23"/>
      <c r="D580" s="23"/>
      <c r="E580" s="23"/>
      <c r="F580" s="25"/>
      <c r="G580" s="25"/>
      <c r="H580" s="26"/>
      <c r="I580" s="72"/>
      <c r="J580" s="72"/>
      <c r="K580" s="28"/>
      <c r="L580" s="28"/>
    </row>
    <row r="581" spans="1:12">
      <c r="A581" s="81">
        <v>0</v>
      </c>
      <c r="B581" s="89">
        <v>613232</v>
      </c>
      <c r="C581" s="23" t="s">
        <v>1415</v>
      </c>
      <c r="D581" s="23" t="s">
        <v>784</v>
      </c>
      <c r="E581" s="23" t="s">
        <v>8</v>
      </c>
      <c r="F581" s="25">
        <v>104.6</v>
      </c>
      <c r="G581" s="25">
        <f t="shared" ref="G581:G586" si="154">ROUND(F581*Курс_EUR,2)</f>
        <v>10983</v>
      </c>
      <c r="H581" s="26"/>
      <c r="I581" s="72">
        <f t="shared" ref="I581:I586" si="155">F581*(1-Скидка_ROXELPRO)</f>
        <v>104.6</v>
      </c>
      <c r="J581" s="72">
        <f t="shared" ref="J581:J586" si="156">I581*H581</f>
        <v>0</v>
      </c>
      <c r="K581" s="28">
        <f t="shared" ref="K581:K586" si="157">G581*(1-Скидка_ROXELPRO)</f>
        <v>10983</v>
      </c>
      <c r="L581" s="28">
        <f t="shared" ref="L581:L586" si="158">H581*K581</f>
        <v>0</v>
      </c>
    </row>
    <row r="582" spans="1:12">
      <c r="A582" s="81">
        <v>0</v>
      </c>
      <c r="B582" s="89">
        <v>613234</v>
      </c>
      <c r="C582" s="23" t="s">
        <v>1416</v>
      </c>
      <c r="D582" s="23" t="s">
        <v>785</v>
      </c>
      <c r="E582" s="23" t="s">
        <v>7</v>
      </c>
      <c r="F582" s="25">
        <v>0.26</v>
      </c>
      <c r="G582" s="25">
        <f t="shared" si="154"/>
        <v>27.3</v>
      </c>
      <c r="H582" s="26"/>
      <c r="I582" s="72">
        <f t="shared" si="155"/>
        <v>0.26</v>
      </c>
      <c r="J582" s="72">
        <f t="shared" si="156"/>
        <v>0</v>
      </c>
      <c r="K582" s="28">
        <f t="shared" si="157"/>
        <v>27.3</v>
      </c>
      <c r="L582" s="28">
        <f t="shared" si="158"/>
        <v>0</v>
      </c>
    </row>
    <row r="583" spans="1:12">
      <c r="A583" s="81">
        <v>0</v>
      </c>
      <c r="B583" s="89">
        <v>613413</v>
      </c>
      <c r="C583" s="23" t="s">
        <v>1759</v>
      </c>
      <c r="D583" s="23" t="s">
        <v>784</v>
      </c>
      <c r="E583" s="23" t="s">
        <v>8</v>
      </c>
      <c r="F583" s="25">
        <v>72.25</v>
      </c>
      <c r="G583" s="25">
        <f t="shared" si="154"/>
        <v>7586.25</v>
      </c>
      <c r="H583" s="26"/>
      <c r="I583" s="72">
        <f t="shared" si="155"/>
        <v>72.25</v>
      </c>
      <c r="J583" s="72">
        <f t="shared" si="156"/>
        <v>0</v>
      </c>
      <c r="K583" s="28">
        <f t="shared" si="157"/>
        <v>7586.25</v>
      </c>
      <c r="L583" s="28">
        <f t="shared" si="158"/>
        <v>0</v>
      </c>
    </row>
    <row r="584" spans="1:12">
      <c r="A584" s="81">
        <v>0</v>
      </c>
      <c r="B584" s="89">
        <v>613423</v>
      </c>
      <c r="C584" s="23" t="s">
        <v>1760</v>
      </c>
      <c r="D584" s="23" t="s">
        <v>785</v>
      </c>
      <c r="E584" s="23" t="s">
        <v>7</v>
      </c>
      <c r="F584" s="25">
        <v>0.18</v>
      </c>
      <c r="G584" s="25">
        <f t="shared" si="154"/>
        <v>18.899999999999999</v>
      </c>
      <c r="H584" s="26"/>
      <c r="I584" s="72">
        <f t="shared" si="155"/>
        <v>0.18</v>
      </c>
      <c r="J584" s="72">
        <f t="shared" si="156"/>
        <v>0</v>
      </c>
      <c r="K584" s="28">
        <f t="shared" si="157"/>
        <v>18.899999999999999</v>
      </c>
      <c r="L584" s="28">
        <f t="shared" si="158"/>
        <v>0</v>
      </c>
    </row>
    <row r="585" spans="1:12">
      <c r="A585" s="81">
        <v>0</v>
      </c>
      <c r="B585" s="89">
        <v>613442</v>
      </c>
      <c r="C585" s="23" t="s">
        <v>1349</v>
      </c>
      <c r="D585" s="23" t="s">
        <v>784</v>
      </c>
      <c r="E585" s="23" t="s">
        <v>8</v>
      </c>
      <c r="F585" s="25">
        <v>72.25</v>
      </c>
      <c r="G585" s="25">
        <f t="shared" si="154"/>
        <v>7586.25</v>
      </c>
      <c r="H585" s="26"/>
      <c r="I585" s="72">
        <f t="shared" si="155"/>
        <v>72.25</v>
      </c>
      <c r="J585" s="72">
        <f t="shared" si="156"/>
        <v>0</v>
      </c>
      <c r="K585" s="28">
        <f t="shared" si="157"/>
        <v>7586.25</v>
      </c>
      <c r="L585" s="28">
        <f t="shared" si="158"/>
        <v>0</v>
      </c>
    </row>
    <row r="586" spans="1:12">
      <c r="A586" s="81">
        <v>0</v>
      </c>
      <c r="B586" s="89">
        <v>613444</v>
      </c>
      <c r="C586" s="23" t="s">
        <v>1350</v>
      </c>
      <c r="D586" s="23" t="s">
        <v>785</v>
      </c>
      <c r="E586" s="23" t="s">
        <v>7</v>
      </c>
      <c r="F586" s="25">
        <v>0.18</v>
      </c>
      <c r="G586" s="25">
        <f t="shared" si="154"/>
        <v>18.899999999999999</v>
      </c>
      <c r="H586" s="26"/>
      <c r="I586" s="72">
        <f t="shared" si="155"/>
        <v>0.18</v>
      </c>
      <c r="J586" s="72">
        <f t="shared" si="156"/>
        <v>0</v>
      </c>
      <c r="K586" s="28">
        <f t="shared" si="157"/>
        <v>18.899999999999999</v>
      </c>
      <c r="L586" s="28">
        <f t="shared" si="158"/>
        <v>0</v>
      </c>
    </row>
    <row r="587" spans="1:12">
      <c r="A587" s="81"/>
      <c r="B587" s="80"/>
      <c r="C587" s="23"/>
      <c r="D587" s="23"/>
      <c r="E587" s="23"/>
      <c r="F587" s="25"/>
      <c r="G587" s="25"/>
      <c r="H587" s="26"/>
      <c r="I587" s="72"/>
      <c r="J587" s="72"/>
      <c r="K587" s="28"/>
      <c r="L587" s="28"/>
    </row>
    <row r="588" spans="1:12">
      <c r="A588" s="81">
        <v>0</v>
      </c>
      <c r="B588" s="109">
        <v>615863</v>
      </c>
      <c r="C588" s="110" t="s">
        <v>800</v>
      </c>
      <c r="D588" s="110" t="s">
        <v>24</v>
      </c>
      <c r="E588" s="110" t="s">
        <v>8</v>
      </c>
      <c r="F588" s="111"/>
      <c r="G588" s="111">
        <v>2439.2800000000002</v>
      </c>
      <c r="H588" s="26"/>
      <c r="I588" s="72">
        <f>F588*(1-Скидка_ROXELPRO)</f>
        <v>0</v>
      </c>
      <c r="J588" s="72">
        <f>I588*H588</f>
        <v>0</v>
      </c>
      <c r="K588" s="28">
        <f>G588*(1-Скидка_ROXELPRO)</f>
        <v>2439.2800000000002</v>
      </c>
      <c r="L588" s="28">
        <f>H588*K588</f>
        <v>0</v>
      </c>
    </row>
    <row r="589" spans="1:12">
      <c r="A589" s="81"/>
      <c r="B589" s="80"/>
      <c r="C589" s="23"/>
      <c r="D589" s="23"/>
      <c r="E589" s="23"/>
      <c r="F589" s="25"/>
      <c r="G589" s="25"/>
      <c r="H589" s="26"/>
      <c r="I589" s="72"/>
      <c r="J589" s="72"/>
      <c r="K589" s="28"/>
      <c r="L589" s="28"/>
    </row>
    <row r="590" spans="1:12">
      <c r="A590" s="92">
        <v>10.1</v>
      </c>
      <c r="B590" s="89">
        <v>621510</v>
      </c>
      <c r="C590" s="23" t="s">
        <v>25</v>
      </c>
      <c r="D590" s="23" t="s">
        <v>794</v>
      </c>
      <c r="E590" s="23" t="s">
        <v>7</v>
      </c>
      <c r="F590" s="25">
        <v>3.72</v>
      </c>
      <c r="G590" s="25">
        <f>ROUND(F590*Курс_EUR,2)</f>
        <v>390.6</v>
      </c>
      <c r="H590" s="26"/>
      <c r="I590" s="72">
        <f>F590*(1-Скидка_ROXELPRO)</f>
        <v>3.72</v>
      </c>
      <c r="J590" s="72">
        <f>I590*H590</f>
        <v>0</v>
      </c>
      <c r="K590" s="28">
        <f>G590*(1-Скидка_ROXELPRO)</f>
        <v>390.6</v>
      </c>
      <c r="L590" s="28">
        <f>H590*K590</f>
        <v>0</v>
      </c>
    </row>
    <row r="591" spans="1:12">
      <c r="A591" s="92">
        <v>9.8000000000000007</v>
      </c>
      <c r="B591" s="89">
        <v>621515</v>
      </c>
      <c r="C591" s="23" t="s">
        <v>26</v>
      </c>
      <c r="D591" s="23" t="s">
        <v>801</v>
      </c>
      <c r="E591" s="23" t="s">
        <v>7</v>
      </c>
      <c r="F591" s="25">
        <v>2.02</v>
      </c>
      <c r="G591" s="25">
        <f>ROUND(F591*Курс_EUR,2)</f>
        <v>212.1</v>
      </c>
      <c r="H591" s="26"/>
      <c r="I591" s="72">
        <f>F591*(1-Скидка_ROXELPRO)</f>
        <v>2.02</v>
      </c>
      <c r="J591" s="72">
        <f>I591*H591</f>
        <v>0</v>
      </c>
      <c r="K591" s="28">
        <f>G591*(1-Скидка_ROXELPRO)</f>
        <v>212.1</v>
      </c>
      <c r="L591" s="28">
        <f>H591*K591</f>
        <v>0</v>
      </c>
    </row>
    <row r="592" spans="1:12">
      <c r="A592" s="81"/>
      <c r="B592" s="115"/>
      <c r="C592" s="29"/>
      <c r="D592" s="29"/>
      <c r="E592" s="29"/>
      <c r="F592" s="32"/>
      <c r="G592" s="32"/>
      <c r="H592" s="26"/>
      <c r="I592" s="72"/>
      <c r="J592" s="72"/>
      <c r="K592" s="28"/>
      <c r="L592" s="28"/>
    </row>
    <row r="593" spans="1:12" ht="16" thickBot="1">
      <c r="A593" s="29"/>
      <c r="B593" s="324" t="s">
        <v>27</v>
      </c>
      <c r="C593" s="324"/>
      <c r="D593" s="324"/>
      <c r="E593" s="324"/>
      <c r="F593" s="325"/>
      <c r="G593" s="86"/>
      <c r="H593" s="26"/>
      <c r="I593" s="72"/>
      <c r="J593" s="72"/>
      <c r="K593" s="28"/>
      <c r="L593" s="28"/>
    </row>
    <row r="594" spans="1:12" ht="12.5" thickBot="1">
      <c r="A594" s="29"/>
      <c r="B594" s="321" t="s">
        <v>1192</v>
      </c>
      <c r="C594" s="322"/>
      <c r="D594" s="322"/>
      <c r="E594" s="322"/>
      <c r="F594" s="323"/>
      <c r="G594" s="88"/>
      <c r="H594" s="26"/>
      <c r="I594" s="72"/>
      <c r="J594" s="72"/>
      <c r="K594" s="28"/>
      <c r="L594" s="28"/>
    </row>
    <row r="595" spans="1:12">
      <c r="A595" s="81">
        <v>0</v>
      </c>
      <c r="B595" s="89">
        <v>711220</v>
      </c>
      <c r="C595" s="23" t="s">
        <v>2219</v>
      </c>
      <c r="D595" s="23" t="s">
        <v>794</v>
      </c>
      <c r="E595" s="23" t="s">
        <v>7</v>
      </c>
      <c r="F595" s="25">
        <v>4.5999999999999996</v>
      </c>
      <c r="G595" s="25">
        <f>ROUND(F595*Курс_EUR,2)</f>
        <v>483</v>
      </c>
      <c r="H595" s="26"/>
      <c r="I595" s="72">
        <f>F595*(1-Скидка_ROXELPRO)</f>
        <v>4.5999999999999996</v>
      </c>
      <c r="J595" s="72">
        <f>I595*H595</f>
        <v>0</v>
      </c>
      <c r="K595" s="28">
        <f>G595*(1-Скидка_ROXELPRO)</f>
        <v>483</v>
      </c>
      <c r="L595" s="28">
        <f>H595*K595</f>
        <v>0</v>
      </c>
    </row>
    <row r="596" spans="1:12">
      <c r="A596" s="81">
        <v>0</v>
      </c>
      <c r="B596" s="89">
        <v>711230</v>
      </c>
      <c r="C596" s="23" t="s">
        <v>2220</v>
      </c>
      <c r="D596" s="23" t="s">
        <v>794</v>
      </c>
      <c r="E596" s="23" t="s">
        <v>7</v>
      </c>
      <c r="F596" s="25">
        <v>4.5999999999999996</v>
      </c>
      <c r="G596" s="25">
        <f>ROUND(F596*Курс_EUR,2)</f>
        <v>483</v>
      </c>
      <c r="H596" s="26"/>
      <c r="I596" s="72">
        <f>F596*(1-Скидка_ROXELPRO)</f>
        <v>4.5999999999999996</v>
      </c>
      <c r="J596" s="72">
        <f>I596*H596</f>
        <v>0</v>
      </c>
      <c r="K596" s="28">
        <f>G596*(1-Скидка_ROXELPRO)</f>
        <v>483</v>
      </c>
      <c r="L596" s="28">
        <f>H596*K596</f>
        <v>0</v>
      </c>
    </row>
    <row r="597" spans="1:12">
      <c r="A597" s="81">
        <v>0</v>
      </c>
      <c r="B597" s="89">
        <v>711240</v>
      </c>
      <c r="C597" s="23" t="s">
        <v>2221</v>
      </c>
      <c r="D597" s="23" t="s">
        <v>794</v>
      </c>
      <c r="E597" s="23" t="s">
        <v>7</v>
      </c>
      <c r="F597" s="25">
        <v>4.5999999999999996</v>
      </c>
      <c r="G597" s="25">
        <f>ROUND(F597*Курс_EUR,2)</f>
        <v>483</v>
      </c>
      <c r="H597" s="26"/>
      <c r="I597" s="72">
        <f>F597*(1-Скидка_ROXELPRO)</f>
        <v>4.5999999999999996</v>
      </c>
      <c r="J597" s="72">
        <f>I597*H597</f>
        <v>0</v>
      </c>
      <c r="K597" s="28">
        <f>G597*(1-Скидка_ROXELPRO)</f>
        <v>483</v>
      </c>
      <c r="L597" s="28">
        <f>H597*K597</f>
        <v>0</v>
      </c>
    </row>
    <row r="598" spans="1:12">
      <c r="A598" s="81">
        <v>0</v>
      </c>
      <c r="B598" s="89">
        <v>711250</v>
      </c>
      <c r="C598" s="23" t="s">
        <v>2222</v>
      </c>
      <c r="D598" s="23" t="s">
        <v>794</v>
      </c>
      <c r="E598" s="23" t="s">
        <v>7</v>
      </c>
      <c r="F598" s="25">
        <v>4.5999999999999996</v>
      </c>
      <c r="G598" s="25">
        <f>ROUND(F598*Курс_EUR,2)</f>
        <v>483</v>
      </c>
      <c r="H598" s="26"/>
      <c r="I598" s="72">
        <f>F598*(1-Скидка_ROXELPRO)</f>
        <v>4.5999999999999996</v>
      </c>
      <c r="J598" s="72">
        <f>I598*H598</f>
        <v>0</v>
      </c>
      <c r="K598" s="28">
        <f>G598*(1-Скидка_ROXELPRO)</f>
        <v>483</v>
      </c>
      <c r="L598" s="28">
        <f>H598*K598</f>
        <v>0</v>
      </c>
    </row>
    <row r="599" spans="1:12">
      <c r="A599" s="81">
        <v>0</v>
      </c>
      <c r="B599" s="89">
        <v>711260</v>
      </c>
      <c r="C599" s="23" t="s">
        <v>3381</v>
      </c>
      <c r="D599" s="23" t="s">
        <v>794</v>
      </c>
      <c r="E599" s="23" t="s">
        <v>7</v>
      </c>
      <c r="F599" s="25">
        <v>4.5999999999999996</v>
      </c>
      <c r="G599" s="25">
        <f>ROUND(F599*Курс_EUR,2)</f>
        <v>483</v>
      </c>
      <c r="H599" s="26"/>
      <c r="I599" s="72">
        <f>F599*(1-Скидка_ROXELPRO)</f>
        <v>4.5999999999999996</v>
      </c>
      <c r="J599" s="72">
        <f>I599*H599</f>
        <v>0</v>
      </c>
      <c r="K599" s="28">
        <f>G599*(1-Скидка_ROXELPRO)</f>
        <v>483</v>
      </c>
      <c r="L599" s="28">
        <f>H599*K599</f>
        <v>0</v>
      </c>
    </row>
    <row r="600" spans="1:12">
      <c r="A600" s="81"/>
      <c r="B600" s="80"/>
      <c r="C600" s="23"/>
      <c r="D600" s="23"/>
      <c r="E600" s="23"/>
      <c r="F600" s="25"/>
      <c r="G600" s="25"/>
      <c r="H600" s="26"/>
      <c r="I600" s="72"/>
      <c r="J600" s="72"/>
      <c r="K600" s="28"/>
      <c r="L600" s="28"/>
    </row>
    <row r="601" spans="1:12" ht="24">
      <c r="A601" s="93">
        <v>0</v>
      </c>
      <c r="B601" s="119">
        <v>715120</v>
      </c>
      <c r="C601" s="120" t="s">
        <v>28</v>
      </c>
      <c r="D601" s="75" t="s">
        <v>794</v>
      </c>
      <c r="E601" s="75" t="s">
        <v>7</v>
      </c>
      <c r="F601" s="96">
        <v>16.13</v>
      </c>
      <c r="G601" s="97">
        <f>ROUND(F601*Курс_EUR,2)</f>
        <v>1693.65</v>
      </c>
      <c r="H601" s="98"/>
      <c r="I601" s="128">
        <f>F601*(1-Скидка_ROXELPRO)</f>
        <v>16.13</v>
      </c>
      <c r="J601" s="128">
        <f>I601*H601</f>
        <v>0</v>
      </c>
      <c r="K601" s="99">
        <f>G601*(1-Скидка_ROXELPRO)</f>
        <v>1693.65</v>
      </c>
      <c r="L601" s="99">
        <f>H601*K601</f>
        <v>0</v>
      </c>
    </row>
    <row r="602" spans="1:12" ht="24">
      <c r="A602" s="93">
        <v>0</v>
      </c>
      <c r="B602" s="119">
        <v>715130</v>
      </c>
      <c r="C602" s="120" t="s">
        <v>29</v>
      </c>
      <c r="D602" s="75" t="s">
        <v>794</v>
      </c>
      <c r="E602" s="75" t="s">
        <v>7</v>
      </c>
      <c r="F602" s="96">
        <v>16.13</v>
      </c>
      <c r="G602" s="97">
        <f>ROUND(F602*Курс_EUR,2)</f>
        <v>1693.65</v>
      </c>
      <c r="H602" s="98"/>
      <c r="I602" s="128">
        <f>F602*(1-Скидка_ROXELPRO)</f>
        <v>16.13</v>
      </c>
      <c r="J602" s="128">
        <f>I602*H602</f>
        <v>0</v>
      </c>
      <c r="K602" s="99">
        <f>G602*(1-Скидка_ROXELPRO)</f>
        <v>1693.65</v>
      </c>
      <c r="L602" s="99">
        <f>H602*K602</f>
        <v>0</v>
      </c>
    </row>
    <row r="603" spans="1:12" ht="24">
      <c r="A603" s="93">
        <v>0</v>
      </c>
      <c r="B603" s="119">
        <v>715140</v>
      </c>
      <c r="C603" s="120" t="s">
        <v>30</v>
      </c>
      <c r="D603" s="75" t="s">
        <v>794</v>
      </c>
      <c r="E603" s="75" t="s">
        <v>7</v>
      </c>
      <c r="F603" s="96">
        <v>16.13</v>
      </c>
      <c r="G603" s="97">
        <f>ROUND(F603*Курс_EUR,2)</f>
        <v>1693.65</v>
      </c>
      <c r="H603" s="98"/>
      <c r="I603" s="128">
        <f>F603*(1-Скидка_ROXELPRO)</f>
        <v>16.13</v>
      </c>
      <c r="J603" s="128">
        <f>I603*H603</f>
        <v>0</v>
      </c>
      <c r="K603" s="99">
        <f>G603*(1-Скидка_ROXELPRO)</f>
        <v>1693.65</v>
      </c>
      <c r="L603" s="99">
        <f>H603*K603</f>
        <v>0</v>
      </c>
    </row>
    <row r="604" spans="1:12" ht="24">
      <c r="A604" s="93">
        <v>0</v>
      </c>
      <c r="B604" s="119">
        <v>715150</v>
      </c>
      <c r="C604" s="120" t="s">
        <v>31</v>
      </c>
      <c r="D604" s="75" t="s">
        <v>794</v>
      </c>
      <c r="E604" s="75" t="s">
        <v>7</v>
      </c>
      <c r="F604" s="96">
        <v>16.13</v>
      </c>
      <c r="G604" s="97">
        <f>ROUND(F604*Курс_EUR,2)</f>
        <v>1693.65</v>
      </c>
      <c r="H604" s="98"/>
      <c r="I604" s="128">
        <f>F604*(1-Скидка_ROXELPRO)</f>
        <v>16.13</v>
      </c>
      <c r="J604" s="128">
        <f>I604*H604</f>
        <v>0</v>
      </c>
      <c r="K604" s="99">
        <f>G604*(1-Скидка_ROXELPRO)</f>
        <v>1693.65</v>
      </c>
      <c r="L604" s="99">
        <f>H604*K604</f>
        <v>0</v>
      </c>
    </row>
    <row r="605" spans="1:12">
      <c r="A605" s="93"/>
      <c r="B605" s="121"/>
      <c r="C605" s="120"/>
      <c r="D605" s="75"/>
      <c r="E605" s="75"/>
      <c r="F605" s="96"/>
      <c r="G605" s="96"/>
      <c r="H605" s="98"/>
      <c r="I605" s="128"/>
      <c r="J605" s="128"/>
      <c r="K605" s="99"/>
      <c r="L605" s="99"/>
    </row>
    <row r="606" spans="1:12">
      <c r="A606" s="81">
        <v>0</v>
      </c>
      <c r="B606" s="114">
        <v>715220</v>
      </c>
      <c r="C606" s="29" t="s">
        <v>32</v>
      </c>
      <c r="D606" s="29" t="s">
        <v>794</v>
      </c>
      <c r="E606" s="29" t="s">
        <v>7</v>
      </c>
      <c r="F606" s="32">
        <v>11.45</v>
      </c>
      <c r="G606" s="25">
        <f>ROUND(F606*Курс_EUR,2)</f>
        <v>1202.25</v>
      </c>
      <c r="H606" s="26"/>
      <c r="I606" s="72">
        <f>F606*(1-Скидка_ROXELPRO)</f>
        <v>11.45</v>
      </c>
      <c r="J606" s="72">
        <f>I606*H606</f>
        <v>0</v>
      </c>
      <c r="K606" s="28">
        <f>G606*(1-Скидка_ROXELPRO)</f>
        <v>1202.25</v>
      </c>
      <c r="L606" s="28">
        <f>H606*K606</f>
        <v>0</v>
      </c>
    </row>
    <row r="607" spans="1:12">
      <c r="A607" s="81">
        <v>0</v>
      </c>
      <c r="B607" s="89">
        <v>715230</v>
      </c>
      <c r="C607" s="23" t="s">
        <v>33</v>
      </c>
      <c r="D607" s="23" t="s">
        <v>794</v>
      </c>
      <c r="E607" s="23" t="s">
        <v>7</v>
      </c>
      <c r="F607" s="25">
        <v>11.45</v>
      </c>
      <c r="G607" s="25">
        <f>ROUND(F607*Курс_EUR,2)</f>
        <v>1202.25</v>
      </c>
      <c r="H607" s="26"/>
      <c r="I607" s="72">
        <f>F607*(1-Скидка_ROXELPRO)</f>
        <v>11.45</v>
      </c>
      <c r="J607" s="72">
        <f>I607*H607</f>
        <v>0</v>
      </c>
      <c r="K607" s="28">
        <f>G607*(1-Скидка_ROXELPRO)</f>
        <v>1202.25</v>
      </c>
      <c r="L607" s="28">
        <f>H607*K607</f>
        <v>0</v>
      </c>
    </row>
    <row r="608" spans="1:12">
      <c r="A608" s="81">
        <v>0</v>
      </c>
      <c r="B608" s="89">
        <v>715240</v>
      </c>
      <c r="C608" s="23" t="s">
        <v>34</v>
      </c>
      <c r="D608" s="23" t="s">
        <v>794</v>
      </c>
      <c r="E608" s="23" t="s">
        <v>7</v>
      </c>
      <c r="F608" s="25">
        <v>11.45</v>
      </c>
      <c r="G608" s="25">
        <f>ROUND(F608*Курс_EUR,2)</f>
        <v>1202.25</v>
      </c>
      <c r="H608" s="26"/>
      <c r="I608" s="72">
        <f>F608*(1-Скидка_ROXELPRO)</f>
        <v>11.45</v>
      </c>
      <c r="J608" s="72">
        <f>I608*H608</f>
        <v>0</v>
      </c>
      <c r="K608" s="28">
        <f>G608*(1-Скидка_ROXELPRO)</f>
        <v>1202.25</v>
      </c>
      <c r="L608" s="28">
        <f>H608*K608</f>
        <v>0</v>
      </c>
    </row>
    <row r="609" spans="1:12">
      <c r="A609" s="81">
        <v>0</v>
      </c>
      <c r="B609" s="89">
        <v>715250</v>
      </c>
      <c r="C609" s="23" t="s">
        <v>35</v>
      </c>
      <c r="D609" s="23" t="s">
        <v>794</v>
      </c>
      <c r="E609" s="23" t="s">
        <v>7</v>
      </c>
      <c r="F609" s="25">
        <v>11.45</v>
      </c>
      <c r="G609" s="25">
        <f>ROUND(F609*Курс_EUR,2)</f>
        <v>1202.25</v>
      </c>
      <c r="H609" s="26"/>
      <c r="I609" s="72">
        <f>F609*(1-Скидка_ROXELPRO)</f>
        <v>11.45</v>
      </c>
      <c r="J609" s="72">
        <f>I609*H609</f>
        <v>0</v>
      </c>
      <c r="K609" s="28">
        <f>G609*(1-Скидка_ROXELPRO)</f>
        <v>1202.25</v>
      </c>
      <c r="L609" s="28">
        <f>H609*K609</f>
        <v>0</v>
      </c>
    </row>
    <row r="610" spans="1:12" ht="12.5" thickBot="1">
      <c r="A610" s="81"/>
      <c r="B610" s="115"/>
      <c r="C610" s="29"/>
      <c r="D610" s="29"/>
      <c r="E610" s="29"/>
      <c r="F610" s="32"/>
      <c r="G610" s="32"/>
      <c r="H610" s="26"/>
      <c r="I610" s="72"/>
      <c r="J610" s="72"/>
      <c r="K610" s="28"/>
      <c r="L610" s="28"/>
    </row>
    <row r="611" spans="1:12" ht="12.5" thickBot="1">
      <c r="A611" s="81"/>
      <c r="B611" s="321" t="s">
        <v>1193</v>
      </c>
      <c r="C611" s="322"/>
      <c r="D611" s="322"/>
      <c r="E611" s="322"/>
      <c r="F611" s="323"/>
      <c r="G611" s="88"/>
      <c r="H611" s="26"/>
      <c r="I611" s="72"/>
      <c r="J611" s="72"/>
      <c r="K611" s="28"/>
      <c r="L611" s="28"/>
    </row>
    <row r="612" spans="1:12">
      <c r="A612" s="81">
        <v>0</v>
      </c>
      <c r="B612" s="114">
        <v>721122</v>
      </c>
      <c r="C612" s="29" t="s">
        <v>1122</v>
      </c>
      <c r="D612" s="29" t="s">
        <v>786</v>
      </c>
      <c r="E612" s="29" t="s">
        <v>553</v>
      </c>
      <c r="F612" s="32">
        <v>20.49</v>
      </c>
      <c r="G612" s="25">
        <f t="shared" ref="G612:G618" si="159">ROUND(F612*Курс_EUR,2)</f>
        <v>2151.4499999999998</v>
      </c>
      <c r="H612" s="26"/>
      <c r="I612" s="72">
        <f t="shared" ref="I612:I618" si="160">F612*(1-Скидка_ROXELPRO)</f>
        <v>20.49</v>
      </c>
      <c r="J612" s="72">
        <f t="shared" ref="J612:J618" si="161">I612*H612</f>
        <v>0</v>
      </c>
      <c r="K612" s="28">
        <f t="shared" ref="K612:K618" si="162">G612*(1-Скидка_ROXELPRO)</f>
        <v>2151.4499999999998</v>
      </c>
      <c r="L612" s="28">
        <f t="shared" ref="L612:L618" si="163">H612*K612</f>
        <v>0</v>
      </c>
    </row>
    <row r="613" spans="1:12">
      <c r="A613" s="81">
        <v>0</v>
      </c>
      <c r="B613" s="114">
        <v>721132</v>
      </c>
      <c r="C613" s="29" t="s">
        <v>1123</v>
      </c>
      <c r="D613" s="29" t="s">
        <v>786</v>
      </c>
      <c r="E613" s="29" t="s">
        <v>553</v>
      </c>
      <c r="F613" s="32">
        <v>20.49</v>
      </c>
      <c r="G613" s="25">
        <f t="shared" si="159"/>
        <v>2151.4499999999998</v>
      </c>
      <c r="H613" s="26"/>
      <c r="I613" s="72">
        <f t="shared" si="160"/>
        <v>20.49</v>
      </c>
      <c r="J613" s="72">
        <f t="shared" si="161"/>
        <v>0</v>
      </c>
      <c r="K613" s="28">
        <f t="shared" si="162"/>
        <v>2151.4499999999998</v>
      </c>
      <c r="L613" s="28">
        <f t="shared" si="163"/>
        <v>0</v>
      </c>
    </row>
    <row r="614" spans="1:12">
      <c r="A614" s="81">
        <v>0</v>
      </c>
      <c r="B614" s="114">
        <v>721142</v>
      </c>
      <c r="C614" s="29" t="s">
        <v>1124</v>
      </c>
      <c r="D614" s="29" t="s">
        <v>786</v>
      </c>
      <c r="E614" s="29" t="s">
        <v>553</v>
      </c>
      <c r="F614" s="32">
        <v>20.49</v>
      </c>
      <c r="G614" s="25">
        <f t="shared" si="159"/>
        <v>2151.4499999999998</v>
      </c>
      <c r="H614" s="26"/>
      <c r="I614" s="72">
        <f t="shared" si="160"/>
        <v>20.49</v>
      </c>
      <c r="J614" s="72">
        <f t="shared" si="161"/>
        <v>0</v>
      </c>
      <c r="K614" s="28">
        <f t="shared" si="162"/>
        <v>2151.4499999999998</v>
      </c>
      <c r="L614" s="28">
        <f t="shared" si="163"/>
        <v>0</v>
      </c>
    </row>
    <row r="615" spans="1:12">
      <c r="A615" s="81">
        <v>0</v>
      </c>
      <c r="B615" s="89">
        <v>721152</v>
      </c>
      <c r="C615" s="23" t="s">
        <v>1125</v>
      </c>
      <c r="D615" s="23" t="s">
        <v>1126</v>
      </c>
      <c r="E615" s="23" t="s">
        <v>1127</v>
      </c>
      <c r="F615" s="25">
        <v>20.49</v>
      </c>
      <c r="G615" s="25">
        <f t="shared" si="159"/>
        <v>2151.4499999999998</v>
      </c>
      <c r="H615" s="26"/>
      <c r="I615" s="72">
        <f t="shared" si="160"/>
        <v>20.49</v>
      </c>
      <c r="J615" s="72">
        <f t="shared" si="161"/>
        <v>0</v>
      </c>
      <c r="K615" s="28">
        <f t="shared" si="162"/>
        <v>2151.4499999999998</v>
      </c>
      <c r="L615" s="28">
        <f t="shared" si="163"/>
        <v>0</v>
      </c>
    </row>
    <row r="616" spans="1:12">
      <c r="A616" s="81">
        <v>0</v>
      </c>
      <c r="B616" s="89">
        <v>721162</v>
      </c>
      <c r="C616" s="23" t="s">
        <v>1817</v>
      </c>
      <c r="D616" s="23" t="s">
        <v>644</v>
      </c>
      <c r="E616" s="23" t="s">
        <v>779</v>
      </c>
      <c r="F616" s="25">
        <v>10.39</v>
      </c>
      <c r="G616" s="25">
        <f t="shared" si="159"/>
        <v>1090.95</v>
      </c>
      <c r="H616" s="26"/>
      <c r="I616" s="72">
        <f t="shared" si="160"/>
        <v>10.39</v>
      </c>
      <c r="J616" s="72">
        <f t="shared" si="161"/>
        <v>0</v>
      </c>
      <c r="K616" s="28">
        <f t="shared" si="162"/>
        <v>1090.95</v>
      </c>
      <c r="L616" s="28">
        <f t="shared" si="163"/>
        <v>0</v>
      </c>
    </row>
    <row r="617" spans="1:12">
      <c r="A617" s="81">
        <v>0</v>
      </c>
      <c r="B617" s="89">
        <v>721163</v>
      </c>
      <c r="C617" s="23" t="s">
        <v>1818</v>
      </c>
      <c r="D617" s="23" t="s">
        <v>644</v>
      </c>
      <c r="E617" s="23" t="s">
        <v>779</v>
      </c>
      <c r="F617" s="25">
        <v>10.39</v>
      </c>
      <c r="G617" s="25">
        <f t="shared" si="159"/>
        <v>1090.95</v>
      </c>
      <c r="H617" s="26"/>
      <c r="I617" s="72">
        <f t="shared" si="160"/>
        <v>10.39</v>
      </c>
      <c r="J617" s="72">
        <f t="shared" si="161"/>
        <v>0</v>
      </c>
      <c r="K617" s="28">
        <f t="shared" si="162"/>
        <v>1090.95</v>
      </c>
      <c r="L617" s="28">
        <f t="shared" si="163"/>
        <v>0</v>
      </c>
    </row>
    <row r="618" spans="1:12">
      <c r="A618" s="81">
        <v>0</v>
      </c>
      <c r="B618" s="89">
        <v>721164</v>
      </c>
      <c r="C618" s="23" t="s">
        <v>1819</v>
      </c>
      <c r="D618" s="23" t="s">
        <v>644</v>
      </c>
      <c r="E618" s="23" t="s">
        <v>779</v>
      </c>
      <c r="F618" s="25">
        <v>10.39</v>
      </c>
      <c r="G618" s="25">
        <f t="shared" si="159"/>
        <v>1090.95</v>
      </c>
      <c r="H618" s="26"/>
      <c r="I618" s="72">
        <f t="shared" si="160"/>
        <v>10.39</v>
      </c>
      <c r="J618" s="72">
        <f t="shared" si="161"/>
        <v>0</v>
      </c>
      <c r="K618" s="28">
        <f t="shared" si="162"/>
        <v>1090.95</v>
      </c>
      <c r="L618" s="28">
        <f t="shared" si="163"/>
        <v>0</v>
      </c>
    </row>
    <row r="619" spans="1:12">
      <c r="A619" s="122"/>
      <c r="B619" s="80"/>
      <c r="C619" s="23"/>
      <c r="D619" s="23"/>
      <c r="E619" s="23"/>
      <c r="F619" s="25"/>
      <c r="G619" s="25"/>
      <c r="H619" s="26"/>
      <c r="I619" s="72"/>
      <c r="J619" s="72"/>
      <c r="K619" s="28"/>
      <c r="L619" s="28"/>
    </row>
    <row r="620" spans="1:12">
      <c r="A620" s="81">
        <v>0</v>
      </c>
      <c r="B620" s="114">
        <v>721221</v>
      </c>
      <c r="C620" s="29" t="s">
        <v>1142</v>
      </c>
      <c r="D620" s="29" t="s">
        <v>786</v>
      </c>
      <c r="E620" s="29" t="s">
        <v>553</v>
      </c>
      <c r="F620" s="32">
        <v>19.329999999999998</v>
      </c>
      <c r="G620" s="25">
        <f t="shared" ref="G620:G626" si="164">ROUND(F620*Курс_EUR,2)</f>
        <v>2029.65</v>
      </c>
      <c r="H620" s="26"/>
      <c r="I620" s="72">
        <f t="shared" ref="I620:I626" si="165">F620*(1-Скидка_ROXELPRO)</f>
        <v>19.329999999999998</v>
      </c>
      <c r="J620" s="72">
        <f t="shared" ref="J620:J626" si="166">I620*H620</f>
        <v>0</v>
      </c>
      <c r="K620" s="28">
        <f t="shared" ref="K620:K626" si="167">G620*(1-Скидка_ROXELPRO)</f>
        <v>2029.65</v>
      </c>
      <c r="L620" s="28">
        <f t="shared" ref="L620:L626" si="168">H620*K620</f>
        <v>0</v>
      </c>
    </row>
    <row r="621" spans="1:12">
      <c r="A621" s="81">
        <v>0</v>
      </c>
      <c r="B621" s="114">
        <v>721231</v>
      </c>
      <c r="C621" s="29" t="s">
        <v>1143</v>
      </c>
      <c r="D621" s="29" t="s">
        <v>786</v>
      </c>
      <c r="E621" s="29" t="s">
        <v>553</v>
      </c>
      <c r="F621" s="32">
        <v>19.329999999999998</v>
      </c>
      <c r="G621" s="25">
        <f t="shared" si="164"/>
        <v>2029.65</v>
      </c>
      <c r="H621" s="26"/>
      <c r="I621" s="72">
        <f t="shared" si="165"/>
        <v>19.329999999999998</v>
      </c>
      <c r="J621" s="72">
        <f t="shared" si="166"/>
        <v>0</v>
      </c>
      <c r="K621" s="28">
        <f t="shared" si="167"/>
        <v>2029.65</v>
      </c>
      <c r="L621" s="28">
        <f t="shared" si="168"/>
        <v>0</v>
      </c>
    </row>
    <row r="622" spans="1:12">
      <c r="A622" s="81">
        <v>0</v>
      </c>
      <c r="B622" s="114">
        <v>721241</v>
      </c>
      <c r="C622" s="29" t="s">
        <v>1144</v>
      </c>
      <c r="D622" s="29" t="s">
        <v>786</v>
      </c>
      <c r="E622" s="29" t="s">
        <v>553</v>
      </c>
      <c r="F622" s="32">
        <v>19.329999999999998</v>
      </c>
      <c r="G622" s="25">
        <f t="shared" si="164"/>
        <v>2029.65</v>
      </c>
      <c r="H622" s="26"/>
      <c r="I622" s="72">
        <f t="shared" si="165"/>
        <v>19.329999999999998</v>
      </c>
      <c r="J622" s="72">
        <f t="shared" si="166"/>
        <v>0</v>
      </c>
      <c r="K622" s="28">
        <f t="shared" si="167"/>
        <v>2029.65</v>
      </c>
      <c r="L622" s="28">
        <f t="shared" si="168"/>
        <v>0</v>
      </c>
    </row>
    <row r="623" spans="1:12">
      <c r="A623" s="81">
        <v>0</v>
      </c>
      <c r="B623" s="89">
        <v>721251</v>
      </c>
      <c r="C623" s="23" t="s">
        <v>1128</v>
      </c>
      <c r="D623" s="23" t="s">
        <v>1126</v>
      </c>
      <c r="E623" s="23" t="s">
        <v>1127</v>
      </c>
      <c r="F623" s="25">
        <v>19.329999999999998</v>
      </c>
      <c r="G623" s="25">
        <f t="shared" si="164"/>
        <v>2029.65</v>
      </c>
      <c r="H623" s="26"/>
      <c r="I623" s="72">
        <f t="shared" si="165"/>
        <v>19.329999999999998</v>
      </c>
      <c r="J623" s="72">
        <f t="shared" si="166"/>
        <v>0</v>
      </c>
      <c r="K623" s="28">
        <f t="shared" si="167"/>
        <v>2029.65</v>
      </c>
      <c r="L623" s="28">
        <f t="shared" si="168"/>
        <v>0</v>
      </c>
    </row>
    <row r="624" spans="1:12">
      <c r="A624" s="81">
        <v>0</v>
      </c>
      <c r="B624" s="89">
        <v>721262</v>
      </c>
      <c r="C624" s="23" t="s">
        <v>1820</v>
      </c>
      <c r="D624" s="23" t="s">
        <v>644</v>
      </c>
      <c r="E624" s="23" t="s">
        <v>779</v>
      </c>
      <c r="F624" s="25">
        <v>9.81</v>
      </c>
      <c r="G624" s="25">
        <f t="shared" si="164"/>
        <v>1030.05</v>
      </c>
      <c r="H624" s="26"/>
      <c r="I624" s="72">
        <f t="shared" si="165"/>
        <v>9.81</v>
      </c>
      <c r="J624" s="72">
        <f t="shared" si="166"/>
        <v>0</v>
      </c>
      <c r="K624" s="28">
        <f t="shared" si="167"/>
        <v>1030.05</v>
      </c>
      <c r="L624" s="28">
        <f t="shared" si="168"/>
        <v>0</v>
      </c>
    </row>
    <row r="625" spans="1:12">
      <c r="A625" s="81">
        <v>0</v>
      </c>
      <c r="B625" s="89">
        <v>721263</v>
      </c>
      <c r="C625" s="23" t="s">
        <v>1821</v>
      </c>
      <c r="D625" s="23" t="s">
        <v>644</v>
      </c>
      <c r="E625" s="23" t="s">
        <v>779</v>
      </c>
      <c r="F625" s="25">
        <v>9.81</v>
      </c>
      <c r="G625" s="25">
        <f t="shared" si="164"/>
        <v>1030.05</v>
      </c>
      <c r="H625" s="26"/>
      <c r="I625" s="72">
        <f t="shared" si="165"/>
        <v>9.81</v>
      </c>
      <c r="J625" s="72">
        <f t="shared" si="166"/>
        <v>0</v>
      </c>
      <c r="K625" s="28">
        <f t="shared" si="167"/>
        <v>1030.05</v>
      </c>
      <c r="L625" s="28">
        <f t="shared" si="168"/>
        <v>0</v>
      </c>
    </row>
    <row r="626" spans="1:12">
      <c r="A626" s="81">
        <v>0</v>
      </c>
      <c r="B626" s="89">
        <v>721264</v>
      </c>
      <c r="C626" s="23" t="s">
        <v>1822</v>
      </c>
      <c r="D626" s="23" t="s">
        <v>644</v>
      </c>
      <c r="E626" s="23" t="s">
        <v>779</v>
      </c>
      <c r="F626" s="25">
        <v>9.81</v>
      </c>
      <c r="G626" s="25">
        <f t="shared" si="164"/>
        <v>1030.05</v>
      </c>
      <c r="H626" s="26"/>
      <c r="I626" s="72">
        <f t="shared" si="165"/>
        <v>9.81</v>
      </c>
      <c r="J626" s="72">
        <f t="shared" si="166"/>
        <v>0</v>
      </c>
      <c r="K626" s="28">
        <f t="shared" si="167"/>
        <v>1030.05</v>
      </c>
      <c r="L626" s="28">
        <f t="shared" si="168"/>
        <v>0</v>
      </c>
    </row>
    <row r="627" spans="1:12">
      <c r="A627" s="122"/>
      <c r="B627" s="80"/>
      <c r="C627" s="23"/>
      <c r="D627" s="23"/>
      <c r="E627" s="23"/>
      <c r="F627" s="25"/>
      <c r="G627" s="25"/>
      <c r="H627" s="26"/>
      <c r="I627" s="72"/>
      <c r="J627" s="72"/>
      <c r="K627" s="28"/>
      <c r="L627" s="28"/>
    </row>
    <row r="628" spans="1:12">
      <c r="A628" s="81">
        <v>0</v>
      </c>
      <c r="B628" s="89">
        <v>721421</v>
      </c>
      <c r="C628" s="23" t="s">
        <v>36</v>
      </c>
      <c r="D628" s="23" t="s">
        <v>786</v>
      </c>
      <c r="E628" s="23" t="s">
        <v>553</v>
      </c>
      <c r="F628" s="25">
        <v>15.77</v>
      </c>
      <c r="G628" s="25">
        <f t="shared" ref="G628:G634" si="169">ROUND(F628*Курс_EUR,2)</f>
        <v>1655.85</v>
      </c>
      <c r="H628" s="26"/>
      <c r="I628" s="72">
        <f t="shared" ref="I628:I634" si="170">F628*(1-Скидка_ROXELPRO)</f>
        <v>15.77</v>
      </c>
      <c r="J628" s="72">
        <f t="shared" ref="J628:J634" si="171">I628*H628</f>
        <v>0</v>
      </c>
      <c r="K628" s="28">
        <f t="shared" ref="K628:K634" si="172">G628*(1-Скидка_ROXELPRO)</f>
        <v>1655.85</v>
      </c>
      <c r="L628" s="28">
        <f t="shared" ref="L628:L634" si="173">H628*K628</f>
        <v>0</v>
      </c>
    </row>
    <row r="629" spans="1:12">
      <c r="A629" s="81">
        <v>0</v>
      </c>
      <c r="B629" s="89">
        <v>721431</v>
      </c>
      <c r="C629" s="23" t="s">
        <v>37</v>
      </c>
      <c r="D629" s="23" t="s">
        <v>786</v>
      </c>
      <c r="E629" s="23" t="s">
        <v>553</v>
      </c>
      <c r="F629" s="25">
        <v>15.77</v>
      </c>
      <c r="G629" s="25">
        <f t="shared" si="169"/>
        <v>1655.85</v>
      </c>
      <c r="H629" s="26"/>
      <c r="I629" s="72">
        <f t="shared" si="170"/>
        <v>15.77</v>
      </c>
      <c r="J629" s="72">
        <f t="shared" si="171"/>
        <v>0</v>
      </c>
      <c r="K629" s="28">
        <f t="shared" si="172"/>
        <v>1655.85</v>
      </c>
      <c r="L629" s="28">
        <f t="shared" si="173"/>
        <v>0</v>
      </c>
    </row>
    <row r="630" spans="1:12">
      <c r="A630" s="81">
        <v>0</v>
      </c>
      <c r="B630" s="89">
        <v>721441</v>
      </c>
      <c r="C630" s="23" t="s">
        <v>38</v>
      </c>
      <c r="D630" s="23" t="s">
        <v>786</v>
      </c>
      <c r="E630" s="23" t="s">
        <v>553</v>
      </c>
      <c r="F630" s="25">
        <v>15.77</v>
      </c>
      <c r="G630" s="25">
        <f t="shared" si="169"/>
        <v>1655.85</v>
      </c>
      <c r="H630" s="26"/>
      <c r="I630" s="72">
        <f t="shared" si="170"/>
        <v>15.77</v>
      </c>
      <c r="J630" s="72">
        <f t="shared" si="171"/>
        <v>0</v>
      </c>
      <c r="K630" s="28">
        <f t="shared" si="172"/>
        <v>1655.85</v>
      </c>
      <c r="L630" s="28">
        <f t="shared" si="173"/>
        <v>0</v>
      </c>
    </row>
    <row r="631" spans="1:12">
      <c r="A631" s="81">
        <v>0</v>
      </c>
      <c r="B631" s="89">
        <v>721451</v>
      </c>
      <c r="C631" s="23" t="s">
        <v>1129</v>
      </c>
      <c r="D631" s="23" t="s">
        <v>1126</v>
      </c>
      <c r="E631" s="23" t="s">
        <v>1127</v>
      </c>
      <c r="F631" s="25">
        <v>15.77</v>
      </c>
      <c r="G631" s="25">
        <f t="shared" si="169"/>
        <v>1655.85</v>
      </c>
      <c r="H631" s="26"/>
      <c r="I631" s="72">
        <f t="shared" si="170"/>
        <v>15.77</v>
      </c>
      <c r="J631" s="72">
        <f t="shared" si="171"/>
        <v>0</v>
      </c>
      <c r="K631" s="28">
        <f t="shared" si="172"/>
        <v>1655.85</v>
      </c>
      <c r="L631" s="28">
        <f t="shared" si="173"/>
        <v>0</v>
      </c>
    </row>
    <row r="632" spans="1:12">
      <c r="A632" s="81">
        <v>0</v>
      </c>
      <c r="B632" s="89">
        <v>721462</v>
      </c>
      <c r="C632" s="23" t="s">
        <v>1823</v>
      </c>
      <c r="D632" s="23" t="s">
        <v>644</v>
      </c>
      <c r="E632" s="23" t="s">
        <v>779</v>
      </c>
      <c r="F632" s="25">
        <v>8.3000000000000007</v>
      </c>
      <c r="G632" s="25">
        <f t="shared" si="169"/>
        <v>871.5</v>
      </c>
      <c r="H632" s="26"/>
      <c r="I632" s="72">
        <f t="shared" si="170"/>
        <v>8.3000000000000007</v>
      </c>
      <c r="J632" s="72">
        <f t="shared" si="171"/>
        <v>0</v>
      </c>
      <c r="K632" s="28">
        <f t="shared" si="172"/>
        <v>871.5</v>
      </c>
      <c r="L632" s="28">
        <f t="shared" si="173"/>
        <v>0</v>
      </c>
    </row>
    <row r="633" spans="1:12">
      <c r="A633" s="81">
        <v>0</v>
      </c>
      <c r="B633" s="89">
        <v>721463</v>
      </c>
      <c r="C633" s="23" t="s">
        <v>1824</v>
      </c>
      <c r="D633" s="23" t="s">
        <v>644</v>
      </c>
      <c r="E633" s="23" t="s">
        <v>779</v>
      </c>
      <c r="F633" s="25">
        <v>8.3000000000000007</v>
      </c>
      <c r="G633" s="25">
        <f t="shared" si="169"/>
        <v>871.5</v>
      </c>
      <c r="H633" s="26"/>
      <c r="I633" s="72">
        <f t="shared" si="170"/>
        <v>8.3000000000000007</v>
      </c>
      <c r="J633" s="72">
        <f t="shared" si="171"/>
        <v>0</v>
      </c>
      <c r="K633" s="28">
        <f t="shared" si="172"/>
        <v>871.5</v>
      </c>
      <c r="L633" s="28">
        <f t="shared" si="173"/>
        <v>0</v>
      </c>
    </row>
    <row r="634" spans="1:12">
      <c r="A634" s="81">
        <v>0</v>
      </c>
      <c r="B634" s="89">
        <v>721464</v>
      </c>
      <c r="C634" s="23" t="s">
        <v>1825</v>
      </c>
      <c r="D634" s="23" t="s">
        <v>644</v>
      </c>
      <c r="E634" s="23" t="s">
        <v>779</v>
      </c>
      <c r="F634" s="25">
        <v>8.3000000000000007</v>
      </c>
      <c r="G634" s="25">
        <f t="shared" si="169"/>
        <v>871.5</v>
      </c>
      <c r="H634" s="26"/>
      <c r="I634" s="72">
        <f t="shared" si="170"/>
        <v>8.3000000000000007</v>
      </c>
      <c r="J634" s="72">
        <f t="shared" si="171"/>
        <v>0</v>
      </c>
      <c r="K634" s="28">
        <f t="shared" si="172"/>
        <v>871.5</v>
      </c>
      <c r="L634" s="28">
        <f t="shared" si="173"/>
        <v>0</v>
      </c>
    </row>
    <row r="635" spans="1:12">
      <c r="A635" s="81"/>
      <c r="B635" s="80"/>
      <c r="C635" s="23"/>
      <c r="D635" s="23"/>
      <c r="E635" s="23"/>
      <c r="F635" s="25"/>
      <c r="G635" s="25"/>
      <c r="H635" s="26"/>
      <c r="I635" s="72"/>
      <c r="J635" s="72"/>
      <c r="K635" s="28"/>
      <c r="L635" s="28"/>
    </row>
    <row r="636" spans="1:12" ht="16" thickBot="1">
      <c r="A636" s="81"/>
      <c r="B636" s="324" t="s">
        <v>1504</v>
      </c>
      <c r="C636" s="324"/>
      <c r="D636" s="324"/>
      <c r="E636" s="324"/>
      <c r="F636" s="325"/>
      <c r="G636" s="86"/>
      <c r="H636" s="26"/>
      <c r="I636" s="72"/>
      <c r="J636" s="72"/>
      <c r="K636" s="28"/>
      <c r="L636" s="28"/>
    </row>
    <row r="637" spans="1:12" ht="12.5" thickBot="1">
      <c r="A637" s="81"/>
      <c r="B637" s="321" t="s">
        <v>1571</v>
      </c>
      <c r="C637" s="322"/>
      <c r="D637" s="322"/>
      <c r="E637" s="322"/>
      <c r="F637" s="323"/>
      <c r="G637" s="88"/>
      <c r="H637" s="26"/>
      <c r="I637" s="72"/>
      <c r="J637" s="72"/>
      <c r="K637" s="28"/>
      <c r="L637" s="28"/>
    </row>
    <row r="638" spans="1:12">
      <c r="A638" s="81">
        <v>0</v>
      </c>
      <c r="B638" s="100">
        <v>731310</v>
      </c>
      <c r="C638" s="82" t="s">
        <v>1948</v>
      </c>
      <c r="D638" s="29" t="s">
        <v>1572</v>
      </c>
      <c r="E638" s="29" t="s">
        <v>7</v>
      </c>
      <c r="F638" s="32">
        <v>0.6</v>
      </c>
      <c r="G638" s="25">
        <f>ROUND(F638*Курс_EUR,2)</f>
        <v>63</v>
      </c>
      <c r="H638" s="26"/>
      <c r="I638" s="72">
        <f>F638*(1-Скидка_ROXELPRO)</f>
        <v>0.6</v>
      </c>
      <c r="J638" s="72">
        <f>I638*H638</f>
        <v>0</v>
      </c>
      <c r="K638" s="28">
        <f>G638*(1-Скидка_ROXELPRO)</f>
        <v>63</v>
      </c>
      <c r="L638" s="28">
        <f>H638*K638</f>
        <v>0</v>
      </c>
    </row>
    <row r="639" spans="1:12">
      <c r="A639" s="81">
        <v>0</v>
      </c>
      <c r="B639" s="100">
        <v>731315</v>
      </c>
      <c r="C639" s="82" t="s">
        <v>1949</v>
      </c>
      <c r="D639" s="29" t="s">
        <v>778</v>
      </c>
      <c r="E639" s="29" t="s">
        <v>7</v>
      </c>
      <c r="F639" s="32">
        <v>0.77</v>
      </c>
      <c r="G639" s="25">
        <f>ROUND(F639*Курс_EUR,2)</f>
        <v>80.849999999999994</v>
      </c>
      <c r="H639" s="26"/>
      <c r="I639" s="72">
        <f>F639*(1-Скидка_ROXELPRO)</f>
        <v>0.77</v>
      </c>
      <c r="J639" s="72">
        <f>I639*H639</f>
        <v>0</v>
      </c>
      <c r="K639" s="28">
        <f>G639*(1-Скидка_ROXELPRO)</f>
        <v>80.849999999999994</v>
      </c>
      <c r="L639" s="28">
        <f>H639*K639</f>
        <v>0</v>
      </c>
    </row>
    <row r="640" spans="1:12">
      <c r="A640" s="81"/>
      <c r="B640" s="82"/>
      <c r="C640" s="82"/>
      <c r="D640" s="29"/>
      <c r="E640" s="29"/>
      <c r="F640" s="32"/>
      <c r="G640" s="32"/>
      <c r="H640" s="26"/>
      <c r="I640" s="72"/>
      <c r="J640" s="72"/>
      <c r="K640" s="28"/>
      <c r="L640" s="28"/>
    </row>
    <row r="641" spans="1:12">
      <c r="A641" s="81">
        <v>0</v>
      </c>
      <c r="B641" s="100">
        <v>731325</v>
      </c>
      <c r="C641" s="82" t="s">
        <v>1950</v>
      </c>
      <c r="D641" s="29" t="s">
        <v>778</v>
      </c>
      <c r="E641" s="29" t="s">
        <v>7</v>
      </c>
      <c r="F641" s="32">
        <v>0.9</v>
      </c>
      <c r="G641" s="25">
        <f>ROUND(F641*Курс_EUR,2)</f>
        <v>94.5</v>
      </c>
      <c r="H641" s="26"/>
      <c r="I641" s="72">
        <f>F641*(1-Скидка_ROXELPRO)</f>
        <v>0.9</v>
      </c>
      <c r="J641" s="72">
        <f>I641*H641</f>
        <v>0</v>
      </c>
      <c r="K641" s="28">
        <f>G641*(1-Скидка_ROXELPRO)</f>
        <v>94.5</v>
      </c>
      <c r="L641" s="28">
        <f>H641*K641</f>
        <v>0</v>
      </c>
    </row>
    <row r="642" spans="1:12" ht="24">
      <c r="A642" s="93">
        <v>0</v>
      </c>
      <c r="B642" s="94">
        <v>731326</v>
      </c>
      <c r="C642" s="95" t="s">
        <v>1646</v>
      </c>
      <c r="D642" s="75" t="s">
        <v>778</v>
      </c>
      <c r="E642" s="75" t="s">
        <v>7</v>
      </c>
      <c r="F642" s="96">
        <v>0.9</v>
      </c>
      <c r="G642" s="97">
        <f>ROUND(F642*Курс_EUR,2)</f>
        <v>94.5</v>
      </c>
      <c r="H642" s="98"/>
      <c r="I642" s="128">
        <f>F642*(1-Скидка_ROXELPRO)</f>
        <v>0.9</v>
      </c>
      <c r="J642" s="128">
        <f>I642*H642</f>
        <v>0</v>
      </c>
      <c r="K642" s="99">
        <f>G642*(1-Скидка_ROXELPRO)</f>
        <v>94.5</v>
      </c>
      <c r="L642" s="99">
        <f>H642*K642</f>
        <v>0</v>
      </c>
    </row>
    <row r="643" spans="1:12">
      <c r="A643" s="93"/>
      <c r="B643" s="123"/>
      <c r="C643" s="95"/>
      <c r="D643" s="75"/>
      <c r="E643" s="75"/>
      <c r="F643" s="96"/>
      <c r="G643" s="25"/>
      <c r="H643" s="26"/>
      <c r="I643" s="72"/>
      <c r="J643" s="72"/>
      <c r="K643" s="28"/>
      <c r="L643" s="28"/>
    </row>
    <row r="644" spans="1:12" ht="24">
      <c r="A644" s="93">
        <v>0</v>
      </c>
      <c r="B644" s="94">
        <v>731335</v>
      </c>
      <c r="C644" s="95" t="s">
        <v>1946</v>
      </c>
      <c r="D644" s="75" t="s">
        <v>778</v>
      </c>
      <c r="E644" s="75" t="s">
        <v>7</v>
      </c>
      <c r="F644" s="96">
        <v>1.4</v>
      </c>
      <c r="G644" s="97">
        <f>ROUND(F644*Курс_EUR,2)</f>
        <v>147</v>
      </c>
      <c r="H644" s="98"/>
      <c r="I644" s="128">
        <f>F644*(1-Скидка_ROXELPRO)</f>
        <v>1.4</v>
      </c>
      <c r="J644" s="128">
        <f>I644*H644</f>
        <v>0</v>
      </c>
      <c r="K644" s="99">
        <f>G644*(1-Скидка_ROXELPRO)</f>
        <v>147</v>
      </c>
      <c r="L644" s="99">
        <f>H644*K644</f>
        <v>0</v>
      </c>
    </row>
    <row r="645" spans="1:12" ht="24">
      <c r="A645" s="93">
        <v>0</v>
      </c>
      <c r="B645" s="94">
        <v>731336</v>
      </c>
      <c r="C645" s="95" t="s">
        <v>1947</v>
      </c>
      <c r="D645" s="75" t="s">
        <v>778</v>
      </c>
      <c r="E645" s="75" t="s">
        <v>7</v>
      </c>
      <c r="F645" s="96">
        <v>1.4</v>
      </c>
      <c r="G645" s="97">
        <f>ROUND(F645*Курс_EUR,2)</f>
        <v>147</v>
      </c>
      <c r="H645" s="98"/>
      <c r="I645" s="128">
        <f>F645*(1-Скидка_ROXELPRO)</f>
        <v>1.4</v>
      </c>
      <c r="J645" s="128">
        <f>I645*H645</f>
        <v>0</v>
      </c>
      <c r="K645" s="99">
        <f>G645*(1-Скидка_ROXELPRO)</f>
        <v>147</v>
      </c>
      <c r="L645" s="99">
        <f>H645*K645</f>
        <v>0</v>
      </c>
    </row>
    <row r="646" spans="1:12" ht="12.5" thickBot="1">
      <c r="A646" s="81"/>
      <c r="B646" s="115"/>
      <c r="C646" s="29"/>
      <c r="D646" s="29"/>
      <c r="E646" s="29"/>
      <c r="F646" s="32"/>
      <c r="G646" s="32"/>
      <c r="H646" s="26"/>
      <c r="I646" s="72"/>
      <c r="J646" s="72"/>
      <c r="K646" s="28"/>
      <c r="L646" s="28"/>
    </row>
    <row r="647" spans="1:12" ht="12.5" thickBot="1">
      <c r="A647" s="81"/>
      <c r="B647" s="321" t="s">
        <v>1505</v>
      </c>
      <c r="C647" s="322"/>
      <c r="D647" s="322"/>
      <c r="E647" s="322"/>
      <c r="F647" s="323"/>
      <c r="G647" s="88"/>
      <c r="H647" s="26"/>
      <c r="I647" s="72"/>
      <c r="J647" s="72"/>
      <c r="K647" s="28"/>
      <c r="L647" s="28"/>
    </row>
    <row r="648" spans="1:12">
      <c r="A648" s="81">
        <v>0</v>
      </c>
      <c r="B648" s="100">
        <v>732401</v>
      </c>
      <c r="C648" s="82" t="s">
        <v>1628</v>
      </c>
      <c r="D648" s="29" t="s">
        <v>1510</v>
      </c>
      <c r="E648" s="29" t="s">
        <v>7</v>
      </c>
      <c r="F648" s="32">
        <v>16.649999999999999</v>
      </c>
      <c r="G648" s="25">
        <f>ROUND(F648*Курс_EUR,2)</f>
        <v>1748.25</v>
      </c>
      <c r="H648" s="26"/>
      <c r="I648" s="72">
        <f>F648*(1-Скидка_ROXELPRO)</f>
        <v>16.649999999999999</v>
      </c>
      <c r="J648" s="72">
        <f>I648*H648</f>
        <v>0</v>
      </c>
      <c r="K648" s="28">
        <f>G648*(1-Скидка_ROXELPRO)</f>
        <v>1748.25</v>
      </c>
      <c r="L648" s="28">
        <f>H648*K648</f>
        <v>0</v>
      </c>
    </row>
    <row r="649" spans="1:12">
      <c r="A649" s="81">
        <v>0</v>
      </c>
      <c r="B649" s="100">
        <v>732402</v>
      </c>
      <c r="C649" s="82" t="s">
        <v>1506</v>
      </c>
      <c r="D649" s="29" t="s">
        <v>1510</v>
      </c>
      <c r="E649" s="29" t="s">
        <v>7</v>
      </c>
      <c r="F649" s="32">
        <v>16.649999999999999</v>
      </c>
      <c r="G649" s="25">
        <f>ROUND(F649*Курс_EUR,2)</f>
        <v>1748.25</v>
      </c>
      <c r="H649" s="26"/>
      <c r="I649" s="72">
        <f>F649*(1-Скидка_ROXELPRO)</f>
        <v>16.649999999999999</v>
      </c>
      <c r="J649" s="72">
        <f>I649*H649</f>
        <v>0</v>
      </c>
      <c r="K649" s="28">
        <f>G649*(1-Скидка_ROXELPRO)</f>
        <v>1748.25</v>
      </c>
      <c r="L649" s="28">
        <f>H649*K649</f>
        <v>0</v>
      </c>
    </row>
    <row r="650" spans="1:12">
      <c r="A650" s="81">
        <v>0</v>
      </c>
      <c r="B650" s="100">
        <v>732403</v>
      </c>
      <c r="C650" s="82" t="s">
        <v>1629</v>
      </c>
      <c r="D650" s="29" t="s">
        <v>1510</v>
      </c>
      <c r="E650" s="29" t="s">
        <v>7</v>
      </c>
      <c r="F650" s="32">
        <v>16.649999999999999</v>
      </c>
      <c r="G650" s="25">
        <f>ROUND(F650*Курс_EUR,2)</f>
        <v>1748.25</v>
      </c>
      <c r="H650" s="26"/>
      <c r="I650" s="72">
        <f>F650*(1-Скидка_ROXELPRO)</f>
        <v>16.649999999999999</v>
      </c>
      <c r="J650" s="72">
        <f>I650*H650</f>
        <v>0</v>
      </c>
      <c r="K650" s="28">
        <f>G650*(1-Скидка_ROXELPRO)</f>
        <v>1748.25</v>
      </c>
      <c r="L650" s="28">
        <f>H650*K650</f>
        <v>0</v>
      </c>
    </row>
    <row r="651" spans="1:12">
      <c r="A651" s="81"/>
      <c r="B651" s="82"/>
      <c r="C651" s="82"/>
      <c r="D651" s="29"/>
      <c r="E651" s="29"/>
      <c r="F651" s="32"/>
      <c r="G651" s="25"/>
      <c r="H651" s="26"/>
      <c r="I651" s="72"/>
      <c r="J651" s="72"/>
      <c r="K651" s="28"/>
      <c r="L651" s="28"/>
    </row>
    <row r="652" spans="1:12">
      <c r="A652" s="81">
        <v>0</v>
      </c>
      <c r="B652" s="100">
        <v>732406</v>
      </c>
      <c r="C652" s="82" t="s">
        <v>2260</v>
      </c>
      <c r="D652" s="29" t="s">
        <v>21</v>
      </c>
      <c r="E652" s="29" t="s">
        <v>7</v>
      </c>
      <c r="F652" s="32">
        <v>28.95</v>
      </c>
      <c r="G652" s="25">
        <f>ROUND(F652*Курс_EUR,2)</f>
        <v>3039.75</v>
      </c>
      <c r="H652" s="26"/>
      <c r="I652" s="72">
        <f>F652*(1-Скидка_ROXELPRO)</f>
        <v>28.95</v>
      </c>
      <c r="J652" s="72">
        <f>I652*H652</f>
        <v>0</v>
      </c>
      <c r="K652" s="28">
        <f>G652*(1-Скидка_ROXELPRO)</f>
        <v>3039.75</v>
      </c>
      <c r="L652" s="28">
        <f>H652*K652</f>
        <v>0</v>
      </c>
    </row>
    <row r="653" spans="1:12">
      <c r="A653" s="81">
        <v>0</v>
      </c>
      <c r="B653" s="100">
        <v>732407</v>
      </c>
      <c r="C653" s="82" t="s">
        <v>2261</v>
      </c>
      <c r="D653" s="29" t="s">
        <v>21</v>
      </c>
      <c r="E653" s="29" t="s">
        <v>7</v>
      </c>
      <c r="F653" s="32">
        <v>28.95</v>
      </c>
      <c r="G653" s="25">
        <f>ROUND(F653*Курс_EUR,2)</f>
        <v>3039.75</v>
      </c>
      <c r="H653" s="26"/>
      <c r="I653" s="72">
        <f>F653*(1-Скидка_ROXELPRO)</f>
        <v>28.95</v>
      </c>
      <c r="J653" s="72">
        <f>I653*H653</f>
        <v>0</v>
      </c>
      <c r="K653" s="28">
        <f>G653*(1-Скидка_ROXELPRO)</f>
        <v>3039.75</v>
      </c>
      <c r="L653" s="28">
        <f>H653*K653</f>
        <v>0</v>
      </c>
    </row>
    <row r="654" spans="1:12">
      <c r="A654" s="81">
        <v>0</v>
      </c>
      <c r="B654" s="100">
        <v>732408</v>
      </c>
      <c r="C654" s="82" t="s">
        <v>2262</v>
      </c>
      <c r="D654" s="29" t="s">
        <v>21</v>
      </c>
      <c r="E654" s="29" t="s">
        <v>7</v>
      </c>
      <c r="F654" s="32">
        <v>28.95</v>
      </c>
      <c r="G654" s="25">
        <f>ROUND(F654*Курс_EUR,2)</f>
        <v>3039.75</v>
      </c>
      <c r="H654" s="26"/>
      <c r="I654" s="72">
        <f>F654*(1-Скидка_ROXELPRO)</f>
        <v>28.95</v>
      </c>
      <c r="J654" s="72">
        <f>I654*H654</f>
        <v>0</v>
      </c>
      <c r="K654" s="28">
        <f>G654*(1-Скидка_ROXELPRO)</f>
        <v>3039.75</v>
      </c>
      <c r="L654" s="28">
        <f>H654*K654</f>
        <v>0</v>
      </c>
    </row>
    <row r="655" spans="1:12">
      <c r="A655" s="81"/>
      <c r="B655" s="82"/>
      <c r="C655" s="82"/>
      <c r="D655" s="29"/>
      <c r="E655" s="29"/>
      <c r="F655" s="32"/>
      <c r="G655" s="25"/>
      <c r="H655" s="26"/>
      <c r="I655" s="72"/>
      <c r="J655" s="72"/>
      <c r="K655" s="28"/>
      <c r="L655" s="28"/>
    </row>
    <row r="656" spans="1:12">
      <c r="A656" s="81">
        <v>0</v>
      </c>
      <c r="B656" s="100">
        <v>732492</v>
      </c>
      <c r="C656" s="82" t="s">
        <v>2325</v>
      </c>
      <c r="D656" s="29" t="s">
        <v>1923</v>
      </c>
      <c r="E656" s="29" t="s">
        <v>552</v>
      </c>
      <c r="F656" s="32">
        <v>5.4</v>
      </c>
      <c r="G656" s="25">
        <f>ROUND(F656*Курс_EUR,2)</f>
        <v>567</v>
      </c>
      <c r="H656" s="26"/>
      <c r="I656" s="72">
        <f>F656*(1-Скидка_ROXELPRO)</f>
        <v>5.4</v>
      </c>
      <c r="J656" s="72">
        <f>I656*H656</f>
        <v>0</v>
      </c>
      <c r="K656" s="28">
        <f>G656*(1-Скидка_ROXELPRO)</f>
        <v>567</v>
      </c>
      <c r="L656" s="28">
        <f>H656*K656</f>
        <v>0</v>
      </c>
    </row>
    <row r="657" spans="1:12">
      <c r="A657" s="81">
        <v>0</v>
      </c>
      <c r="B657" s="100">
        <v>732494</v>
      </c>
      <c r="C657" s="82" t="s">
        <v>2326</v>
      </c>
      <c r="D657" s="29" t="s">
        <v>1923</v>
      </c>
      <c r="E657" s="29" t="s">
        <v>552</v>
      </c>
      <c r="F657" s="32">
        <v>5.4</v>
      </c>
      <c r="G657" s="25">
        <f>ROUND(F657*Курс_EUR,2)</f>
        <v>567</v>
      </c>
      <c r="H657" s="26"/>
      <c r="I657" s="72">
        <f>F657*(1-Скидка_ROXELPRO)</f>
        <v>5.4</v>
      </c>
      <c r="J657" s="72">
        <f>I657*H657</f>
        <v>0</v>
      </c>
      <c r="K657" s="28">
        <f>G657*(1-Скидка_ROXELPRO)</f>
        <v>567</v>
      </c>
      <c r="L657" s="28">
        <f>H657*K657</f>
        <v>0</v>
      </c>
    </row>
    <row r="658" spans="1:12">
      <c r="A658" s="81">
        <v>0</v>
      </c>
      <c r="B658" s="100">
        <v>732497</v>
      </c>
      <c r="C658" s="82" t="s">
        <v>2327</v>
      </c>
      <c r="D658" s="29" t="s">
        <v>799</v>
      </c>
      <c r="E658" s="29" t="s">
        <v>7</v>
      </c>
      <c r="F658" s="32">
        <v>3.6</v>
      </c>
      <c r="G658" s="25">
        <f>ROUND(F658*Курс_EUR,2)</f>
        <v>378</v>
      </c>
      <c r="H658" s="26"/>
      <c r="I658" s="72">
        <f>F658*(1-Скидка_ROXELPRO)</f>
        <v>3.6</v>
      </c>
      <c r="J658" s="72">
        <f>I658*H658</f>
        <v>0</v>
      </c>
      <c r="K658" s="28">
        <f>G658*(1-Скидка_ROXELPRO)</f>
        <v>378</v>
      </c>
      <c r="L658" s="28">
        <f>H658*K658</f>
        <v>0</v>
      </c>
    </row>
    <row r="659" spans="1:12">
      <c r="A659" s="81"/>
      <c r="B659" s="82"/>
      <c r="C659" s="82"/>
      <c r="D659" s="29"/>
      <c r="E659" s="29"/>
      <c r="F659" s="32"/>
      <c r="G659" s="25"/>
      <c r="H659" s="26"/>
      <c r="I659" s="72"/>
      <c r="J659" s="72"/>
      <c r="K659" s="28"/>
      <c r="L659" s="28"/>
    </row>
    <row r="660" spans="1:12">
      <c r="A660" s="81">
        <v>0</v>
      </c>
      <c r="B660" s="100">
        <v>733311</v>
      </c>
      <c r="C660" s="82" t="s">
        <v>1507</v>
      </c>
      <c r="D660" s="29" t="s">
        <v>1002</v>
      </c>
      <c r="E660" s="29" t="s">
        <v>7</v>
      </c>
      <c r="F660" s="32">
        <v>4.95</v>
      </c>
      <c r="G660" s="25">
        <f>ROUND(F660*Курс_EUR,2)</f>
        <v>519.75</v>
      </c>
      <c r="H660" s="26"/>
      <c r="I660" s="72">
        <f>F660*(1-Скидка_ROXELPRO)</f>
        <v>4.95</v>
      </c>
      <c r="J660" s="72">
        <f>I660*H660</f>
        <v>0</v>
      </c>
      <c r="K660" s="28">
        <f>G660*(1-Скидка_ROXELPRO)</f>
        <v>519.75</v>
      </c>
      <c r="L660" s="28">
        <f>H660*K660</f>
        <v>0</v>
      </c>
    </row>
    <row r="661" spans="1:12">
      <c r="A661" s="81">
        <v>0</v>
      </c>
      <c r="B661" s="100">
        <v>733371</v>
      </c>
      <c r="C661" s="82" t="s">
        <v>1508</v>
      </c>
      <c r="D661" s="29" t="s">
        <v>1002</v>
      </c>
      <c r="E661" s="29" t="s">
        <v>7</v>
      </c>
      <c r="F661" s="32">
        <v>8.64</v>
      </c>
      <c r="G661" s="25">
        <f>ROUND(F661*Курс_EUR,2)</f>
        <v>907.2</v>
      </c>
      <c r="H661" s="26"/>
      <c r="I661" s="72">
        <f>F661*(1-Скидка_ROXELPRO)</f>
        <v>8.64</v>
      </c>
      <c r="J661" s="72">
        <f>I661*H661</f>
        <v>0</v>
      </c>
      <c r="K661" s="28">
        <f>G661*(1-Скидка_ROXELPRO)</f>
        <v>907.2</v>
      </c>
      <c r="L661" s="28">
        <f>H661*K661</f>
        <v>0</v>
      </c>
    </row>
    <row r="662" spans="1:12">
      <c r="A662" s="81">
        <v>0</v>
      </c>
      <c r="B662" s="100">
        <v>733381</v>
      </c>
      <c r="C662" s="82" t="s">
        <v>1511</v>
      </c>
      <c r="D662" s="29" t="s">
        <v>1002</v>
      </c>
      <c r="E662" s="29" t="s">
        <v>7</v>
      </c>
      <c r="F662" s="32">
        <v>9.6</v>
      </c>
      <c r="G662" s="25">
        <f>ROUND(F662*Курс_EUR,2)</f>
        <v>1008</v>
      </c>
      <c r="H662" s="26"/>
      <c r="I662" s="72">
        <f>F662*(1-Скидка_ROXELPRO)</f>
        <v>9.6</v>
      </c>
      <c r="J662" s="72">
        <f>I662*H662</f>
        <v>0</v>
      </c>
      <c r="K662" s="28">
        <f>G662*(1-Скидка_ROXELPRO)</f>
        <v>1008</v>
      </c>
      <c r="L662" s="28">
        <f>H662*K662</f>
        <v>0</v>
      </c>
    </row>
    <row r="663" spans="1:12">
      <c r="A663" s="81">
        <v>0</v>
      </c>
      <c r="B663" s="100">
        <v>733722</v>
      </c>
      <c r="C663" s="82" t="s">
        <v>1519</v>
      </c>
      <c r="D663" s="29" t="s">
        <v>1520</v>
      </c>
      <c r="E663" s="29" t="s">
        <v>7</v>
      </c>
      <c r="F663" s="32">
        <v>1.17</v>
      </c>
      <c r="G663" s="25">
        <f>ROUND(F663*Курс_EUR,2)</f>
        <v>122.85</v>
      </c>
      <c r="H663" s="26"/>
      <c r="I663" s="72">
        <f>F663*(1-Скидка_ROXELPRO)</f>
        <v>1.17</v>
      </c>
      <c r="J663" s="72">
        <f>I663*H663</f>
        <v>0</v>
      </c>
      <c r="K663" s="28">
        <f>G663*(1-Скидка_ROXELPRO)</f>
        <v>122.85</v>
      </c>
      <c r="L663" s="28">
        <f>H663*K663</f>
        <v>0</v>
      </c>
    </row>
    <row r="664" spans="1:12">
      <c r="A664" s="81"/>
      <c r="B664" s="82"/>
      <c r="C664" s="82"/>
      <c r="D664" s="29"/>
      <c r="E664" s="29"/>
      <c r="F664" s="32"/>
      <c r="G664" s="32"/>
      <c r="H664" s="26"/>
      <c r="I664" s="72"/>
      <c r="J664" s="72"/>
      <c r="K664" s="28"/>
      <c r="L664" s="28"/>
    </row>
    <row r="665" spans="1:12">
      <c r="A665" s="81">
        <v>0</v>
      </c>
      <c r="B665" s="100">
        <v>733800</v>
      </c>
      <c r="C665" s="82" t="s">
        <v>1509</v>
      </c>
      <c r="D665" s="29" t="s">
        <v>3382</v>
      </c>
      <c r="E665" s="29" t="s">
        <v>7</v>
      </c>
      <c r="F665" s="32">
        <v>0.99</v>
      </c>
      <c r="G665" s="25">
        <f>ROUND(F665*Курс_EUR,2)</f>
        <v>103.95</v>
      </c>
      <c r="H665" s="26"/>
      <c r="I665" s="72">
        <f>F665*(1-Скидка_ROXELPRO)</f>
        <v>0.99</v>
      </c>
      <c r="J665" s="72">
        <f>I665*H665</f>
        <v>0</v>
      </c>
      <c r="K665" s="28">
        <f>G665*(1-Скидка_ROXELPRO)</f>
        <v>103.95</v>
      </c>
      <c r="L665" s="28">
        <f>H665*K665</f>
        <v>0</v>
      </c>
    </row>
    <row r="666" spans="1:12">
      <c r="A666" s="81"/>
      <c r="B666" s="82"/>
      <c r="C666" s="82"/>
      <c r="D666" s="29"/>
      <c r="E666" s="29"/>
      <c r="F666" s="32"/>
      <c r="G666" s="25"/>
      <c r="H666" s="26"/>
      <c r="I666" s="72"/>
      <c r="J666" s="72"/>
      <c r="K666" s="28"/>
      <c r="L666" s="28"/>
    </row>
    <row r="667" spans="1:12" ht="16" thickBot="1">
      <c r="A667" s="116"/>
      <c r="B667" s="324" t="s">
        <v>39</v>
      </c>
      <c r="C667" s="324"/>
      <c r="D667" s="324"/>
      <c r="E667" s="324"/>
      <c r="F667" s="325"/>
      <c r="G667" s="86"/>
      <c r="H667" s="18"/>
      <c r="I667" s="70"/>
      <c r="J667" s="70"/>
      <c r="K667" s="20"/>
      <c r="L667" s="20"/>
    </row>
    <row r="668" spans="1:12" ht="12.5" thickBot="1">
      <c r="A668" s="81"/>
      <c r="B668" s="321" t="s">
        <v>2223</v>
      </c>
      <c r="C668" s="322"/>
      <c r="D668" s="322"/>
      <c r="E668" s="322"/>
      <c r="F668" s="323"/>
      <c r="G668" s="88"/>
      <c r="H668" s="26"/>
      <c r="I668" s="72"/>
      <c r="J668" s="72"/>
      <c r="K668" s="28"/>
      <c r="L668" s="28"/>
    </row>
    <row r="669" spans="1:12">
      <c r="A669" s="81">
        <v>0</v>
      </c>
      <c r="B669" s="89">
        <v>912223</v>
      </c>
      <c r="C669" s="23" t="s">
        <v>2224</v>
      </c>
      <c r="D669" s="23" t="s">
        <v>2225</v>
      </c>
      <c r="E669" s="23" t="s">
        <v>2226</v>
      </c>
      <c r="F669" s="25">
        <v>68.150000000000006</v>
      </c>
      <c r="G669" s="25">
        <f>ROUND(F669*Курс_EUR,2)</f>
        <v>7155.75</v>
      </c>
      <c r="H669" s="26"/>
      <c r="I669" s="72">
        <f>F669*(1-Скидка_ROXELPRO)</f>
        <v>68.150000000000006</v>
      </c>
      <c r="J669" s="72">
        <f>I669*H669</f>
        <v>0</v>
      </c>
      <c r="K669" s="28">
        <f>G669*(1-Скидка_ROXELPRO)</f>
        <v>7155.75</v>
      </c>
      <c r="L669" s="28">
        <f>H669*K669</f>
        <v>0</v>
      </c>
    </row>
    <row r="670" spans="1:12">
      <c r="A670" s="81"/>
      <c r="B670" s="80"/>
      <c r="C670" s="23"/>
      <c r="D670" s="23"/>
      <c r="E670" s="23"/>
      <c r="F670" s="25"/>
      <c r="G670" s="25"/>
      <c r="H670" s="26"/>
      <c r="I670" s="72"/>
      <c r="J670" s="72"/>
      <c r="K670" s="28"/>
      <c r="L670" s="28"/>
    </row>
    <row r="671" spans="1:12">
      <c r="A671" s="81">
        <v>0</v>
      </c>
      <c r="B671" s="89">
        <v>913213</v>
      </c>
      <c r="C671" s="23" t="s">
        <v>2227</v>
      </c>
      <c r="D671" s="23" t="s">
        <v>2225</v>
      </c>
      <c r="E671" s="23" t="s">
        <v>2226</v>
      </c>
      <c r="F671" s="25">
        <v>63.51</v>
      </c>
      <c r="G671" s="25">
        <f>ROUND(F671*Курс_EUR,2)</f>
        <v>6668.55</v>
      </c>
      <c r="H671" s="26"/>
      <c r="I671" s="72">
        <f>F671*(1-Скидка_ROXELPRO)</f>
        <v>63.51</v>
      </c>
      <c r="J671" s="72">
        <f>I671*H671</f>
        <v>0</v>
      </c>
      <c r="K671" s="28">
        <f>G671*(1-Скидка_ROXELPRO)</f>
        <v>6668.55</v>
      </c>
      <c r="L671" s="28">
        <f>H671*K671</f>
        <v>0</v>
      </c>
    </row>
    <row r="672" spans="1:12">
      <c r="A672" s="81">
        <v>0</v>
      </c>
      <c r="B672" s="89">
        <v>913223</v>
      </c>
      <c r="C672" s="23" t="s">
        <v>2228</v>
      </c>
      <c r="D672" s="23" t="s">
        <v>2225</v>
      </c>
      <c r="E672" s="23" t="s">
        <v>2226</v>
      </c>
      <c r="F672" s="25">
        <v>57.75</v>
      </c>
      <c r="G672" s="25">
        <f>ROUND(F672*Курс_EUR,2)</f>
        <v>6063.75</v>
      </c>
      <c r="H672" s="26"/>
      <c r="I672" s="72">
        <f>F672*(1-Скидка_ROXELPRO)</f>
        <v>57.75</v>
      </c>
      <c r="J672" s="72">
        <f>I672*H672</f>
        <v>0</v>
      </c>
      <c r="K672" s="28">
        <f>G672*(1-Скидка_ROXELPRO)</f>
        <v>6063.75</v>
      </c>
      <c r="L672" s="28">
        <f>H672*K672</f>
        <v>0</v>
      </c>
    </row>
    <row r="673" spans="1:13" ht="12.5" thickBot="1">
      <c r="A673" s="81"/>
      <c r="B673" s="115"/>
      <c r="C673" s="29"/>
      <c r="D673" s="29"/>
      <c r="E673" s="29"/>
      <c r="F673" s="32"/>
      <c r="G673" s="32"/>
      <c r="H673" s="26"/>
      <c r="I673" s="72"/>
      <c r="J673" s="72"/>
      <c r="K673" s="28"/>
      <c r="L673" s="28"/>
    </row>
    <row r="674" spans="1:13" ht="12.5" thickBot="1">
      <c r="A674" s="81"/>
      <c r="B674" s="321" t="s">
        <v>2229</v>
      </c>
      <c r="C674" s="322"/>
      <c r="D674" s="322"/>
      <c r="E674" s="322"/>
      <c r="F674" s="323"/>
      <c r="G674" s="88"/>
      <c r="H674" s="26"/>
      <c r="I674" s="72"/>
      <c r="J674" s="72"/>
      <c r="K674" s="28"/>
      <c r="L674" s="28"/>
    </row>
    <row r="675" spans="1:13">
      <c r="A675" s="81">
        <v>0</v>
      </c>
      <c r="B675" s="89">
        <v>921011</v>
      </c>
      <c r="C675" s="23" t="s">
        <v>2230</v>
      </c>
      <c r="D675" s="23" t="s">
        <v>2147</v>
      </c>
      <c r="E675" s="23" t="s">
        <v>2148</v>
      </c>
      <c r="F675" s="25">
        <v>50.84</v>
      </c>
      <c r="G675" s="25">
        <f>ROUND(F675*Курс_EUR,2)</f>
        <v>5338.2</v>
      </c>
      <c r="H675" s="26"/>
      <c r="I675" s="72">
        <f>F675*(1-Скидка_ROXELPRO)</f>
        <v>50.84</v>
      </c>
      <c r="J675" s="72">
        <f>I675*H675</f>
        <v>0</v>
      </c>
      <c r="K675" s="28">
        <f>G675*(1-Скидка_ROXELPRO)</f>
        <v>5338.2</v>
      </c>
      <c r="L675" s="28">
        <f>H675*K675</f>
        <v>0</v>
      </c>
    </row>
    <row r="676" spans="1:13">
      <c r="A676" s="81">
        <v>0</v>
      </c>
      <c r="B676" s="89">
        <v>921012</v>
      </c>
      <c r="C676" s="23" t="s">
        <v>2231</v>
      </c>
      <c r="D676" s="23" t="s">
        <v>2147</v>
      </c>
      <c r="E676" s="23" t="s">
        <v>2148</v>
      </c>
      <c r="F676" s="25">
        <v>67.67</v>
      </c>
      <c r="G676" s="25">
        <f>ROUND(F676*Курс_EUR,2)</f>
        <v>7105.35</v>
      </c>
      <c r="H676" s="26"/>
      <c r="I676" s="72">
        <f>F676*(1-Скидка_ROXELPRO)</f>
        <v>67.67</v>
      </c>
      <c r="J676" s="72">
        <f>I676*H676</f>
        <v>0</v>
      </c>
      <c r="K676" s="28">
        <f>G676*(1-Скидка_ROXELPRO)</f>
        <v>7105.35</v>
      </c>
      <c r="L676" s="28">
        <f>H676*K676</f>
        <v>0</v>
      </c>
    </row>
    <row r="677" spans="1:13">
      <c r="A677" s="81">
        <v>0</v>
      </c>
      <c r="B677" s="89">
        <v>921013</v>
      </c>
      <c r="C677" s="23" t="s">
        <v>2232</v>
      </c>
      <c r="D677" s="23" t="s">
        <v>2147</v>
      </c>
      <c r="E677" s="23" t="s">
        <v>2148</v>
      </c>
      <c r="F677" s="25">
        <v>98</v>
      </c>
      <c r="G677" s="25">
        <f>ROUND(F677*Курс_EUR,2)</f>
        <v>10290</v>
      </c>
      <c r="H677" s="26"/>
      <c r="I677" s="72">
        <f>F677*(1-Скидка_ROXELPRO)</f>
        <v>98</v>
      </c>
      <c r="J677" s="72">
        <f>I677*H677</f>
        <v>0</v>
      </c>
      <c r="K677" s="28">
        <f>G677*(1-Скидка_ROXELPRO)</f>
        <v>10290</v>
      </c>
      <c r="L677" s="28">
        <f>H677*K677</f>
        <v>0</v>
      </c>
    </row>
    <row r="678" spans="1:13">
      <c r="A678" s="81">
        <v>0</v>
      </c>
      <c r="B678" s="89">
        <v>921014</v>
      </c>
      <c r="C678" s="23" t="s">
        <v>2233</v>
      </c>
      <c r="D678" s="23" t="s">
        <v>771</v>
      </c>
      <c r="E678" s="23" t="s">
        <v>553</v>
      </c>
      <c r="F678" s="25">
        <v>84</v>
      </c>
      <c r="G678" s="25">
        <f>ROUND(F678*Курс_EUR,2)</f>
        <v>8820</v>
      </c>
      <c r="H678" s="26"/>
      <c r="I678" s="72">
        <f>F678*(1-Скидка_ROXELPRO)</f>
        <v>84</v>
      </c>
      <c r="J678" s="72">
        <f>I678*H678</f>
        <v>0</v>
      </c>
      <c r="K678" s="28">
        <f>G678*(1-Скидка_ROXELPRO)</f>
        <v>8820</v>
      </c>
      <c r="L678" s="28">
        <f>H678*K678</f>
        <v>0</v>
      </c>
    </row>
    <row r="679" spans="1:13">
      <c r="A679" s="81"/>
      <c r="B679" s="80"/>
      <c r="C679" s="23"/>
      <c r="D679" s="23"/>
      <c r="E679" s="23"/>
      <c r="F679" s="25"/>
      <c r="G679" s="25"/>
      <c r="H679" s="26"/>
      <c r="I679" s="72"/>
      <c r="J679" s="72"/>
      <c r="K679" s="28"/>
      <c r="L679" s="28"/>
    </row>
    <row r="680" spans="1:13">
      <c r="A680" s="81">
        <v>0</v>
      </c>
      <c r="B680" s="89">
        <v>921021</v>
      </c>
      <c r="C680" s="23" t="s">
        <v>2234</v>
      </c>
      <c r="D680" s="23" t="s">
        <v>2147</v>
      </c>
      <c r="E680" s="23" t="s">
        <v>2148</v>
      </c>
      <c r="F680" s="25">
        <v>18.87</v>
      </c>
      <c r="G680" s="25">
        <f>ROUND(F680*Курс_EUR,2)</f>
        <v>1981.35</v>
      </c>
      <c r="H680" s="26"/>
      <c r="I680" s="72">
        <f>F680*(1-Скидка_ROXELPRO)</f>
        <v>18.87</v>
      </c>
      <c r="J680" s="72">
        <f>I680*H680</f>
        <v>0</v>
      </c>
      <c r="K680" s="28">
        <f>G680*(1-Скидка_ROXELPRO)</f>
        <v>1981.35</v>
      </c>
      <c r="L680" s="28">
        <f>H680*K680</f>
        <v>0</v>
      </c>
    </row>
    <row r="681" spans="1:13">
      <c r="A681" s="81">
        <v>0</v>
      </c>
      <c r="B681" s="89">
        <v>921022</v>
      </c>
      <c r="C681" s="23" t="s">
        <v>2235</v>
      </c>
      <c r="D681" s="23" t="s">
        <v>2147</v>
      </c>
      <c r="E681" s="23" t="s">
        <v>2148</v>
      </c>
      <c r="F681" s="25">
        <v>25.67</v>
      </c>
      <c r="G681" s="25">
        <f>ROUND(F681*Курс_EUR,2)</f>
        <v>2695.35</v>
      </c>
      <c r="H681" s="26"/>
      <c r="I681" s="72">
        <f>F681*(1-Скидка_ROXELPRO)</f>
        <v>25.67</v>
      </c>
      <c r="J681" s="72">
        <f>I681*H681</f>
        <v>0</v>
      </c>
      <c r="K681" s="28">
        <f>G681*(1-Скидка_ROXELPRO)</f>
        <v>2695.35</v>
      </c>
      <c r="L681" s="28">
        <f>H681*K681</f>
        <v>0</v>
      </c>
    </row>
    <row r="682" spans="1:13">
      <c r="A682" s="81">
        <v>0</v>
      </c>
      <c r="B682" s="89">
        <v>921023</v>
      </c>
      <c r="C682" s="23" t="s">
        <v>2236</v>
      </c>
      <c r="D682" s="23" t="s">
        <v>2147</v>
      </c>
      <c r="E682" s="23" t="s">
        <v>2148</v>
      </c>
      <c r="F682" s="25">
        <v>37.89</v>
      </c>
      <c r="G682" s="25">
        <f>ROUND(F682*Курс_EUR,2)</f>
        <v>3978.45</v>
      </c>
      <c r="H682" s="26"/>
      <c r="I682" s="72">
        <f>F682*(1-Скидка_ROXELPRO)</f>
        <v>37.89</v>
      </c>
      <c r="J682" s="72">
        <f>I682*H682</f>
        <v>0</v>
      </c>
      <c r="K682" s="28">
        <f>G682*(1-Скидка_ROXELPRO)</f>
        <v>3978.45</v>
      </c>
      <c r="L682" s="28">
        <f>H682*K682</f>
        <v>0</v>
      </c>
    </row>
    <row r="683" spans="1:13">
      <c r="A683" s="81">
        <v>0</v>
      </c>
      <c r="B683" s="89">
        <v>921024</v>
      </c>
      <c r="C683" s="23" t="s">
        <v>2237</v>
      </c>
      <c r="D683" s="23" t="s">
        <v>771</v>
      </c>
      <c r="E683" s="23" t="s">
        <v>553</v>
      </c>
      <c r="F683" s="25">
        <v>25.67</v>
      </c>
      <c r="G683" s="25">
        <f>ROUND(F683*Курс_EUR,2)</f>
        <v>2695.35</v>
      </c>
      <c r="H683" s="26"/>
      <c r="I683" s="72">
        <f>F683*(1-Скидка_ROXELPRO)</f>
        <v>25.67</v>
      </c>
      <c r="J683" s="72">
        <f>I683*H683</f>
        <v>0</v>
      </c>
      <c r="K683" s="28">
        <f>G683*(1-Скидка_ROXELPRO)</f>
        <v>2695.35</v>
      </c>
      <c r="L683" s="28">
        <f>H683*K683</f>
        <v>0</v>
      </c>
    </row>
    <row r="684" spans="1:13" ht="12.5" thickBot="1">
      <c r="A684" s="81"/>
      <c r="B684" s="115"/>
      <c r="C684" s="29"/>
      <c r="D684" s="29"/>
      <c r="E684" s="29"/>
      <c r="F684" s="32"/>
      <c r="G684" s="32"/>
      <c r="H684" s="26"/>
      <c r="I684" s="72"/>
      <c r="J684" s="72"/>
      <c r="K684" s="28"/>
      <c r="L684" s="28"/>
    </row>
    <row r="685" spans="1:13" ht="12.5" thickBot="1">
      <c r="A685" s="81"/>
      <c r="B685" s="321" t="s">
        <v>2238</v>
      </c>
      <c r="C685" s="322"/>
      <c r="D685" s="322"/>
      <c r="E685" s="322"/>
      <c r="F685" s="323"/>
      <c r="G685" s="88"/>
      <c r="H685" s="26"/>
      <c r="I685" s="72"/>
      <c r="J685" s="72"/>
      <c r="K685" s="28"/>
      <c r="L685" s="28"/>
    </row>
    <row r="686" spans="1:13">
      <c r="A686" s="92">
        <v>3</v>
      </c>
      <c r="B686" s="89">
        <v>931141</v>
      </c>
      <c r="C686" s="23" t="s">
        <v>2239</v>
      </c>
      <c r="D686" s="23" t="s">
        <v>2240</v>
      </c>
      <c r="E686" s="23" t="s">
        <v>21</v>
      </c>
      <c r="F686" s="25">
        <v>44.28</v>
      </c>
      <c r="G686" s="25">
        <f t="shared" ref="G686:G691" si="174">ROUND(F686*Курс_EUR,2)</f>
        <v>4649.3999999999996</v>
      </c>
      <c r="H686" s="26"/>
      <c r="I686" s="72">
        <f t="shared" ref="I686:I691" si="175">F686*(1-Скидка_ROXELPRO)</f>
        <v>44.28</v>
      </c>
      <c r="J686" s="72">
        <f t="shared" ref="J686:J691" si="176">I686*H686</f>
        <v>0</v>
      </c>
      <c r="K686" s="28">
        <f t="shared" ref="K686:K691" si="177">G686*(1-Скидка_ROXELPRO)</f>
        <v>4649.3999999999996</v>
      </c>
      <c r="L686" s="28">
        <f t="shared" ref="L686:L691" si="178">H686*K686</f>
        <v>0</v>
      </c>
      <c r="M686" s="34"/>
    </row>
    <row r="687" spans="1:13">
      <c r="A687" s="92">
        <v>3</v>
      </c>
      <c r="B687" s="89">
        <v>931142</v>
      </c>
      <c r="C687" s="23" t="s">
        <v>2241</v>
      </c>
      <c r="D687" s="23" t="s">
        <v>2240</v>
      </c>
      <c r="E687" s="23" t="s">
        <v>21</v>
      </c>
      <c r="F687" s="25">
        <v>44.28</v>
      </c>
      <c r="G687" s="25">
        <f t="shared" si="174"/>
        <v>4649.3999999999996</v>
      </c>
      <c r="H687" s="26"/>
      <c r="I687" s="72">
        <f t="shared" si="175"/>
        <v>44.28</v>
      </c>
      <c r="J687" s="72">
        <f t="shared" si="176"/>
        <v>0</v>
      </c>
      <c r="K687" s="28">
        <f t="shared" si="177"/>
        <v>4649.3999999999996</v>
      </c>
      <c r="L687" s="28">
        <f t="shared" si="178"/>
        <v>0</v>
      </c>
      <c r="M687" s="34"/>
    </row>
    <row r="688" spans="1:13">
      <c r="A688" s="92">
        <v>2.9</v>
      </c>
      <c r="B688" s="89">
        <v>931144</v>
      </c>
      <c r="C688" s="23" t="s">
        <v>2272</v>
      </c>
      <c r="D688" s="23" t="s">
        <v>2240</v>
      </c>
      <c r="E688" s="23" t="s">
        <v>21</v>
      </c>
      <c r="F688" s="25">
        <v>40.25</v>
      </c>
      <c r="G688" s="25">
        <f t="shared" si="174"/>
        <v>4226.25</v>
      </c>
      <c r="H688" s="26"/>
      <c r="I688" s="72">
        <f t="shared" si="175"/>
        <v>40.25</v>
      </c>
      <c r="J688" s="72">
        <f t="shared" si="176"/>
        <v>0</v>
      </c>
      <c r="K688" s="28">
        <f t="shared" si="177"/>
        <v>4226.25</v>
      </c>
      <c r="L688" s="28">
        <f t="shared" si="178"/>
        <v>0</v>
      </c>
      <c r="M688" s="34"/>
    </row>
    <row r="689" spans="1:13">
      <c r="A689" s="92">
        <v>2.9</v>
      </c>
      <c r="B689" s="89">
        <v>931145</v>
      </c>
      <c r="C689" s="23" t="s">
        <v>2273</v>
      </c>
      <c r="D689" s="23" t="s">
        <v>2240</v>
      </c>
      <c r="E689" s="23" t="s">
        <v>21</v>
      </c>
      <c r="F689" s="25">
        <v>40.25</v>
      </c>
      <c r="G689" s="25">
        <f t="shared" si="174"/>
        <v>4226.25</v>
      </c>
      <c r="H689" s="26"/>
      <c r="I689" s="72">
        <f t="shared" si="175"/>
        <v>40.25</v>
      </c>
      <c r="J689" s="72">
        <f t="shared" si="176"/>
        <v>0</v>
      </c>
      <c r="K689" s="28">
        <f t="shared" si="177"/>
        <v>4226.25</v>
      </c>
      <c r="L689" s="28">
        <f t="shared" si="178"/>
        <v>0</v>
      </c>
      <c r="M689" s="34"/>
    </row>
    <row r="690" spans="1:13">
      <c r="A690" s="81">
        <v>0</v>
      </c>
      <c r="B690" s="89">
        <v>931151</v>
      </c>
      <c r="C690" s="23" t="s">
        <v>2242</v>
      </c>
      <c r="D690" s="23" t="s">
        <v>2240</v>
      </c>
      <c r="E690" s="23" t="s">
        <v>21</v>
      </c>
      <c r="F690" s="25">
        <v>48.98</v>
      </c>
      <c r="G690" s="25">
        <f t="shared" si="174"/>
        <v>5142.8999999999996</v>
      </c>
      <c r="H690" s="26"/>
      <c r="I690" s="72">
        <f t="shared" si="175"/>
        <v>48.98</v>
      </c>
      <c r="J690" s="72">
        <f t="shared" si="176"/>
        <v>0</v>
      </c>
      <c r="K690" s="28">
        <f t="shared" si="177"/>
        <v>5142.8999999999996</v>
      </c>
      <c r="L690" s="28">
        <f t="shared" si="178"/>
        <v>0</v>
      </c>
      <c r="M690" s="34"/>
    </row>
    <row r="691" spans="1:13">
      <c r="A691" s="81">
        <v>0</v>
      </c>
      <c r="B691" s="89">
        <v>931152</v>
      </c>
      <c r="C691" s="23" t="s">
        <v>2243</v>
      </c>
      <c r="D691" s="23" t="s">
        <v>2240</v>
      </c>
      <c r="E691" s="23" t="s">
        <v>21</v>
      </c>
      <c r="F691" s="25">
        <v>48.98</v>
      </c>
      <c r="G691" s="25">
        <f t="shared" si="174"/>
        <v>5142.8999999999996</v>
      </c>
      <c r="H691" s="26"/>
      <c r="I691" s="72">
        <f t="shared" si="175"/>
        <v>48.98</v>
      </c>
      <c r="J691" s="72">
        <f t="shared" si="176"/>
        <v>0</v>
      </c>
      <c r="K691" s="28">
        <f t="shared" si="177"/>
        <v>5142.8999999999996</v>
      </c>
      <c r="L691" s="28">
        <f t="shared" si="178"/>
        <v>0</v>
      </c>
      <c r="M691" s="34"/>
    </row>
    <row r="692" spans="1:13">
      <c r="A692" s="122"/>
      <c r="B692" s="80"/>
      <c r="C692" s="23"/>
      <c r="D692" s="23"/>
      <c r="E692" s="23"/>
      <c r="F692" s="25"/>
      <c r="G692" s="25"/>
      <c r="H692" s="26"/>
      <c r="I692" s="72"/>
      <c r="J692" s="72"/>
      <c r="K692" s="28"/>
      <c r="L692" s="28"/>
      <c r="M692" s="34"/>
    </row>
    <row r="693" spans="1:13">
      <c r="A693" s="81">
        <v>0</v>
      </c>
      <c r="B693" s="89">
        <v>931164</v>
      </c>
      <c r="C693" s="23" t="s">
        <v>2274</v>
      </c>
      <c r="D693" s="23" t="s">
        <v>794</v>
      </c>
      <c r="E693" s="23" t="s">
        <v>7</v>
      </c>
      <c r="F693" s="25">
        <v>4.03</v>
      </c>
      <c r="G693" s="25">
        <f>ROUND(F693*Курс_EUR,2)</f>
        <v>423.15</v>
      </c>
      <c r="H693" s="26"/>
      <c r="I693" s="72">
        <f>F693*(1-Скидка_ROXELPRO)</f>
        <v>4.03</v>
      </c>
      <c r="J693" s="72">
        <f>I693*H693</f>
        <v>0</v>
      </c>
      <c r="K693" s="28">
        <f>G693*(1-Скидка_ROXELPRO)</f>
        <v>423.15</v>
      </c>
      <c r="L693" s="28">
        <f>H693*K693</f>
        <v>0</v>
      </c>
      <c r="M693" s="34"/>
    </row>
    <row r="694" spans="1:13">
      <c r="A694" s="81"/>
      <c r="B694" s="80"/>
      <c r="C694" s="23"/>
      <c r="D694" s="23"/>
      <c r="E694" s="23"/>
      <c r="F694" s="25"/>
      <c r="G694" s="25"/>
      <c r="H694" s="26"/>
      <c r="I694" s="72"/>
      <c r="J694" s="72"/>
      <c r="K694" s="28"/>
      <c r="L694" s="28"/>
      <c r="M694" s="34"/>
    </row>
    <row r="695" spans="1:13">
      <c r="A695" s="81">
        <v>0</v>
      </c>
      <c r="B695" s="89">
        <v>931191</v>
      </c>
      <c r="C695" s="23" t="s">
        <v>2244</v>
      </c>
      <c r="D695" s="23" t="s">
        <v>794</v>
      </c>
      <c r="E695" s="23" t="s">
        <v>7</v>
      </c>
      <c r="F695" s="25">
        <v>16.82</v>
      </c>
      <c r="G695" s="25">
        <f>ROUND(F695*Курс_EUR,2)</f>
        <v>1766.1</v>
      </c>
      <c r="H695" s="26"/>
      <c r="I695" s="72">
        <f>F695*(1-Скидка_ROXELPRO)</f>
        <v>16.82</v>
      </c>
      <c r="J695" s="72">
        <f>I695*H695</f>
        <v>0</v>
      </c>
      <c r="K695" s="28">
        <f>G695*(1-Скидка_ROXELPRO)</f>
        <v>1766.1</v>
      </c>
      <c r="L695" s="28">
        <f>H695*K695</f>
        <v>0</v>
      </c>
      <c r="M695" s="34"/>
    </row>
    <row r="696" spans="1:13">
      <c r="A696" s="81">
        <v>0</v>
      </c>
      <c r="B696" s="89">
        <v>931192</v>
      </c>
      <c r="C696" s="23" t="s">
        <v>2245</v>
      </c>
      <c r="D696" s="23" t="s">
        <v>794</v>
      </c>
      <c r="E696" s="23" t="s">
        <v>7</v>
      </c>
      <c r="F696" s="25">
        <v>16.82</v>
      </c>
      <c r="G696" s="25">
        <f>ROUND(F696*Курс_EUR,2)</f>
        <v>1766.1</v>
      </c>
      <c r="H696" s="26"/>
      <c r="I696" s="72">
        <f>F696*(1-Скидка_ROXELPRO)</f>
        <v>16.82</v>
      </c>
      <c r="J696" s="72">
        <f>I696*H696</f>
        <v>0</v>
      </c>
      <c r="K696" s="28">
        <f>G696*(1-Скидка_ROXELPRO)</f>
        <v>1766.1</v>
      </c>
      <c r="L696" s="28">
        <f>H696*K696</f>
        <v>0</v>
      </c>
      <c r="M696" s="34"/>
    </row>
    <row r="697" spans="1:13">
      <c r="A697" s="81">
        <v>0</v>
      </c>
      <c r="B697" s="89">
        <v>931193</v>
      </c>
      <c r="C697" s="23" t="s">
        <v>2246</v>
      </c>
      <c r="D697" s="23" t="s">
        <v>794</v>
      </c>
      <c r="E697" s="23" t="s">
        <v>7</v>
      </c>
      <c r="F697" s="25">
        <v>16.82</v>
      </c>
      <c r="G697" s="25">
        <f>ROUND(F697*Курс_EUR,2)</f>
        <v>1766.1</v>
      </c>
      <c r="H697" s="26"/>
      <c r="I697" s="72">
        <f>F697*(1-Скидка_ROXELPRO)</f>
        <v>16.82</v>
      </c>
      <c r="J697" s="72">
        <f>I697*H697</f>
        <v>0</v>
      </c>
      <c r="K697" s="28">
        <f>G697*(1-Скидка_ROXELPRO)</f>
        <v>1766.1</v>
      </c>
      <c r="L697" s="28">
        <f>H697*K697</f>
        <v>0</v>
      </c>
      <c r="M697" s="34"/>
    </row>
    <row r="698" spans="1:13">
      <c r="A698" s="81"/>
      <c r="B698" s="80"/>
      <c r="C698" s="23"/>
      <c r="D698" s="23"/>
      <c r="E698" s="23"/>
      <c r="F698" s="25"/>
      <c r="G698" s="25"/>
      <c r="H698" s="26"/>
      <c r="I698" s="72"/>
      <c r="J698" s="72"/>
      <c r="K698" s="28"/>
      <c r="L698" s="28"/>
      <c r="M698" s="34"/>
    </row>
    <row r="700" spans="1:13">
      <c r="A700" s="124"/>
      <c r="B700" s="124" t="s">
        <v>1697</v>
      </c>
      <c r="C700" s="125"/>
    </row>
    <row r="701" spans="1:13">
      <c r="A701" s="63"/>
      <c r="B701" s="63" t="s">
        <v>40</v>
      </c>
    </row>
    <row r="702" spans="1:13">
      <c r="A702" s="63"/>
      <c r="B702" s="63" t="s">
        <v>656</v>
      </c>
    </row>
  </sheetData>
  <autoFilter ref="A7:M705"/>
  <mergeCells count="56">
    <mergeCell ref="B593:F593"/>
    <mergeCell ref="B594:F594"/>
    <mergeCell ref="B611:F611"/>
    <mergeCell ref="B636:F636"/>
    <mergeCell ref="B277:F277"/>
    <mergeCell ref="B546:F546"/>
    <mergeCell ref="B472:F472"/>
    <mergeCell ref="B477:F477"/>
    <mergeCell ref="B501:F501"/>
    <mergeCell ref="B520:F520"/>
    <mergeCell ref="B528:F528"/>
    <mergeCell ref="B572:F572"/>
    <mergeCell ref="B502:F502"/>
    <mergeCell ref="B313:F313"/>
    <mergeCell ref="B310:F310"/>
    <mergeCell ref="B454:F454"/>
    <mergeCell ref="B453:F453"/>
    <mergeCell ref="B314:F314"/>
    <mergeCell ref="B378:F378"/>
    <mergeCell ref="B390:F390"/>
    <mergeCell ref="B434:F434"/>
    <mergeCell ref="B274:F274"/>
    <mergeCell ref="B305:F305"/>
    <mergeCell ref="B286:F286"/>
    <mergeCell ref="B278:F278"/>
    <mergeCell ref="B252:F252"/>
    <mergeCell ref="B2:F2"/>
    <mergeCell ref="B3:F3"/>
    <mergeCell ref="B8:F8"/>
    <mergeCell ref="B9:F9"/>
    <mergeCell ref="B16:F16"/>
    <mergeCell ref="B35:F35"/>
    <mergeCell ref="B57:F57"/>
    <mergeCell ref="B41:F41"/>
    <mergeCell ref="B61:F61"/>
    <mergeCell ref="B69:F69"/>
    <mergeCell ref="B148:F148"/>
    <mergeCell ref="B75:F75"/>
    <mergeCell ref="B83:F83"/>
    <mergeCell ref="B46:F46"/>
    <mergeCell ref="B220:F220"/>
    <mergeCell ref="B102:F102"/>
    <mergeCell ref="B176:F176"/>
    <mergeCell ref="B199:F199"/>
    <mergeCell ref="B206:F206"/>
    <mergeCell ref="B214:F214"/>
    <mergeCell ref="B210:F210"/>
    <mergeCell ref="B167:F167"/>
    <mergeCell ref="B170:F170"/>
    <mergeCell ref="B200:F200"/>
    <mergeCell ref="B685:F685"/>
    <mergeCell ref="B637:F637"/>
    <mergeCell ref="B647:F647"/>
    <mergeCell ref="B667:F667"/>
    <mergeCell ref="B668:F668"/>
    <mergeCell ref="B674:F674"/>
  </mergeCells>
  <hyperlinks>
    <hyperlink ref="D6" location="Содержание!A1" display="Содержание"/>
    <hyperlink ref="B275" r:id="rId1" display="https://lion-group.ru/products/abrazivy/cuhoe-proyavochnoe-pokrytie-roxtop/"/>
    <hyperlink ref="B193" r:id="rId2" display="https://lion-group.ru/products/abrazivy/abrazivnaya-gubka-softback/"/>
    <hyperlink ref="B194" r:id="rId3" display="https://lion-group.ru/products/abrazivy/abrazivnaya-gubka-softback/"/>
    <hyperlink ref="B195" r:id="rId4" display="https://lion-group.ru/products/abrazivy/abrazivnaya-gubka-softback/"/>
    <hyperlink ref="B196" r:id="rId5" display="https://lion-group.ru/products/abrazivy/abrazivnaya-gubka-softback/"/>
    <hyperlink ref="B197" r:id="rId6" display="https://lion-group.ru/products/abrazivy/abrazivnaya-gubka-softback/"/>
    <hyperlink ref="B283" r:id="rId7" display="https://lion-group.ru/products/poliroli/abrazivnaya-polirovalnaya-pasta-roxtop-extra-fine/"/>
    <hyperlink ref="B281" r:id="rId8" display="https://lion-group.ru/products/poliroli/abrazivnaya-polirovalnaya-pasta-roxtop-fast-cut/"/>
    <hyperlink ref="B279" r:id="rId9" display="https://lion-group.ru/products/poliroli/abrazivnaya-polirovalnaya-pasta-roxtop-r10-extreme/"/>
    <hyperlink ref="B280" r:id="rId10" display="https://lion-group.ru/products/poliroli/abrazivnaya-polirovalnaya-pasta-s10-heavy-cut/"/>
    <hyperlink ref="B282" r:id="rId11" display="https://lion-group.ru/products/poliroli/abrazivnaya-polirovalnaya-pasta-s20-one-step-finish/"/>
    <hyperlink ref="B168" r:id="rId12" display="https://lion-group.ru/products/abrazivy/abrazivnye-krugi-roxtop-3z-150mm/"/>
    <hyperlink ref="B522" r:id="rId13" display="https://lion-group.ru/products/klei-i-germetiki/aktivator-dlya-kleya-dlya-vkleivaniya-zerkal-zadnego-vida/"/>
    <hyperlink ref="B284" r:id="rId14" display="https://lion-group.ru/products/poliroli/antigologrammnaya-polirovalnaya-pasta-roxtop-ultra-fine/"/>
    <hyperlink ref="B460" r:id="rId15" display="https://lion-group.ru/products/pokrytiya/antigravijnoe-antikorrozijnoe-pokrytie-roxone/"/>
    <hyperlink ref="B461" r:id="rId16" display="https://lion-group.ru/products/pokrytiya/antigravijnoe-antikorrozijnoe-pokrytie-roxone/"/>
    <hyperlink ref="B462" r:id="rId17" display="https://lion-group.ru/products/pokrytiya/antigravijnoe-antikorrozijnoe-pokrytie-roxone/"/>
    <hyperlink ref="B455" r:id="rId18" display="https://lion-group.ru/products/pokrytiya/antigravijnoe-antikorrozijnoe-pokrytie-roxone-na-vodnoj-osnove/"/>
    <hyperlink ref="B456" r:id="rId19" display="https://lion-group.ru/products/pokrytiya/antigravijnoe-antikorrozijnoe-pokrytie-roxone-na-vodnoj-osnove/"/>
    <hyperlink ref="B465" r:id="rId20" display="https://lion-group.ru/products/pokrytiya/antikorrozijnoe-pokrytie-roxone-metallic-bronze/"/>
    <hyperlink ref="B469" r:id="rId21" display="https://lion-group.ru/products/pokrytiya/antikorrozijnoe-pokrytie-roxone-dlya-vnutrennih-polostej/"/>
    <hyperlink ref="B468" r:id="rId22" display="https://lion-group.ru/products/pokrytiya/antikorrozijnoe-pokrytie-roxone-dlya-vnutrennih-polostej-yantarnoe/"/>
    <hyperlink ref="B470" r:id="rId23" display="https://lion-group.ru/products/pokrytiya/antikorrozijnoe-pokrytie-roxone-dlya-vnutrennih-polostej-yantarnoe1/"/>
    <hyperlink ref="B464" r:id="rId24" display="https://lion-group.ru/products/pokrytiya/antikorrozijnoe-pokrytie-roxone-na-bitumnoj-osnove/"/>
    <hyperlink ref="B466" r:id="rId25" display="https://lion-group.ru/products/pokrytiya/antikorrozijnoe-pokrytie-roxone-na-bitumnoj-osnove1/"/>
    <hyperlink ref="B451" r:id="rId26" display="https://lion-group.ru/products/vspomogatel-nye-materialy/bezopasnyj-rezak-dlya-maskiruyuwej-plnki/"/>
    <hyperlink ref="B588" r:id="rId27" display="https://lion-group.ru/products/salfetki1/bumazhnaya-salfetka-multiwipe-2-slojnaya/"/>
    <hyperlink ref="B489" r:id="rId28" display="https://lion-group.ru/products/vspomogatel-nye-materialy/bumazhnye-test-paneli-7-h-18-sm/"/>
    <hyperlink ref="B447" r:id="rId29" display="https://lion-group.ru/products/maskirovka/valik-dlya-proemov-roxone/"/>
    <hyperlink ref="B541" r:id="rId30" display="https://lion-group.ru/products/klei-i-germetiki/vojlochnyj-applikator-dlya-grunta/"/>
    <hyperlink ref="B665" r:id="rId31" display="https://lion-group.ru/products/siz/derzhatel-filtra/"/>
    <hyperlink ref="B258" r:id="rId32" display="https://lion-group.ru/products/instrument/dlinnyj-shlifok-70-h-400mm/"/>
    <hyperlink ref="B259" r:id="rId33" display="https://lion-group.ru/products/instrument/dlinnyj-shlifok-70-h-400mm/"/>
    <hyperlink ref="B76" r:id="rId34" display="https://lion-group.ru/products/abrazivy/zachistnoj-krug-cleanstrip-ii/"/>
    <hyperlink ref="B81" r:id="rId35" display="https://lion-group.ru/products/abrazivy/zachistnoj-krug-cleanstrip-ii-na-shpindele/"/>
    <hyperlink ref="B79" r:id="rId36" display="https://lion-group.ru/products/abrazivy/zachistnye-krugi-cleanstrip-ii-bystrosmnye/"/>
    <hyperlink ref="B80" r:id="rId37" display="https://lion-group.ru/products/abrazivy/zachistnye-krugi-cleanstrip-ii-bystrosmnye/"/>
    <hyperlink ref="B77" r:id="rId38" display="https://lion-group.ru/products/abrazivy/zachistnye-krugi-cleanstrip-ii-na-opravke/"/>
    <hyperlink ref="B78" r:id="rId39" display="https://lion-group.ru/products/abrazivy/zachistnye-krugi-cleanstrip-ii-na-opravke/"/>
    <hyperlink ref="B51" r:id="rId40" display="https://lion-group.ru/products/abrazivy/zachistnye-krugi-qcd-50mm/"/>
    <hyperlink ref="B52" r:id="rId41" display="https://lion-group.ru/products/abrazivy/zachistnye-krugi-qcd-50mm/"/>
    <hyperlink ref="B53" r:id="rId42" display="https://lion-group.ru/products/abrazivy/zachistnye-krugi-qcd-50mm/"/>
    <hyperlink ref="B54" r:id="rId43" display="https://lion-group.ru/products/abrazivy/zachistnye-krugi-qcd-50mm/"/>
    <hyperlink ref="B55" r:id="rId44" display="https://lion-group.ru/products/abrazivy/zachistnye-krugi-qcd-50mm/"/>
    <hyperlink ref="B47" r:id="rId45" display="https://lion-group.ru/products/abrazivy/zachistnye-krugi-qcd-roxpro-plus/"/>
    <hyperlink ref="B48" r:id="rId46" display="https://lion-group.ru/products/abrazivy/zachistnye-krugi-qcd-roxpro-plus/"/>
    <hyperlink ref="B49" r:id="rId47" display="https://lion-group.ru/products/abrazivy/zachistnye-krugi-qcd-roxpro-plus/"/>
    <hyperlink ref="B265" r:id="rId48" display="https://lion-group.ru/products/abrazivy/zawitnaya-prokladka-115-h-230mm/"/>
    <hyperlink ref="B266" r:id="rId49" display="https://lion-group.ru/products/abrazivy/zawitnaya-prokladka-115-h-230mm/"/>
    <hyperlink ref="B245" r:id="rId50" display="https://lion-group.ru/products/abrazivy/zawitnaya-prokladka-125mm/"/>
    <hyperlink ref="B246" r:id="rId51" display="https://lion-group.ru/products/abrazivy/zawitnaya-prokladka-150mm/"/>
    <hyperlink ref="B595" r:id="rId52" display="https://lion-group.ru/products/siz/zawitnyj-kombinezon-dlya-malyarnyh-rabot-roxtop/"/>
    <hyperlink ref="B596" r:id="rId53" display="https://lion-group.ru/products/siz/zawitnyj-kombinezon-dlya-malyarnyh-rabot-roxtop/"/>
    <hyperlink ref="B597" r:id="rId54" display="https://lion-group.ru/products/siz/zawitnyj-kombinezon-dlya-malyarnyh-rabot-roxtop/"/>
    <hyperlink ref="B598" r:id="rId55" display="https://lion-group.ru/products/siz/zawitnyj-kombinezon-dlya-malyarnyh-rabot-roxtop/"/>
    <hyperlink ref="B521" r:id="rId56" display="https://lion-group.ru/products/klei-i-germetiki/klej-dlya-vkleivaniya-zerkal-zadnego-vida/"/>
    <hyperlink ref="B529" r:id="rId57" display="https://lion-group.ru/products/klei-i-germetiki/klej-dlya-vklejki-styokol/"/>
    <hyperlink ref="B530" r:id="rId58" display="https://lion-group.ru/products/klei-i-germetiki/klej-dlya-vklejki-styokol/"/>
    <hyperlink ref="B444" r:id="rId59" display="https://lion-group.ru/products/maskirovka/klejkaya-lenta-dlya-zawity-ot-proshlifovki/"/>
    <hyperlink ref="B301" r:id="rId60" display="https://lion-group.ru/products/poliroli/kombinirovannyj-sherstyanoj-polirovalnik/"/>
    <hyperlink ref="B185" r:id="rId61" display="https://lion-group.ru/products/abrazivy/kombinirovannyj-shlifovalnyj-blok/"/>
    <hyperlink ref="B186" r:id="rId62" display="https://lion-group.ru/products/abrazivy/kombinirovannyj-shlifovalnyj-blok/"/>
    <hyperlink ref="B187" r:id="rId63" display="https://lion-group.ru/products/abrazivy/kombinirovannyj-shlifovalnyj-blok/"/>
    <hyperlink ref="B188" r:id="rId64" display="https://lion-group.ru/products/abrazivy/kombinirovannyj-shlifovalnyj-blok/"/>
    <hyperlink ref="B189" r:id="rId65" display="https://lion-group.ru/products/abrazivy/kombinirovannyj-shlifovalnyj-blok/"/>
    <hyperlink ref="B190" r:id="rId66" display="https://lion-group.ru/products/abrazivy/kombinirovannyj-shlifovalnyj-blok/"/>
    <hyperlink ref="B191" r:id="rId67" display="https://lion-group.ru/products/abrazivy/kombinirovannyj-shlifovalnyj-blok/"/>
    <hyperlink ref="B652" r:id="rId68" display="https://lion-group.ru/products/siz/komplekt-dlya-zawity-dyhaniya/"/>
    <hyperlink ref="B653" r:id="rId69" display="https://lion-group.ru/products/siz/komplekt-dlya-zawity-dyhaniya/"/>
    <hyperlink ref="B654" r:id="rId70" display="https://lion-group.ru/products/siz/komplekt-dlya-zawity-dyhaniya/"/>
    <hyperlink ref="B441" r:id="rId71" display="https://lion-group.ru/products/maskirovka/konturnaya-lenta-roxtop-flexible/"/>
    <hyperlink ref="B442" r:id="rId72" display="https://lion-group.ru/products/maskirovka/konturnaya-lenta-roxtop-flexible/"/>
    <hyperlink ref="B435" r:id="rId73" display="https://lion-group.ru/products/maskirovka/konturnaya-lenta/"/>
    <hyperlink ref="B436" r:id="rId74" display="https://lion-group.ru/products/maskirovka/konturnaya-lenta/"/>
    <hyperlink ref="B437" r:id="rId75" display="https://lion-group.ru/products/maskirovka/konturnaya-lenta/"/>
    <hyperlink ref="B438" r:id="rId76" display="https://lion-group.ru/products/maskirovka/konturnaya-lenta/"/>
    <hyperlink ref="B439" r:id="rId77" display="https://lion-group.ru/products/maskirovka/konturnaya-lenta/"/>
    <hyperlink ref="B440" r:id="rId78" display="https://lion-group.ru/products/maskirovka/konturnaya-lenta-roxtop-oranzhevaya/"/>
    <hyperlink ref="B446" r:id="rId79" display="https://lion-group.ru/products/maskirovka/lenta-dlya-perenosa-emblem/"/>
    <hyperlink ref="B564" r:id="rId80" display="https://lion-group.ru/products/klei-i-germetiki/lenta-germetik1/"/>
    <hyperlink ref="B42" r:id="rId81" display="https://lion-group.ru/products/abrazivy/bystrosmnyj-lepestkovyj-krug-roxtop-50mm/"/>
    <hyperlink ref="B43" r:id="rId82" display="https://lion-group.ru/products/abrazivy/bystrosmnyj-lepestkovyj-krug-roxtop-50mm/"/>
    <hyperlink ref="B44" r:id="rId83" display="https://lion-group.ru/products/abrazivy/bystrosmnyj-lepestkovyj-krug-roxtop-50mm/"/>
    <hyperlink ref="B474" r:id="rId84" display="https://lion-group.ru/products/pokrytiya/lipkoe-protivopylevoe-pokrytie-roxone/"/>
    <hyperlink ref="B475" r:id="rId85" display="https://lion-group.ru/products/pokrytiya/lipkoe-protivopylevoe-pokrytie-roxone/"/>
    <hyperlink ref="B473" r:id="rId86" display="https://lion-group.ru/products/pokrytiya/lipkoe-protivopylevoe-pokrytie-roxone-s-kontrolem-naneseniya/"/>
    <hyperlink ref="B253" r:id="rId87" display="https://lion-group.ru/products/instrument/malyj-shlifok-70-h-125mm/"/>
    <hyperlink ref="B254" r:id="rId88" display="https://lion-group.ru/products/instrument/malyj-shlifok-70-h-125mm/"/>
    <hyperlink ref="B332" r:id="rId89" display="https://lion-group.ru/products/maskirovka/malyarnaya-lenta-roxpro-3680/"/>
    <hyperlink ref="B333" r:id="rId90" display="https://lion-group.ru/products/maskirovka/malyarnaya-lenta-roxpro-3680/"/>
    <hyperlink ref="B334" r:id="rId91" display="https://lion-group.ru/products/maskirovka/malyarnaya-lenta-roxpro-3680/"/>
    <hyperlink ref="B335" r:id="rId92" display="https://lion-group.ru/products/maskirovka/malyarnaya-lenta-roxpro-3680/"/>
    <hyperlink ref="B315" r:id="rId93" display="https://lion-group.ru/products/maskirovka/malyarnaya-lenta-roxpro-4590/"/>
    <hyperlink ref="B316" r:id="rId94" display="https://lion-group.ru/products/maskirovka/malyarnaya-lenta-roxpro-4590/"/>
    <hyperlink ref="B317" r:id="rId95" display="https://lion-group.ru/products/maskirovka/malyarnaya-lenta-roxpro-4590/"/>
    <hyperlink ref="B318" r:id="rId96" display="https://lion-group.ru/products/maskirovka/malyarnaya-lenta-roxpro-4590/"/>
    <hyperlink ref="B323" r:id="rId97" display="https://lion-group.ru/products/maskirovka/malyarnaya-lenta-roxpro-4590-zelnaya/"/>
    <hyperlink ref="B324" r:id="rId98" display="https://lion-group.ru/products/maskirovka/malyarnaya-lenta-roxpro-4590-zelnaya/"/>
    <hyperlink ref="B325" r:id="rId99" display="https://lion-group.ru/products/maskirovka/malyarnaya-lenta-roxpro-4590-zelnaya/"/>
    <hyperlink ref="B326" r:id="rId100" display="https://lion-group.ru/products/maskirovka/malyarnaya-lenta-roxpro-4590-zelnaya/"/>
    <hyperlink ref="B327" r:id="rId101" display="https://lion-group.ru/products/maskirovka/malyarnaya-lenta-roxpro-4590-oranzhevaya/"/>
    <hyperlink ref="B328" r:id="rId102" display="https://lion-group.ru/products/maskirovka/malyarnaya-lenta-roxpro-4590-oranzhevaya/"/>
    <hyperlink ref="B329" r:id="rId103" display="https://lion-group.ru/products/maskirovka/malyarnaya-lenta-roxpro-4590-oranzhevaya/"/>
    <hyperlink ref="B330" r:id="rId104" display="https://lion-group.ru/products/maskirovka/malyarnaya-lenta-roxpro-4590-oranzhevaya/"/>
    <hyperlink ref="B319" r:id="rId105" display="https://lion-group.ru/products/maskirovka/malyarnaya-lenta-roxpro-4591/"/>
    <hyperlink ref="B320" r:id="rId106" display="https://lion-group.ru/products/maskirovka/malyarnaya-lenta-roxpro-4591/"/>
    <hyperlink ref="B321" r:id="rId107" display="https://lion-group.ru/products/maskirovka/malyarnaya-lenta-roxpro-4591/"/>
    <hyperlink ref="B322" r:id="rId108" display="https://lion-group.ru/products/maskirovka/malyarnaya-lenta-roxpro-4591/"/>
    <hyperlink ref="B373" r:id="rId109" display="https://lion-group.ru/products/maskirovka/malyarnaya-lenta-roxtop-3080/"/>
    <hyperlink ref="B374" r:id="rId110" display="https://lion-group.ru/products/maskirovka/malyarnaya-lenta-roxtop-3080/"/>
    <hyperlink ref="B375" r:id="rId111" display="https://lion-group.ru/products/maskirovka/malyarnaya-lenta-roxtop-3080/"/>
    <hyperlink ref="B376" r:id="rId112" display="https://lion-group.ru/products/maskirovka/malyarnaya-lenta-roxtop-3080/"/>
    <hyperlink ref="B348" r:id="rId113" display="https://lion-group.ru/products/maskirovka/malyarnaya-lenta-roxtop-3580/"/>
    <hyperlink ref="B349" r:id="rId114" display="https://lion-group.ru/products/maskirovka/malyarnaya-lenta-roxtop-3580/"/>
    <hyperlink ref="B350" r:id="rId115" display="https://lion-group.ru/products/maskirovka/malyarnaya-lenta-roxtop-3580/"/>
    <hyperlink ref="B351" r:id="rId116" display="https://lion-group.ru/products/maskirovka/malyarnaya-lenta-roxtop-3580/"/>
    <hyperlink ref="B356" r:id="rId117" display="https://lion-group.ru/products/maskirovka/malyarnaya-lenta-roxtop-7097/"/>
    <hyperlink ref="B357" r:id="rId118" display="https://lion-group.ru/products/maskirovka/malyarnaya-lenta-roxtop-7097/"/>
    <hyperlink ref="B358" r:id="rId119" display="https://lion-group.ru/products/maskirovka/malyarnaya-lenta-roxtop-7097/"/>
    <hyperlink ref="B359" r:id="rId120" display="https://lion-group.ru/products/maskirovka/malyarnaya-lenta-roxtop-7097/"/>
    <hyperlink ref="B364" r:id="rId121" display="https://lion-group.ru/products/maskirovka/malyarnaya-lenta-roxtop-3580-krasnaya/"/>
    <hyperlink ref="B365" r:id="rId122" display="https://lion-group.ru/products/maskirovka/malyarnaya-lenta-roxtop-3580-krasnaya/"/>
    <hyperlink ref="B366" r:id="rId123" display="https://lion-group.ru/products/maskirovka/malyarnaya-lenta-roxtop-3580-krasnaya/"/>
    <hyperlink ref="B367" r:id="rId124" display="https://lion-group.ru/products/maskirovka/malyarnaya-lenta-roxtop-3580-krasnaya/"/>
    <hyperlink ref="B360" r:id="rId125" display="https://lion-group.ru/products/maskirovka/malyarnaya-lenta-roxtop-3580-oranzhevaya/"/>
    <hyperlink ref="B361" r:id="rId126" display="https://lion-group.ru/products/maskirovka/malyarnaya-lenta-roxtop-3580-oranzhevaya/"/>
    <hyperlink ref="B362" r:id="rId127" display="https://lion-group.ru/products/maskirovka/malyarnaya-lenta-roxtop-3580-oranzhevaya/"/>
    <hyperlink ref="B363" r:id="rId128" display="https://lion-group.ru/products/maskirovka/malyarnaya-lenta-roxtop-3580-oranzhevaya/"/>
    <hyperlink ref="B368" r:id="rId129" display="https://lion-group.ru/products/maskirovka/malyarnaya-lenta-roxtop-3580-sinyaya/"/>
    <hyperlink ref="B369" r:id="rId130" display="https://lion-group.ru/products/maskirovka/malyarnaya-lenta-roxtop-3580-sinyaya/"/>
    <hyperlink ref="B370" r:id="rId131" display="https://lion-group.ru/products/maskirovka/malyarnaya-lenta-roxtop-3580-sinyaya/"/>
    <hyperlink ref="B371" r:id="rId132" display="https://lion-group.ru/products/maskirovka/malyarnaya-lenta-roxtop-3580-sinyaya/"/>
    <hyperlink ref="B352" r:id="rId133" display="https://lion-group.ru/products/maskirovka/malyarnaya-lenta-roxtop-3580-yarko-zhltaya/"/>
    <hyperlink ref="B353" r:id="rId134" display="https://lion-group.ru/products/maskirovka/malyarnaya-lenta-roxtop-3580-yarko-zhltaya/"/>
    <hyperlink ref="B354" r:id="rId135" display="https://lion-group.ru/products/maskirovka/malyarnaya-lenta-roxtop-3580-yarko-zhltaya/"/>
    <hyperlink ref="B355" r:id="rId136" display="https://lion-group.ru/products/maskirovka/malyarnaya-lenta-roxtop-3580-yarko-zhltaya/"/>
    <hyperlink ref="B343" r:id="rId137" display="https://lion-group.ru/products/maskirovka/malyarnaya-lenta-roxtop-80-19mm-h-50m1/"/>
    <hyperlink ref="B344" r:id="rId138" display="https://lion-group.ru/products/maskirovka/malyarnaya-lenta-roxtop-80-19mm-h-50m1/"/>
    <hyperlink ref="B345" r:id="rId139" display="https://lion-group.ru/products/maskirovka/malyarnaya-lenta-roxtop-80-19mm-h-50m1/"/>
    <hyperlink ref="B346" r:id="rId140" display="https://lion-group.ru/products/maskirovka/malyarnaya-lenta-roxtop-80-19mm-h-50m1/"/>
    <hyperlink ref="B338" r:id="rId141" display="https://lion-group.ru/products/maskirovka/malyarnaya-lenta-roxtop-7095/"/>
    <hyperlink ref="B339" r:id="rId142" display="https://lion-group.ru/products/maskirovka/malyarnaya-lenta-roxtop-7095/"/>
    <hyperlink ref="B340" r:id="rId143" display="https://lion-group.ru/products/maskirovka/malyarnaya-lenta-roxtop-7095/"/>
    <hyperlink ref="B341" r:id="rId144" display="https://lion-group.ru/products/maskirovka/malyarnaya-lenta-roxtop-7095/"/>
    <hyperlink ref="B385" r:id="rId145" display="https://lion-group.ru/products/maskirovka/maskiruyuwaya-bumaga-roxone/"/>
    <hyperlink ref="B386" r:id="rId146" display="https://lion-group.ru/products/maskirovka/maskiruyuwaya-bumaga-roxone/"/>
    <hyperlink ref="B387" r:id="rId147" display="https://lion-group.ru/products/maskirovka/maskiruyuwaya-bumaga-roxone/"/>
    <hyperlink ref="B388" r:id="rId148" display="https://lion-group.ru/products/maskirovka/maskiruyuwaya-bumaga-roxone/"/>
    <hyperlink ref="B379" r:id="rId149" display="https://lion-group.ru/products/maskirovka/maskiruyuwaya-bumaga-roxtop/"/>
    <hyperlink ref="B380" r:id="rId150" display="https://lion-group.ru/products/maskirovka/maskiruyuwaya-bumaga-roxtop/"/>
    <hyperlink ref="B381" r:id="rId151" display="https://lion-group.ru/products/maskirovka/maskiruyuwaya-bumaga-roxtop/"/>
    <hyperlink ref="B382" r:id="rId152" display="https://lion-group.ru/products/maskirovka/maskiruyuwaya-bumaga-roxtop/"/>
    <hyperlink ref="B383" r:id="rId153" display="https://lion-group.ru/products/maskirovka/maskiruyuwaya-bumaga-roxtop/"/>
    <hyperlink ref="B448" r:id="rId154" display="https://lion-group.ru/products/maskirovka/maskiruyuwaya-lenta-no-edge-blending-tape/"/>
    <hyperlink ref="B445" r:id="rId155" display="https://lion-group.ru/products/maskirovka/maskiruyuwaya-lenta-dlya-uplotnitelej-styokol/"/>
    <hyperlink ref="B407" r:id="rId156" display="https://lion-group.ru/products/maskirovka/maskiruyuwaya-plnka-roxone1/"/>
    <hyperlink ref="B408" r:id="rId157" display="https://lion-group.ru/products/maskirovka/maskiruyuwaya-plnka-roxone1/"/>
    <hyperlink ref="B409" r:id="rId158" display="https://lion-group.ru/products/maskirovka/maskiruyuwaya-plnka-roxone1/"/>
    <hyperlink ref="B410" r:id="rId159" display="https://lion-group.ru/products/maskirovka/maskiruyuwaya-plnka-roxone1/"/>
    <hyperlink ref="B411" r:id="rId160" display="https://lion-group.ru/products/maskirovka/maskiruyuwaya-plnka-roxone1/"/>
    <hyperlink ref="B412" r:id="rId161" display="https://lion-group.ru/products/maskirovka/maskiruyuwaya-plnka-roxone1/"/>
    <hyperlink ref="B413" r:id="rId162" display="https://lion-group.ru/products/maskirovka/maskiruyuwaya-plnka-roxone1/"/>
    <hyperlink ref="B403" r:id="rId163" display="https://lion-group.ru/products/maskirovka/maskiruyuwaya-plnka-roxone-6-mic/"/>
    <hyperlink ref="B404" r:id="rId164" display="https://lion-group.ru/products/maskirovka/maskiruyuwaya-plnka-roxone-6-mic/"/>
    <hyperlink ref="B405" r:id="rId165" display="https://lion-group.ru/products/maskirovka/maskiruyuwaya-plnka-roxone-6-mic/"/>
    <hyperlink ref="B398" r:id="rId166" display="https://lion-group.ru/products/maskirovka/maskiruyuwaya-plnka-roxone-8-mikron/"/>
    <hyperlink ref="B400" r:id="rId167" display="https://lion-group.ru/products/maskirovka/maskiruyuwaya-plnka/"/>
    <hyperlink ref="B401" r:id="rId168" display="https://lion-group.ru/products/maskirovka/maskiruyuwaya-plnka/"/>
    <hyperlink ref="B402" r:id="rId169" display="https://lion-group.ru/products/maskirovka/maskiruyuwaya-plnka/"/>
    <hyperlink ref="B415" r:id="rId170" display="https://lion-group.ru/products/maskirovka/maskiruyuwaya-plyonka-roxtop-s-kleyawej-lentoj/"/>
    <hyperlink ref="B416" r:id="rId171" display="https://lion-group.ru/products/maskirovka/maskiruyuwaya-plyonka-roxtop-s-kleyawej-lentoj/"/>
    <hyperlink ref="B417" r:id="rId172" display="https://lion-group.ru/products/maskirovka/maskiruyuwaya-plyonka-roxtop-s-kleyawej-lentoj/"/>
    <hyperlink ref="B418" r:id="rId173" display="https://lion-group.ru/products/maskirovka/maskiruyuwaya-plyonka-roxtop-s-kleyawej-lentoj/"/>
    <hyperlink ref="B419" r:id="rId174" display="https://lion-group.ru/products/maskirovka/maskiruyuwaya-plyonka-roxtop-s-kleyawej-lentoj/"/>
    <hyperlink ref="B420" r:id="rId175" display="https://lion-group.ru/products/maskirovka/maskiruyuwaya-plyonka-roxtop-s-kleyawej-lentoj/"/>
    <hyperlink ref="B391" r:id="rId176" display="https://lion-group.ru/products/maskirovka/maskiruyuwaya-plyonka-roxpro/"/>
    <hyperlink ref="B392" r:id="rId177" display="https://lion-group.ru/products/maskirovka/maskiruyuwaya-plyonka-roxpro/"/>
    <hyperlink ref="B393" r:id="rId178" display="https://lion-group.ru/products/maskirovka/maskiruyuwaya-plyonka-roxpro/"/>
    <hyperlink ref="B394" r:id="rId179" display="https://lion-group.ru/products/maskirovka/maskiruyuwaya-plyonka-roxpro/"/>
    <hyperlink ref="B395" r:id="rId180" display="https://lion-group.ru/products/maskirovka/maskiruyuwaya-plyonka-roxpro/"/>
    <hyperlink ref="B396" r:id="rId181" display="https://lion-group.ru/products/maskirovka/maskiruyuwaya-plyonka-roxpro/"/>
    <hyperlink ref="B675" r:id="rId182" display="https://lion-group.ru/products/vspomogatel-nye-materialy/mernye-stakany/"/>
    <hyperlink ref="B676" r:id="rId183" display="https://lion-group.ru/products/vspomogatel-nye-materialy/mernye-stakany/"/>
    <hyperlink ref="B677" r:id="rId184" display="https://lion-group.ru/products/vspomogatel-nye-materialy/mernye-stakany/"/>
    <hyperlink ref="B678" r:id="rId185" display="https://lion-group.ru/products/vspomogatel-nye-materialy/mernye-stakany/"/>
    <hyperlink ref="B680" r:id="rId186" display="https://lion-group.ru/products/vspomogatel-nye-materialy/mernye-stakany/"/>
    <hyperlink ref="B681" r:id="rId187" display="https://lion-group.ru/products/vspomogatel-nye-materialy/mernye-stakany/"/>
    <hyperlink ref="B682" r:id="rId188" display="https://lion-group.ru/products/vspomogatel-nye-materialy/mernye-stakany/"/>
    <hyperlink ref="B683" r:id="rId189" display="https://lion-group.ru/products/vspomogatel-nye-materialy/mernye-stakany/"/>
    <hyperlink ref="B485" r:id="rId190" display="https://lion-group.ru/products/vspomogatel-nye-materialy/metallicheskie-test-paneli/"/>
    <hyperlink ref="B486" r:id="rId191" display="https://lion-group.ru/products/vspomogatel-nye-materialy/metallicheskie-test-paneli/"/>
    <hyperlink ref="B487" r:id="rId192" display="https://lion-group.ru/products/vspomogatel-nye-materialy/metallicheskie-test-paneli-roxone/"/>
    <hyperlink ref="B488" r:id="rId193" display="https://lion-group.ru/products/vspomogatel-nye-materialy/metallicheskie-test-paneli-roxone/"/>
    <hyperlink ref="B300" r:id="rId194" display="https://lion-group.ru/products/poliroli/mehovoj-polirovalnik1/"/>
    <hyperlink ref="B171" r:id="rId195" display="https://lion-group.ru/products/abrazivy/mikroabrazivnyj-shlifovalnyj-krug-roxtop-32mm-festonchatyj/"/>
    <hyperlink ref="B172" r:id="rId196" display="https://lion-group.ru/products/abrazivy/mikroabrazivnyj-shlifovalnyj-krug-roxtop-35mm-festonchatyj/"/>
    <hyperlink ref="B173" r:id="rId197" display="https://lion-group.ru/products/abrazivy/mikroabrazivnyj-shlifovalnyj-krug-roxtop-35mm-festonchatyj/"/>
    <hyperlink ref="B174" r:id="rId198" display="https://lion-group.ru/products/abrazivy/mikroabrazivnyj-shlifovalnyj-krug-roxtop-35mm-festonchatyj/"/>
    <hyperlink ref="B607" r:id="rId199" display="https://lion-group.ru/products/siz/mnogorazovyj-zawitnyj-kombinezon-roxtop/"/>
    <hyperlink ref="B608" r:id="rId200" display="https://lion-group.ru/products/siz/mnogorazovyj-zawitnyj-kombinezon-roxtop/"/>
    <hyperlink ref="B609" r:id="rId201" display="https://lion-group.ru/products/siz/mnogorazovyj-zawitnyj-kombinezon-roxtop/"/>
    <hyperlink ref="B601" r:id="rId202" display="https://lion-group.ru/products/siz/mnogorazovyj-zawitnyj-kombinezon-roxpro-s-ventilyaciej/"/>
    <hyperlink ref="B602" r:id="rId203" display="https://lion-group.ru/products/siz/mnogorazovyj-zawitnyj-kombinezon-roxpro-s-ventilyaciej/"/>
    <hyperlink ref="B603" r:id="rId204" display="https://lion-group.ru/products/siz/mnogorazovyj-zawitnyj-kombinezon-roxpro-s-ventilyaciej/"/>
    <hyperlink ref="B604" r:id="rId205" display="https://lion-group.ru/products/siz/mnogorazovyj-zawitnyj-kombinezon-roxpro-s-ventilyaciej/"/>
    <hyperlink ref="B606" r:id="rId206" display="https://lion-group.ru/products/siz/mnogorazovyj-zawitnyj-kombinezon-roxtop/"/>
    <hyperlink ref="B555" r:id="rId207" display="https://lion-group.ru/products/klei-i-germetiki/mnogocelevoj-poliuretanovyj-germetik-roxone/"/>
    <hyperlink ref="B556" r:id="rId208" display="https://lion-group.ru/products/klei-i-germetiki/mnogocelevoj-poliuretanovyj-germetik-roxone/"/>
    <hyperlink ref="B557" r:id="rId209" display="https://lion-group.ru/products/klei-i-germetiki/mnogocelevoj-poliuretanovyj-germetik-roxone/"/>
    <hyperlink ref="B558" r:id="rId210" display="https://lion-group.ru/products/klei-i-germetiki/mnogocelevoj-poliuretanovyj-germetik-roxone/"/>
    <hyperlink ref="B547" r:id="rId211" display="https://lion-group.ru/products/klei-i-germetiki/mnogocelevoj-pu-germetik-belyj/"/>
    <hyperlink ref="B548" r:id="rId212" display="https://lion-group.ru/products/klei-i-germetiki/mnogocelevoj-pu-germetik-belyj/"/>
    <hyperlink ref="B549" r:id="rId213" display="https://lion-group.ru/products/klei-i-germetiki/mnogocelevoj-pu-germetik-belyj/"/>
    <hyperlink ref="B550" r:id="rId214" display="https://lion-group.ru/products/klei-i-germetiki/mnogocelevoj-pu-germetik-belyj/"/>
    <hyperlink ref="B551" r:id="rId215" display="https://lion-group.ru/products/klei-i-germetiki/mnogocelevoj-pu-germetik-belyj/"/>
    <hyperlink ref="B552" r:id="rId216" display="https://lion-group.ru/products/klei-i-germetiki/mnogocelevoj-pu-germetik-belyj/"/>
    <hyperlink ref="B553" r:id="rId217" display="https://lion-group.ru/products/klei-i-germetiki/mnogocelevoj-pu-germetik-belyj/"/>
    <hyperlink ref="B240" r:id="rId218" display="https://lion-group.ru/products/abrazivy/myagkaya-prokladka-150mm/"/>
    <hyperlink ref="B241" r:id="rId219" display="https://lion-group.ru/products/abrazivy/myagkaya-prokladka-150mm/"/>
    <hyperlink ref="B236" r:id="rId220" display="https://lion-group.ru/products/abrazivy/myagkaya-prokladka-150mm1/"/>
    <hyperlink ref="B237" r:id="rId221" display="https://lion-group.ru/products/abrazivy/myagkaya-prokladka-150mm1/"/>
    <hyperlink ref="B242" r:id="rId222" display="https://lion-group.ru/products/abrazivy/myagkaya-prokladka-fusion-150mm/"/>
    <hyperlink ref="B243" r:id="rId223" display="https://lion-group.ru/products/abrazivy/myagkaya-prokladka-fusion-150mm/"/>
    <hyperlink ref="B238" r:id="rId224" display="https://lion-group.ru/products/abrazivy/myagkaya-prokladka-soft-150mm/"/>
    <hyperlink ref="B239" r:id="rId225" display="https://lion-group.ru/products/abrazivy/myagkaya-prokladka-soft-150mm/"/>
    <hyperlink ref="B481" r:id="rId226" display="https://lion-group.ru/products/pokrytiya/nabor-applikatorov-s-mikro-kistochkoj/"/>
    <hyperlink ref="B482" r:id="rId227" display="https://lion-group.ru/products/pokrytiya/nabor-applikatorov-s-mikro-kistochkoj/"/>
    <hyperlink ref="B544" r:id="rId228" display="https://lion-group.ru/products/klei-i-germetiki/nabor-dlya-vklejki-stkol/"/>
    <hyperlink ref="B497" r:id="rId229" display="https://lion-group.ru/products/oborudovanie/nabor-dlya-chistki-okrasochnyh-pistoletov-12-predmetov/"/>
    <hyperlink ref="B496" r:id="rId230" display="https://lion-group.ru/products/oborudovanie/nabor-dlya-chistki-okrasochnyh-pistoletov-18-predmetov/"/>
    <hyperlink ref="B257" r:id="rId231" display="https://lion-group.ru/products/instrument/nabor-dlya-shlifovaniya-vypuklyh-i-vognutyh-poverhnostej/"/>
    <hyperlink ref="B498" r:id="rId232" display="https://lion-group.ru/products/vspomogatel-nye-materialy/nabor-igl-s-derzhatelem1/"/>
    <hyperlink ref="B499" r:id="rId233" display="https://lion-group.ru/products/vspomogatel-nye-materialy/nabor-smennyh-igl-dlya-udaleniya-chastichek-pyli1/"/>
    <hyperlink ref="B686" r:id="rId234" display="https://lion-group.ru/products/vspomogatel-nye-materialy/nabory-pps/"/>
    <hyperlink ref="B687" r:id="rId235" display="https://lion-group.ru/products/vspomogatel-nye-materialy/nabory-pps/"/>
    <hyperlink ref="B688" r:id="rId236" display="https://lion-group.ru/products/vspomogatel-nye-materialy/nabory-pps/"/>
    <hyperlink ref="B689" r:id="rId237" display="https://lion-group.ru/products/vspomogatel-nye-materialy/nabory-pps/"/>
    <hyperlink ref="B690" r:id="rId238" display="https://lion-group.ru/products/vspomogatel-nye-materialy/nabory-pps/"/>
    <hyperlink ref="B691" r:id="rId239" display="https://lion-group.ru/products/vspomogatel-nye-materialy/nabory-pps/"/>
    <hyperlink ref="B693" r:id="rId240" display="https://lion-group.ru/products/vspomogatel-nye-materialy/nabory-pps/"/>
    <hyperlink ref="B526" r:id="rId241" display="https://lion-group.ru/products/klei-i-germetiki/nakonechnik-mikser-dlya-2k-kleya/"/>
    <hyperlink ref="B480" r:id="rId242" display="https://lion-group.ru/products/vspomogatel-nye-materialy/nejlonovaya-kistochka-30mm/"/>
    <hyperlink ref="B84" r:id="rId243" display="https://lion-group.ru/products/abrazivy/netkanyj-abrazivnyj-material-roxtop-fast-cut/"/>
    <hyperlink ref="B85" r:id="rId244" display="https://lion-group.ru/products/abrazivy/netkanyj-abrazivnyj-material-roxtop-fast-cut/"/>
    <hyperlink ref="B70" r:id="rId245" display="https://lion-group.ru/products/abrazivy/netkanye-shlifovalnye-krugi-roxpro-qcd/"/>
    <hyperlink ref="B71" r:id="rId246" display="https://lion-group.ru/products/abrazivy/netkanye-shlifovalnye-krugi-roxpro-qcd/"/>
    <hyperlink ref="B72" r:id="rId247" display="https://lion-group.ru/products/abrazivy/netkanye-shlifovalnye-krugi-roxpro-qcd/"/>
    <hyperlink ref="B73" r:id="rId248" display="https://lion-group.ru/products/abrazivy/netkanye-shlifovalnye-krugi-roxpro-qcd/"/>
    <hyperlink ref="B86" r:id="rId249" display="https://lion-group.ru/products/abrazivy/netkanyj-abrazivnyj-material-roxtop-fast-cut-v-rulonah/"/>
    <hyperlink ref="B87" r:id="rId250" display="https://lion-group.ru/products/abrazivy/netkanyj-abrazivnyj-material-roxtop-fast-cut-v-rulonah/"/>
    <hyperlink ref="B89" r:id="rId251" display="https://lion-group.ru/products/abrazivy/netkanyj-abrazivnyj-material-roxtop/"/>
    <hyperlink ref="B90" r:id="rId252" display="https://lion-group.ru/products/abrazivy/netkanyj-abrazivnyj-material-roxtop/"/>
    <hyperlink ref="B91" r:id="rId253" display="https://lion-group.ru/products/abrazivy/netkanyj-abrazivnyj-material-roxtop/"/>
    <hyperlink ref="B92" r:id="rId254" display="https://lion-group.ru/products/abrazivy/netkanyj-abrazivnyj-material-roxtop/"/>
    <hyperlink ref="B93" r:id="rId255" display="https://lion-group.ru/products/abrazivy/netkanyj-abrazivnyj-material-roxtop-v-rulonah/"/>
    <hyperlink ref="B94" r:id="rId256" display="https://lion-group.ru/products/abrazivy/netkanyj-abrazivnyj-material-roxtop-v-rulonah/"/>
    <hyperlink ref="B95" r:id="rId257" display="https://lion-group.ru/products/abrazivy/netkanyj-abrazivnyj-material-roxtop-v-rulonah/"/>
    <hyperlink ref="B96" r:id="rId258" display="https://lion-group.ru/products/abrazivy/netkanyj-abrazivnyj-material-roxtop-v-rulonah/"/>
    <hyperlink ref="B97" r:id="rId259" display="https://lion-group.ru/products/abrazivy/netkanyj-abrazivnyj-material-roxtop-v-krugah/"/>
    <hyperlink ref="B98" r:id="rId260" display="https://lion-group.ru/products/abrazivy/netkanyj-abrazivnyj-material-roxtop-v-krugah/"/>
    <hyperlink ref="B99" r:id="rId261" display="https://lion-group.ru/products/abrazivy/netkanyj-abrazivnyj-material-roxtop-v-krugah/"/>
    <hyperlink ref="B100" r:id="rId262" display="https://lion-group.ru/products/abrazivy/netkanyj-abrazivnyj-material-roxtop-v-krugah/"/>
    <hyperlink ref="B628" r:id="rId263" display="https://lion-group.ru/products/siz/nitrilovye-perchatki-roxone/"/>
    <hyperlink ref="B629" r:id="rId264" display="https://lion-group.ru/products/siz/nitrilovye-perchatki-roxone/"/>
    <hyperlink ref="B630" r:id="rId265" display="https://lion-group.ru/products/siz/nitrilovye-perchatki-roxone/"/>
    <hyperlink ref="B631" r:id="rId266" display="https://lion-group.ru/products/siz/nitrilovye-perchatki-roxone/"/>
    <hyperlink ref="B632" r:id="rId267" display="https://lion-group.ru/products/siz/nitrilovye-perchatki-roxone/"/>
    <hyperlink ref="B633" r:id="rId268" display="https://lion-group.ru/products/siz/nitrilovye-perchatki-roxone/"/>
    <hyperlink ref="B634" r:id="rId269" display="https://lion-group.ru/products/siz/nitrilovye-perchatki-roxone/"/>
    <hyperlink ref="B612" r:id="rId270" display="https://lion-group.ru/products/siz/nitrilovye-perchatki-roxpro/"/>
    <hyperlink ref="B613" r:id="rId271" display="https://lion-group.ru/products/siz/nitrilovye-perchatki-roxpro/"/>
    <hyperlink ref="B614" r:id="rId272" display="https://lion-group.ru/products/siz/nitrilovye-perchatki-roxpro/"/>
    <hyperlink ref="B615" r:id="rId273" display="https://lion-group.ru/products/siz/nitrilovye-perchatki-roxpro/"/>
    <hyperlink ref="B616" r:id="rId274" display="https://lion-group.ru/products/siz/nitrilovye-perchatki-roxpro/"/>
    <hyperlink ref="B617" r:id="rId275" display="https://lion-group.ru/products/siz/nitrilovye-perchatki-roxpro/"/>
    <hyperlink ref="B618" r:id="rId276" display="https://lion-group.ru/products/siz/nitrilovye-perchatki-roxpro/"/>
    <hyperlink ref="B620" r:id="rId277" display="https://lion-group.ru/products/siz/nitrilovye-perchatki-roxtop/"/>
    <hyperlink ref="B621" r:id="rId278" display="https://lion-group.ru/products/siz/nitrilovye-perchatki-roxtop/"/>
    <hyperlink ref="B622" r:id="rId279" display="https://lion-group.ru/products/siz/nitrilovye-perchatki-roxtop/"/>
    <hyperlink ref="B623" r:id="rId280" display="https://lion-group.ru/products/siz/nitrilovye-perchatki-roxtop/"/>
    <hyperlink ref="B624" r:id="rId281" display="https://lion-group.ru/products/siz/nitrilovye-perchatki-roxtop/"/>
    <hyperlink ref="B625" r:id="rId282" display="https://lion-group.ru/products/siz/nitrilovye-perchatki-roxtop/"/>
    <hyperlink ref="B626" r:id="rId283" display="https://lion-group.ru/products/siz/nitrilovye-perchatki-roxtop/"/>
    <hyperlink ref="B568" r:id="rId284" display="https://lion-group.ru/products/klei-i-germetiki/nosik-dlya-kartridzha-310ml/"/>
    <hyperlink ref="B581" r:id="rId285" display="https://lion-group.ru/products/salfetki1/obezzhirivayuwaya-salfetka-multiclean-ii/"/>
    <hyperlink ref="B582" r:id="rId286" display="https://lion-group.ru/products/salfetki1/obezzhirivayuwaya-salfetka-multiclean-ii/"/>
    <hyperlink ref="B583" r:id="rId287" display="https://lion-group.ru/products/salfetki1/obezzhirivayuwaya-salfetka-multiclean-one/"/>
    <hyperlink ref="B584" r:id="rId288" display="https://lion-group.ru/products/salfetki1/obezzhirivayuwaya-salfetka-multiclean-one/"/>
    <hyperlink ref="B585" r:id="rId289" display="https://lion-group.ru/products/salfetki1/obezzhirivayuwaya-salfetka-multiclean-one-ii/"/>
    <hyperlink ref="B586" r:id="rId290" display="https://lion-group.ru/products/salfetki1/obezzhirivayuwaya-salfetka-multiclean-one-ii/"/>
    <hyperlink ref="B573" r:id="rId291" display="https://lion-group.ru/products/salfetki1/obezzhirivayuwaya-salfetka-ultraclean/"/>
    <hyperlink ref="B574" r:id="rId292" display="https://lion-group.ru/products/salfetki1/obezzhirivayuwaya-salfetka-ultraclean/"/>
    <hyperlink ref="B575" r:id="rId293" display="https://lion-group.ru/products/salfetki1/obezzhirivayuwaya-salfetka-ultraclean-one-new/"/>
    <hyperlink ref="B576" r:id="rId294" display="https://lion-group.ru/products/salfetki1/obezzhirivayuwaya-salfetka-ultraclean-one-new/"/>
    <hyperlink ref="B577" r:id="rId295" display="https://lion-group.ru/products/salfetki1/obezzhirivayuwaya-salfetka-ultraclean-one-soft/"/>
    <hyperlink ref="B578" r:id="rId296" display="https://lion-group.ru/products/salfetki1/obezzhirivayuwaya-salfetka-ultraclean-one-soft/"/>
    <hyperlink ref="B560" r:id="rId297" display="https://lion-group.ru/products/klei-i-germetiki/odnokomponentnyj-raspylyaemyj-germetik/"/>
    <hyperlink ref="B561" r:id="rId298" display="https://lion-group.ru/products/klei-i-germetiki/odnokomponentnyj-raspylyaemyj-germetik/"/>
    <hyperlink ref="B562" r:id="rId299" display="https://lion-group.ru/products/klei-i-germetiki/odnokomponentnyj-raspylyaemyj-germetik/"/>
    <hyperlink ref="B221" r:id="rId300" display="https://lion-group.ru/products/abrazivy/opravka-mamba-150mm/"/>
    <hyperlink ref="B58" r:id="rId301" display="https://lion-group.ru/products/abrazivy/opravka-qcd-m14/"/>
    <hyperlink ref="B59" r:id="rId302" display="https://lion-group.ru/products/abrazivy/opravka-qcd-shpindel-6mm/"/>
    <hyperlink ref="B222" r:id="rId303" display="https://lion-group.ru/products/abrazivy/opravka-dlya-shlifovalnyh-krugov-fusion-150mm/"/>
    <hyperlink ref="B223" r:id="rId304" display="https://lion-group.ru/products/abrazivy/opravka-dlya-shlifovalnyh-krugov-fusion-150mm/"/>
    <hyperlink ref="B224" r:id="rId305" display="https://lion-group.ru/products/abrazivy/opravka-dlya-shlifovalnyh-krugov-fusion-150mm/"/>
    <hyperlink ref="B227" r:id="rId306" display="https://lion-group.ru/products/abrazivy/opravka-dlya-shlifovalnyh-krugov-winner-125mm/"/>
    <hyperlink ref="B228" r:id="rId307" display="https://lion-group.ru/products/abrazivy/opravka-dlya-shlifovalnyh-krugov-winner-125mm/"/>
    <hyperlink ref="B229" r:id="rId308" display="https://lion-group.ru/products/abrazivy/opravka-dlya-shlifovalnyh-krugov-winner-150mm/"/>
    <hyperlink ref="B230" r:id="rId309" display="https://lion-group.ru/products/abrazivy/opravka-dlya-shlifovalnyh-krugov-winner-150mm/"/>
    <hyperlink ref="B231" r:id="rId310" display="https://lion-group.ru/products/abrazivy/opravka-dlya-shlifovalnyh-krugov-winner-150mm/"/>
    <hyperlink ref="B232" r:id="rId311" display="https://lion-group.ru/products/abrazivy/opravka-dlya-shlifovalnyh-krugov-winner-festo-150mm/"/>
    <hyperlink ref="B233" r:id="rId312" display="https://lion-group.ru/products/abrazivy/opravka-dlya-shlifovalnyh-krugov-winner-festo-150mm/"/>
    <hyperlink ref="B234" r:id="rId313" display="https://lion-group.ru/products/abrazivy/opravka-dlya-shlifovalnyh-krugov-winner-festo-150mm/"/>
    <hyperlink ref="B250" r:id="rId314" display="https://lion-group.ru/products/abrazivy/opravka-dlya-shlifovalnyh-listov-80h130mm/"/>
    <hyperlink ref="B307" r:id="rId315" display="https://lion-group.ru/products/poliroli/opravka-zhestkaya-150mm/"/>
    <hyperlink ref="B306" r:id="rId316" display="https://lion-group.ru/products/poliroli/opravka-zhestkaya-125mm/"/>
    <hyperlink ref="B308" r:id="rId317" display="https://lion-group.ru/products/poliroli/opravka-srednej-zhestkosti-125mm/"/>
    <hyperlink ref="B225" r:id="rId318" display="https://lion-group.ru/products/abrazivy/opravki-fusion-electro-150mm/"/>
    <hyperlink ref="B226" r:id="rId319" display="https://lion-group.ru/products/abrazivy/opravki-fusion-electro-150mm/"/>
    <hyperlink ref="B12" r:id="rId320" display="https://lion-group.ru/products/abrazivy/otreznoj-krug-roxtop-uni-cut-75mm/"/>
    <hyperlink ref="B10" r:id="rId321" display="https://lion-group.ru/products/abrazivy/otreznoj-krug-roxpro-power-cut/"/>
    <hyperlink ref="B14" r:id="rId322" display="https://lion-group.ru/products/abrazivy/otreznoj-krug-roxtop-fast-cut/"/>
    <hyperlink ref="B13" r:id="rId323" display="https://lion-group.ru/products/abrazivy/otreznye-krugi-roxtop/"/>
    <hyperlink ref="B536" r:id="rId324" display="https://lion-group.ru/products/klei-i-germetiki/ochistitel-aktivator-adgezii-dlya-vklejki-styokol/"/>
    <hyperlink ref="B509" r:id="rId325" display="https://lion-group.ru/products/klei-i-germetiki/penoakrilovaya-dvustoronnyaya-lenta-0-8mm/"/>
    <hyperlink ref="B510" r:id="rId326" display="https://lion-group.ru/products/klei-i-germetiki/penoakrilovaya-dvustoronnyaya-lenta-0-8mm/"/>
    <hyperlink ref="B511" r:id="rId327" display="https://lion-group.ru/products/klei-i-germetiki/penoakrilovaya-dvustoronnyaya-lenta-0-8mm/"/>
    <hyperlink ref="B512" r:id="rId328" display="https://lion-group.ru/products/klei-i-germetiki/penoakrilovaya-dvustoronnyaya-lenta-0-8mm/"/>
    <hyperlink ref="B513" r:id="rId329" display="https://lion-group.ru/products/klei-i-germetiki/penoakrilovaya-dvustoronnyaya-lenta-0-8mm/"/>
    <hyperlink ref="B515" r:id="rId330" display="https://lion-group.ru/products/klei-i-germetiki/penoakrilovaya-dvustoronnyaya-lenta-1-0mm/"/>
    <hyperlink ref="B516" r:id="rId331" display="https://lion-group.ru/products/klei-i-germetiki/penoakrilovaya-dvustoronnyaya-lenta-1-0mm/"/>
    <hyperlink ref="B517" r:id="rId332" display="https://lion-group.ru/products/klei-i-germetiki/penoakrilovaya-dvustoronnyaya-lenta-1-0mm/"/>
    <hyperlink ref="B518" r:id="rId333" display="https://lion-group.ru/products/klei-i-germetiki/penoakrilovaya-dvustoronnyaya-lenta-1-0mm/"/>
    <hyperlink ref="B503" r:id="rId334" display="https://lion-group.ru/products/klei-i-germetiki/penoakrilovaya-dvustoronnyaya-lenta-roxpro-11mm/"/>
    <hyperlink ref="B504" r:id="rId335" display="https://lion-group.ru/products/klei-i-germetiki/penoakrilovaya-dvustoronnyaya-lenta-roxpro-11mm/"/>
    <hyperlink ref="B505" r:id="rId336" display="https://lion-group.ru/products/klei-i-germetiki/penoakrilovaya-dvustoronnyaya-lenta-roxpro-11mm/"/>
    <hyperlink ref="B506" r:id="rId337" display="https://lion-group.ru/products/klei-i-germetiki/penoakrilovaya-dvustoronnyaya-lenta-roxpro-11mm/"/>
    <hyperlink ref="B507" r:id="rId338" display="https://lion-group.ru/products/klei-i-germetiki/penoakrilovaya-dvustoronnyaya-lenta-roxpro-11mm/"/>
    <hyperlink ref="B695" r:id="rId339" display="https://lion-group.ru/products/vspomogatel-nye-materialy/perehodnik-k-okrasochnym-pistoletam-anest-iwata/"/>
    <hyperlink ref="B696" r:id="rId340" display="https://lion-group.ru/products/vspomogatel-nye-materialy/perehodnik-k-okrasochnym-pistoletam-devilbiss/"/>
    <hyperlink ref="B697" r:id="rId341" display="https://lion-group.ru/products/vspomogatel-nye-materialy/perehodnik-k-okrasochnym-pistoletam-sata-qcc-tip-3/"/>
    <hyperlink ref="B525" r:id="rId342" display="https://lion-group.ru/products/klei-i-germetiki/pistolet-dlya-naneseniya-2k-kleya/"/>
    <hyperlink ref="B494" r:id="rId343" display="https://lion-group.ru/products/pokrytiya/plastikovye-palochki-dlya-razmeshivaniya-kraski/"/>
    <hyperlink ref="B495" r:id="rId344" display="https://lion-group.ru/products/pokrytiya/plastikovye-palochki-dlya-razmeshivaniya-kraski/"/>
    <hyperlink ref="B201" r:id="rId345" display="https://lion-group.ru/products/instrument/pnevmaticheskaya-orbitalnaya-shlifovalnaya-mashinka-ultra-action/"/>
    <hyperlink ref="B202" r:id="rId346" display="https://lion-group.ru/products/instrument/pnevmaticheskaya-orbitalnaya-shlifovalnaya-mashinka-ultra-action/"/>
    <hyperlink ref="B203" r:id="rId347" display="https://lion-group.ru/products/instrument/pnevmaticheskaya-orbitalnaya-shlifovalnaya-mashinka-ultra-action/"/>
    <hyperlink ref="B204" r:id="rId348" display="https://lion-group.ru/products/instrument/pnevmaticheskaya-orbitalnaya-shlifovalnaya-mashinka-ultra-action/"/>
    <hyperlink ref="B211" r:id="rId349" display="https://lion-group.ru/products/instrument/pnevmaticheskaya-pryamaya-shlifovalnaya-mashinka/"/>
    <hyperlink ref="B212" r:id="rId350" display="https://lion-group.ru/products/instrument/pnevmaticheskaya-pryamaya-shlifovalnaya-mashinka/"/>
    <hyperlink ref="B207" r:id="rId351" display="https://lion-group.ru/products/instrument/pnevmaticheskaya-uglovaya-shlifovalnaya-mashinka/"/>
    <hyperlink ref="B208" r:id="rId352" display="https://lion-group.ru/products/instrument/pnevmaticheskaya-uglovaya-shlifovalnaya-mashinka/"/>
    <hyperlink ref="B215" r:id="rId353" display="https://lion-group.ru/products/instrument/pnevmaticheskij-lentochnyj-shlifovalnyj-napilnik1/"/>
    <hyperlink ref="B216" r:id="rId354" display="https://lion-group.ru/products/instrument/pnevmaticheskij-lentochnyj-shlifovalnyj-napilnik1/"/>
    <hyperlink ref="B217" r:id="rId355" display="https://lion-group.ru/products/instrument/pnevmaticheskij-lentochnyj-shlifovalnyj-napilnik1/"/>
    <hyperlink ref="B218" r:id="rId356" display="https://lion-group.ru/products/instrument/pnevmaticheskij-lentochnyj-shlifovalnyj-napilnik1/"/>
    <hyperlink ref="B311" r:id="rId357" display="https://lion-group.ru/products/salfetki1/poliroval-naya-salfetka-microshine/"/>
    <hyperlink ref="B523" r:id="rId358" display="https://lion-group.ru/products/klei-i-germetiki/poliuretanovyj-klej-dlya-remonta-plastika-1-minutnyj/"/>
    <hyperlink ref="B524" r:id="rId359" display="https://lion-group.ru/products/klei-i-germetiki/poliuretanovyj-klej-dlya-remonta-plastika-5-minutnyj/"/>
    <hyperlink ref="B648" r:id="rId360" display="https://lion-group.ru/products/siz/polumaska-roxtop-silikonovaya/"/>
    <hyperlink ref="B649" r:id="rId361" display="https://lion-group.ru/products/siz/polumaska-roxtop-silikonovaya/"/>
    <hyperlink ref="B650" r:id="rId362" display="https://lion-group.ru/products/siz/polumaska-roxtop-silikonovaya/"/>
    <hyperlink ref="B656" r:id="rId363" display="https://lion-group.ru/products/siz/polumaska-roxtop-silikonovaya/"/>
    <hyperlink ref="B657" r:id="rId364" display="https://lion-group.ru/products/siz/polumaska-roxtop-silikonovaya/"/>
    <hyperlink ref="B658" r:id="rId365" display="https://lion-group.ru/products/siz/polumaska-roxtop-silikonovaya/"/>
    <hyperlink ref="B287" r:id="rId366" display="https://lion-group.ru/products/poliroli/porolonovyj-polirovalnik-na-lipuchke-vysokoj-plotnosti/"/>
    <hyperlink ref="B295" r:id="rId367" display="https://lion-group.ru/products/poliroli/porolonovyj-poliroval-nik-na-lipuchke-150-h-25mm-myagkij/"/>
    <hyperlink ref="B290" r:id="rId368" display="https://lion-group.ru/products/poliroli/porolonovyj-poliroval-nik-na-lipuchke-150-h-25mm-tvyordyj/"/>
    <hyperlink ref="B288" r:id="rId369" display="https://lion-group.ru/products/poliroli/porolonovyj-polirovalnik-na-lipuchke-tvrdyj/"/>
    <hyperlink ref="B291" r:id="rId370" display="https://lion-group.ru/products/poliroli/porolonovyj-poliroval-nik-na-lipuchke-150-h-25mm-srednej-zhyostkosti/"/>
    <hyperlink ref="B294" r:id="rId371" display="https://lion-group.ru/products/poliroli/porolonovyj-polirovalnik-myagkij/"/>
    <hyperlink ref="B289" r:id="rId372" display="https://lion-group.ru/products/poliroli/porolonovyj-polirovalnik-plotnyj/"/>
    <hyperlink ref="B292" r:id="rId373" display="https://lion-group.ru/products/poliroli/porolonovyj-polirovalnik-srednej-plotnosti/"/>
    <hyperlink ref="B450" r:id="rId374" display="https://lion-group.ru/products/vspomogatel-nye-materialy/pressovannyj-disk-dlya-udaleniya-klejkih-lent/"/>
    <hyperlink ref="B638" r:id="rId375" display="https://lion-group.ru/products/siz/protivoaerozolnyj-respirator-roxtop-01-ffp1-nrd/"/>
    <hyperlink ref="B639" r:id="rId376" display="https://lion-group.ru/products/siz/protivoaerozolnyj-respirator-roxtop-01v-ffp1-nrd/"/>
    <hyperlink ref="B641" r:id="rId377" display="https://lion-group.ru/products/siz/protivoaerozolnyj-respirator-roxtop-02v-ffp2-nr-d/"/>
    <hyperlink ref="B642" r:id="rId378" display="https://lion-group.ru/products/siz/protivoaerozolnyj-respirator-roxtop-02v-ffp2-nr-d/"/>
    <hyperlink ref="B644" r:id="rId379" display="https://lion-group.ru/products/siz/protivoaerozolnyj-respirator-roxtop-03v-ffp3-nr-d/"/>
    <hyperlink ref="B645" r:id="rId380" display="https://lion-group.ru/products/siz/protivoaerozolnyj-respirator-roxtop-03v-ffp3-nr-d/"/>
    <hyperlink ref="B268" r:id="rId381" display="https://lion-group.ru/products/instrument/pyleotvodnyj-shlang-dlya-shlifkov-4m/"/>
    <hyperlink ref="B490" r:id="rId382" display="https://lion-group.ru/products/vspomogatel-nye-materialy/raspylitel/"/>
    <hyperlink ref="B260" r:id="rId383" display="https://lion-group.ru/products/instrument/gibkij-shlifok-70-h-400mm/"/>
    <hyperlink ref="B261" r:id="rId384" display="https://lion-group.ru/products/instrument/gibkij-shlifok-70-h-400mm/"/>
    <hyperlink ref="B590" r:id="rId385" display="https://lion-group.ru/products/salfetki1/salfetka-pylesbornaya-superwave/"/>
    <hyperlink ref="B591" r:id="rId386" display="https://lion-group.ru/products/salfetki1/salfetka-pylesbornaya-ultra/"/>
    <hyperlink ref="B255" r:id="rId387" display="https://lion-group.ru/products/instrument/srednij-shlifok-70-h-198mm/"/>
    <hyperlink ref="B256" r:id="rId388" display="https://lion-group.ru/products/instrument/srednij-shlifok-70-h-198mm/"/>
    <hyperlink ref="B538" r:id="rId389" display="https://lion-group.ru/products/klei-i-germetiki/struna-dlya-srezki-styokol-vitaya/"/>
    <hyperlink ref="B539" r:id="rId390" display="https://lion-group.ru/products/klei-i-germetiki/struna-dlya-srezki-styokol-vitaya/"/>
    <hyperlink ref="B540" r:id="rId391" display="https://lion-group.ru/products/klei-i-germetiki/struna-dlya-srezki-styokol-vitaya/"/>
    <hyperlink ref="B443" r:id="rId392" display="https://lion-group.ru/products/maskirovka/trafaretnaya-lenta-8-prorezej1/"/>
    <hyperlink ref="B422" r:id="rId393" display="https://lion-group.ru/products/maskirovka/ukryvnaya-teksturirovannaya-zawitnaya-plnka-roxtop-s-malyarnoj-lentoj/"/>
    <hyperlink ref="B423" r:id="rId394" display="https://lion-group.ru/products/maskirovka/ukryvnaya-teksturirovannaya-zawitnaya-plnka-roxtop-s-malyarnoj-lentoj/"/>
    <hyperlink ref="B424" r:id="rId395" display="https://lion-group.ru/products/maskirovka/ukryvnaya-teksturirovannaya-zawitnaya-plnka-roxtop-s-malyarnoj-lentoj/"/>
    <hyperlink ref="B425" r:id="rId396" display="https://lion-group.ru/products/maskirovka/ukryvnaya-teksturirovannaya-zawitnaya-plnka-roxtop-s-malyarnoj-lentoj/"/>
    <hyperlink ref="B426" r:id="rId397" display="https://lion-group.ru/products/maskirovka/ukryvnaya-teksturirovannaya-zawitnaya-plnka-roxtop-s-malyarnoj-lentoj/"/>
    <hyperlink ref="B427" r:id="rId398" display="https://lion-group.ru/products/maskirovka/ukryvnaya-teksturirovannaya-zawitnaya-plnka-roxtop-s-malyarnoj-lentoj/"/>
    <hyperlink ref="B428" r:id="rId399" display="https://lion-group.ru/products/maskirovka/ukryvnaya-teksturirovannaya-zawitnaya-plnka-roxtop-s-malyarnoj-lentoj/"/>
    <hyperlink ref="B429" r:id="rId400" display="https://lion-group.ru/products/maskirovka/ukryvnaya-teksturirovannaya-zawitnaya-plnka-roxtop-s-malyarnoj-lentoj/"/>
    <hyperlink ref="B532" r:id="rId401" display="https://lion-group.ru/products/klei-i-germetiki/universal-nyj-grunt-dlya-vklejki-styokol/"/>
    <hyperlink ref="B533" r:id="rId402" display="https://lion-group.ru/products/klei-i-germetiki/universal-nyj-grunt-dlya-vklejki-styokol/"/>
    <hyperlink ref="B534" r:id="rId403" display="https://lion-group.ru/products/klei-i-germetiki/universal-nyj-grunt-dlya-vklejki-styokol/"/>
    <hyperlink ref="B31" r:id="rId404" display="https://lion-group.ru/products/abrazivy/fibrovye-krugi-roxtop-oksid-alyuminiya/"/>
    <hyperlink ref="B32" r:id="rId405" display="https://lion-group.ru/products/abrazivy/fibrovye-krugi-roxtop-oksid-alyuminiya/"/>
    <hyperlink ref="B33" r:id="rId406" display="https://lion-group.ru/products/abrazivy/fibrovye-krugi-roxtop-oksid-alyuminiya/"/>
    <hyperlink ref="B24" r:id="rId407" display="https://lion-group.ru/products/abrazivy/fibrovye-shlifovalnye-krugi-roxpro-hard-cut/"/>
    <hyperlink ref="B25" r:id="rId408" display="https://lion-group.ru/products/abrazivy/fibrovye-shlifovalnye-krugi-roxpro-hard-cut/"/>
    <hyperlink ref="B26" r:id="rId409" display="https://lion-group.ru/products/abrazivy/fibrovye-shlifovalnye-krugi-roxpro-hard-cut/"/>
    <hyperlink ref="B27" r:id="rId410" display="https://lion-group.ru/products/abrazivy/fibrovye-shlifovalnye-krugi-roxpro-hard-cut/"/>
    <hyperlink ref="B28" r:id="rId411" display="https://lion-group.ru/products/abrazivy/fibrovye-shlifovalnye-krugi-roxpro-hard-cut/"/>
    <hyperlink ref="B29" r:id="rId412" display="https://lion-group.ru/products/abrazivy/fibrovye-shlifovalnye-krugi-roxpro-hard-cut/"/>
    <hyperlink ref="B17" r:id="rId413" display="https://lion-group.ru/products/abrazivy/fibrovye-shlifoval-nye-krugi-125-h-22mm/"/>
    <hyperlink ref="B18" r:id="rId414" display="https://lion-group.ru/products/abrazivy/fibrovye-shlifoval-nye-krugi-125-h-22mm/"/>
    <hyperlink ref="B19" r:id="rId415" display="https://lion-group.ru/products/abrazivy/fibrovye-shlifoval-nye-krugi-125-h-22mm/"/>
    <hyperlink ref="B20" r:id="rId416" display="https://lion-group.ru/products/abrazivy/fibrovye-shlifoval-nye-krugi-125-h-22mm/"/>
    <hyperlink ref="B21" r:id="rId417" display="https://lion-group.ru/products/abrazivy/fibrovye-shlifoval-nye-krugi-125-h-22mm/"/>
    <hyperlink ref="B22" r:id="rId418" display="https://lion-group.ru/products/abrazivy/fibrovye-shlifoval-nye-krugi-125-h-22mm/"/>
    <hyperlink ref="B663" r:id="rId419" display="https://lion-group.ru/products/siz/filtr-aerozolnyj-r2/"/>
    <hyperlink ref="B660" r:id="rId420" display="https://lion-group.ru/products/siz/filtr-ot-organicheskih-parov-a1/"/>
    <hyperlink ref="B661" r:id="rId421" display="https://lion-group.ru/products/siz/filtr-ot-organicheskih-parov-i-kislyh-gazov-abe1/"/>
    <hyperlink ref="B662" r:id="rId422" display="https://lion-group.ru/products/siz/filtr-ot-organicheskih-parov-kislyh-gazov-ammiaka-abek1/"/>
    <hyperlink ref="B671" r:id="rId423" display="https://lion-group.ru/products/vspomogatel-nye-materialy/fil-tr-voronka/"/>
    <hyperlink ref="B672" r:id="rId424" display="https://lion-group.ru/products/vspomogatel-nye-materialy/fil-tr-voronka/"/>
    <hyperlink ref="B669" r:id="rId425" display="https://lion-group.ru/products/vspomogatel-nye-materialy/filtr-voronka1/"/>
    <hyperlink ref="B492" r:id="rId426" display="https://lion-group.ru/products/oborudovanie/filtry-dlya-okrasochnyh-pistoletov-sata-s-verhnim-bachkom/"/>
    <hyperlink ref="B491" r:id="rId427" display="https://lion-group.ru/products/vspomogatel-nye-materialy/cvetnye-kolpachki-dlya-raspylitelya-zhidkostej/"/>
    <hyperlink ref="B296" r:id="rId428" display="https://lion-group.ru/products/poliroli/mehovoj-polirovalnik/"/>
    <hyperlink ref="B297" r:id="rId429" display="https://lion-group.ru/products/poliroli/mehovoj-polirovalnik/"/>
    <hyperlink ref="B298" r:id="rId430" display="https://lion-group.ru/products/poliroli/mehovoj-polirovalnik/"/>
    <hyperlink ref="B299" r:id="rId431" display="https://lion-group.ru/products/poliroli/mehovoj-polirovalnik/"/>
    <hyperlink ref="B302" r:id="rId432" display="https://lion-group.ru/products/poliroli/sherstyanoj-polirovalnik-roxtop-fast-cut-kruchnaya-ovechya-sherst/"/>
    <hyperlink ref="B303" r:id="rId433" display="https://lion-group.ru/products/poliroli/sherstyanoj-polirovalnik2/"/>
    <hyperlink ref="B262" r:id="rId434" display="https://lion-group.ru/products/instrument/shirokij-shlifok-115-h-230mm/"/>
    <hyperlink ref="B263" r:id="rId435" display="https://lion-group.ru/products/instrument/shirokij-shlifok-115-h-230mm/"/>
    <hyperlink ref="B62" r:id="rId436" display="https://lion-group.ru/products/abrazivy/shlifovalnaya-lenta-roxpro-plus/"/>
    <hyperlink ref="B63" r:id="rId437" display="https://lion-group.ru/products/abrazivy/shlifovalnaya-lenta-roxpro-plus/"/>
    <hyperlink ref="B64" r:id="rId438" display="https://lion-group.ru/products/abrazivy/shlifovalnaya-lenta-roxpro-plus/"/>
    <hyperlink ref="B65" r:id="rId439" display="https://lion-group.ru/products/abrazivy/shlifovalnaya-lenta-roxpro-plus/"/>
    <hyperlink ref="B66" r:id="rId440" display="https://lion-group.ru/products/abrazivy/shlifovalnaya-lenta-roxpro-plus/"/>
    <hyperlink ref="B67" r:id="rId441" display="https://lion-group.ru/products/abrazivy/shlifovalnaya-lenta-roxpro-plus/"/>
    <hyperlink ref="B141" r:id="rId442" display="https://lion-group.ru/products/abrazivy/shlifovalnaya-poloska-roxtop-film/"/>
    <hyperlink ref="B142" r:id="rId443" display="https://lion-group.ru/products/abrazivy/shlifovalnaya-poloska-roxtop-film/"/>
    <hyperlink ref="B143" r:id="rId444" display="https://lion-group.ru/products/abrazivy/shlifovalnaya-poloska-roxtop-film/"/>
    <hyperlink ref="B144" r:id="rId445" display="https://lion-group.ru/products/abrazivy/shlifovalnaya-poloska-roxtop-film/"/>
    <hyperlink ref="B145" r:id="rId446" display="https://lion-group.ru/products/abrazivy/shlifovalnaya-poloska-roxtop-film/"/>
    <hyperlink ref="B146" r:id="rId447" display="https://lion-group.ru/products/abrazivy/shlifovalnaya-poloska-roxtop-film/"/>
    <hyperlink ref="B103" r:id="rId448" display="https://lion-group.ru/products/abrazivy/shlifovalnye-krugi-roxtop-film/"/>
    <hyperlink ref="B104" r:id="rId449" display="https://lion-group.ru/products/abrazivy/shlifovalnye-krugi-roxtop-film/"/>
    <hyperlink ref="B105" r:id="rId450" display="https://lion-group.ru/products/abrazivy/shlifovalnye-krugi-roxtop-film/"/>
    <hyperlink ref="B106" r:id="rId451" display="https://lion-group.ru/products/abrazivy/shlifovalnye-krugi-roxtop-film/"/>
    <hyperlink ref="B107" r:id="rId452" display="https://lion-group.ru/products/abrazivy/shlifovalnye-krugi-roxtop-film/"/>
    <hyperlink ref="B108" r:id="rId453" display="https://lion-group.ru/products/abrazivy/shlifovalnye-krugi-roxtop-film/"/>
    <hyperlink ref="B109" r:id="rId454" display="https://lion-group.ru/products/abrazivy/shlifovalnye-krugi-roxtop-film/"/>
    <hyperlink ref="B110" r:id="rId455" display="https://lion-group.ru/products/abrazivy/shlifovalnye-krugi-roxtop-film/"/>
    <hyperlink ref="B111" r:id="rId456" display="https://lion-group.ru/products/abrazivy/shlifovalnye-krugi-roxtop-film/"/>
    <hyperlink ref="B112" r:id="rId457" display="https://lion-group.ru/products/abrazivy/shlifovalnye-krugi-roxtop-film/"/>
    <hyperlink ref="B113" r:id="rId458" display="https://lion-group.ru/products/abrazivy/shlifovalnye-krugi-roxtop-film/"/>
    <hyperlink ref="B114" r:id="rId459" display="https://lion-group.ru/products/abrazivy/shlifovalnye-krugi-roxtop-film/"/>
    <hyperlink ref="B115" r:id="rId460" display="https://lion-group.ru/products/abrazivy/shlifovalnye-krugi-roxtop-film/"/>
    <hyperlink ref="B116" r:id="rId461" display="https://lion-group.ru/products/abrazivy/shlifovalnye-krugi-roxtop-film/"/>
    <hyperlink ref="B117" r:id="rId462" display="https://lion-group.ru/products/abrazivy/shlifovalnye-krugi-roxtop-film/"/>
    <hyperlink ref="B118" r:id="rId463" display="https://lion-group.ru/products/abrazivy/shlifovalnye-krugi-roxtop-film/"/>
    <hyperlink ref="B119" r:id="rId464" display="https://lion-group.ru/products/abrazivy/shlifovalnye-krugi-roxtop-film/"/>
    <hyperlink ref="B120" r:id="rId465" display="https://lion-group.ru/products/abrazivy/shlifovalnye-krugi-roxtop-film/"/>
    <hyperlink ref="B122" r:id="rId466" display="https://lion-group.ru/products/abrazivy/shlifovalnye-krugi-roxtop-film/"/>
    <hyperlink ref="B123" r:id="rId467" display="https://lion-group.ru/products/abrazivy/shlifovalnye-krugi-roxtop-film/"/>
    <hyperlink ref="B124" r:id="rId468" display="https://lion-group.ru/products/abrazivy/shlifovalnye-krugi-roxtop-film/"/>
    <hyperlink ref="B125" r:id="rId469" display="https://lion-group.ru/products/abrazivy/shlifovalnye-krugi-roxtop-film/"/>
    <hyperlink ref="B126" r:id="rId470" display="https://lion-group.ru/products/abrazivy/shlifovalnye-krugi-roxtop-film/"/>
    <hyperlink ref="B127" r:id="rId471" display="https://lion-group.ru/products/abrazivy/shlifovalnye-krugi-roxtop-film/"/>
    <hyperlink ref="B128" r:id="rId472" display="https://lion-group.ru/products/abrazivy/shlifovalnye-krugi-roxtop-film/"/>
    <hyperlink ref="B129" r:id="rId473" display="https://lion-group.ru/products/abrazivy/shlifovalnye-krugi-roxtop-film/"/>
    <hyperlink ref="B130" r:id="rId474" display="https://lion-group.ru/products/abrazivy/shlifovalnye-krugi-roxtop-film/"/>
    <hyperlink ref="B131" r:id="rId475" display="https://lion-group.ru/products/abrazivy/shlifovalnye-krugi-roxtop-film/"/>
    <hyperlink ref="B132" r:id="rId476" display="https://lion-group.ru/products/abrazivy/shlifovalnye-krugi-roxtop-film/"/>
    <hyperlink ref="B133" r:id="rId477" display="https://lion-group.ru/products/abrazivy/shlifovalnye-krugi-roxtop-film/"/>
    <hyperlink ref="B134" r:id="rId478" display="https://lion-group.ru/products/abrazivy/shlifovalnye-krugi-roxtop-film/"/>
    <hyperlink ref="B135" r:id="rId479" display="https://lion-group.ru/products/abrazivy/shlifovalnye-krugi-roxtop-film/"/>
    <hyperlink ref="B136" r:id="rId480" display="https://lion-group.ru/products/abrazivy/shlifovalnye-krugi-roxtop-film/"/>
    <hyperlink ref="B137" r:id="rId481" display="https://lion-group.ru/products/abrazivy/shlifovalnye-krugi-roxtop-film/"/>
    <hyperlink ref="B138" r:id="rId482" display="https://lion-group.ru/products/abrazivy/shlifovalnye-krugi-roxtop-film/"/>
    <hyperlink ref="B139" r:id="rId483" display="https://lion-group.ru/products/abrazivy/shlifovalnye-krugi-roxtop-film/"/>
    <hyperlink ref="B178" r:id="rId484" display="https://lion-group.ru/products/abrazivy/shlifovalnyj-blok-100h68h25mm-4-h-storonnij-cirkonat/"/>
    <hyperlink ref="B179" r:id="rId485" display="https://lion-group.ru/products/abrazivy/shlifovalnyj-blok-100h68h25mm-4-h-storonnij-cirkonat/"/>
    <hyperlink ref="B180" r:id="rId486" display="https://lion-group.ru/products/abrazivy/shlifovalnyj-blok-100h68h25mm-4-h-storonnij-cirkonat/"/>
    <hyperlink ref="B181" r:id="rId487" display="https://lion-group.ru/products/abrazivy/shlifovalnyj-blok-100h68h25mm-4-h-storonnij-cirkonat/"/>
    <hyperlink ref="B182" r:id="rId488" display="https://lion-group.ru/products/abrazivy/shlifovalnyj-blok-100h68h25mm-4-h-storonnij-cirkonat/"/>
    <hyperlink ref="B183" r:id="rId489" display="https://lion-group.ru/products/abrazivy/shlifovalnyj-blok-100h68h25mm-4-h-storonnij-cirkonat/"/>
    <hyperlink ref="B479" r:id="rId490" display="https://lion-group.ru/products/pokrytiya/shpatel-rezinovyj-7-h-10-sm/"/>
    <hyperlink ref="B483" r:id="rId491" display="https://lion-group.ru/products/pokrytiya/shtrih-korrektor/"/>
    <hyperlink ref="B484" r:id="rId492" display="https://lion-group.ru/products/pokrytiya/shtrih-korrektor/"/>
    <hyperlink ref="B478" r:id="rId493" display="https://lion-group.ru/products/pokrytiya/yaponskie-shpateli/"/>
    <hyperlink ref="B36" r:id="rId494" display="https://lion-group.ru/products/abrazivy/opravka-dlya-fibrovyh-krugov-osobo-zhstkaya/"/>
    <hyperlink ref="B37" r:id="rId495" display="https://lion-group.ru/products/abrazivy/opravka-dlya-fibrovyh-krugov-zhstkaya/"/>
    <hyperlink ref="B38" r:id="rId496" display="https://lion-group.ru/products/abrazivy/opravka-dlya-fibrovyh-krugov-srednej-zhestkosti/"/>
    <hyperlink ref="B39" r:id="rId497" display="https://lion-group.ru/products/abrazivy/opravka-dlya-fibrovyh-krugov-myagkaya/"/>
    <hyperlink ref="B11" r:id="rId498" display="https://lion-group.ru/products/abrazivy/otreznoj-krug-roxtop-hard-cut/"/>
    <hyperlink ref="B247" r:id="rId499" display="https://lion-group.ru/products/abrazivy/zawitnaya-prokladka-150mm/"/>
    <hyperlink ref="B248" r:id="rId500" display="https://lion-group.ru/products/abrazivy/zawitnaya-prokladka-150mm/"/>
    <hyperlink ref="B431" r:id="rId501" display="https://lion-group.ru/products/vspomogatel-nye-materialy/dispenser-dlya-maskiruyuwej-plnki-i-bumagi/"/>
    <hyperlink ref="B432" r:id="rId502" display="https://lion-group.ru/products/vspomogatel-nye-materialy/dispenser-dlya-maskiruyuwej-plnki-i-bumagi/"/>
    <hyperlink ref="B458" r:id="rId503" display="https://lion-group.ru/derevoobrabotka/pokrytiya/antigravijnoe-antikorrozijnoe-pokrytie-seroe-aerozol/"/>
    <hyperlink ref="B493" r:id="rId504" display="https://lion-group.ru/products/pokrytiya/pistolet-dlya-naneseniya-antigravijnyh-pokrytij-s-reguliruemym-soplom-5mm/"/>
    <hyperlink ref="B566" r:id="rId505" display="https://lion-group.ru/products/klei-i-germetiki/pistolet-dlya-naneseniya-raspylyaemyh-germetikov/"/>
    <hyperlink ref="B567" r:id="rId506" display="https://lion-group.ru/products/klei-i-germetiki/pistolet-dlya-naneseniya-raspylyaemyh-germetikov/"/>
    <hyperlink ref="B149" r:id="rId507" display="https://lion-group.ru/products/abrazivy/shlifovalnaya-bumaga-sunrox-v-rulone/"/>
    <hyperlink ref="B150" r:id="rId508" display="https://lion-group.ru/products/abrazivy/shlifovalnaya-bumaga-sunrox-v-rulone/"/>
    <hyperlink ref="B151" r:id="rId509" display="https://lion-group.ru/products/abrazivy/shlifovalnaya-bumaga-sunrox-v-rulone/"/>
    <hyperlink ref="B152" r:id="rId510" display="https://lion-group.ru/products/abrazivy/shlifovalnaya-bumaga-sunrox-v-rulone/"/>
    <hyperlink ref="B153" r:id="rId511" display="https://lion-group.ru/products/abrazivy/shlifovalnaya-bumaga-sunrox-v-rulone/"/>
    <hyperlink ref="B154" r:id="rId512" display="https://lion-group.ru/products/abrazivy/shlifovalnaya-bumaga-sunrox-v-rulone/"/>
    <hyperlink ref="B155" r:id="rId513" display="https://lion-group.ru/products/abrazivy/shlifovalnaya-bumaga-sunrox-v-rulone/"/>
    <hyperlink ref="B156" r:id="rId514" display="https://lion-group.ru/products/abrazivy/shlifovalnaya-bumaga-sunrox-v-rulone/"/>
    <hyperlink ref="B158" r:id="rId515" display="https://lion-group.ru/products/abrazivy/shlifovalnaya-bumaga-sunrox-v-rulone/"/>
    <hyperlink ref="B159" r:id="rId516" display="https://lion-group.ru/products/abrazivy/shlifovalnaya-bumaga-sunrox-v-rulone/"/>
    <hyperlink ref="B160" r:id="rId517" display="https://lion-group.ru/products/abrazivy/shlifovalnaya-bumaga-sunrox-v-rulone/"/>
    <hyperlink ref="B161" r:id="rId518" display="https://lion-group.ru/products/abrazivy/shlifovalnaya-bumaga-sunrox-v-rulone/"/>
    <hyperlink ref="B162" r:id="rId519" display="https://lion-group.ru/products/abrazivy/shlifovalnaya-bumaga-sunrox-v-rulone/"/>
    <hyperlink ref="B163" r:id="rId520" display="https://lion-group.ru/products/abrazivy/shlifovalnaya-bumaga-sunrox-v-rulone/"/>
    <hyperlink ref="B164" r:id="rId521" display="https://lion-group.ru/products/abrazivy/shlifovalnaya-bumaga-sunrox-v-rulone/"/>
    <hyperlink ref="B165" r:id="rId522" display="https://lion-group.ru/products/abrazivy/shlifovalnaya-bumaga-sunrox-v-rulone/"/>
    <hyperlink ref="B177" r:id="rId523" display="https://lion-group.ru/products/abrazivy/shlifovalnyj-blok-100h68h25mm-4-h-storonnij-cirkonat/"/>
    <hyperlink ref="B336" r:id="rId524" display="https://lion-group.ru/products/maskirovka/malyarnaya-lenta-roxpro-3680/"/>
    <hyperlink ref="B397" r:id="rId525" display="https://lion-group.ru/products/maskirovka/maskiruyuwaya-plnka-roxone/"/>
    <hyperlink ref="B599" r:id="rId526" display="https://lion-group.ru/products/siz/zawitnyj-kombinezon-dlya-malyarnyh-rabot-roxtop/"/>
  </hyperlinks>
  <pageMargins left="0.11811023622047245" right="0.11811023622047245" top="0.55118110236220474" bottom="0.35433070866141736" header="0.31496062992125984" footer="0.31496062992125984"/>
  <pageSetup paperSize="9" scale="85" orientation="portrait" r:id="rId527"/>
  <drawing r:id="rId52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48"/>
  <sheetViews>
    <sheetView workbookViewId="0">
      <pane xSplit="4" ySplit="6" topLeftCell="E7" activePane="bottomRight" state="frozen"/>
      <selection activeCell="B1" sqref="B1"/>
      <selection pane="topRight" activeCell="E1" sqref="E1"/>
      <selection pane="bottomLeft" activeCell="B8" sqref="B8"/>
      <selection pane="bottomRight" activeCell="E5" sqref="E5"/>
    </sheetView>
  </sheetViews>
  <sheetFormatPr defaultColWidth="9.1796875" defaultRowHeight="12" outlineLevelCol="1"/>
  <cols>
    <col min="1" max="1" width="6.81640625" style="1" customWidth="1" outlineLevel="1"/>
    <col min="2" max="2" width="10" style="1" customWidth="1"/>
    <col min="3" max="3" width="7.81640625" style="1" customWidth="1"/>
    <col min="4" max="4" width="66.1796875" style="1" customWidth="1"/>
    <col min="5" max="5" width="10.7265625" style="1" customWidth="1"/>
    <col min="6" max="6" width="7" style="1" customWidth="1"/>
    <col min="7" max="7" width="8.1796875" style="1" hidden="1" customWidth="1" outlineLevel="1"/>
    <col min="8" max="8" width="8.1796875" style="1" customWidth="1" collapsed="1"/>
    <col min="9" max="9" width="9.1796875" style="1" customWidth="1" outlineLevel="1"/>
    <col min="10" max="11" width="9.1796875" style="65" hidden="1" customWidth="1"/>
    <col min="12" max="13" width="9.1796875" style="1" customWidth="1" outlineLevel="1"/>
    <col min="14" max="14" width="2.1796875" style="1" customWidth="1" outlineLevel="1"/>
    <col min="15" max="15" width="9.1796875" style="1" outlineLevel="1"/>
    <col min="16" max="16384" width="9.1796875" style="1"/>
  </cols>
  <sheetData>
    <row r="2" spans="1:13" ht="15.5">
      <c r="B2" s="314" t="s">
        <v>0</v>
      </c>
      <c r="C2" s="314"/>
      <c r="D2" s="314"/>
      <c r="E2" s="314"/>
      <c r="F2" s="314"/>
      <c r="G2" s="314"/>
      <c r="H2" s="2"/>
    </row>
    <row r="3" spans="1:13" ht="15.5">
      <c r="B3" s="314" t="s">
        <v>1939</v>
      </c>
      <c r="C3" s="314"/>
      <c r="D3" s="314"/>
      <c r="E3" s="314"/>
      <c r="F3" s="314"/>
      <c r="G3" s="314"/>
      <c r="H3" s="2"/>
    </row>
    <row r="4" spans="1:13">
      <c r="B4" s="1" t="s">
        <v>1202</v>
      </c>
      <c r="G4" s="84"/>
      <c r="H4" s="84"/>
      <c r="L4" s="5" t="s">
        <v>574</v>
      </c>
      <c r="M4" s="6">
        <v>0</v>
      </c>
    </row>
    <row r="5" spans="1:13" ht="15" thickBot="1">
      <c r="B5" s="1" t="s">
        <v>1</v>
      </c>
      <c r="E5" s="85" t="s">
        <v>585</v>
      </c>
      <c r="G5" s="307">
        <f>Курс_EUR</f>
        <v>105</v>
      </c>
      <c r="J5" s="66" t="s">
        <v>2345</v>
      </c>
      <c r="K5" s="67">
        <f>SUM(K9:K546)</f>
        <v>0</v>
      </c>
      <c r="L5" s="5" t="s">
        <v>1688</v>
      </c>
      <c r="M5" s="8">
        <f>SUM(M9:M546)</f>
        <v>0</v>
      </c>
    </row>
    <row r="6" spans="1:13" ht="36.5" thickBot="1">
      <c r="A6" s="11" t="s">
        <v>969</v>
      </c>
      <c r="B6" s="143" t="s">
        <v>659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2343</v>
      </c>
      <c r="H6" s="12" t="s">
        <v>1627</v>
      </c>
      <c r="I6" s="13" t="s">
        <v>576</v>
      </c>
      <c r="J6" s="68" t="s">
        <v>575</v>
      </c>
      <c r="K6" s="68" t="s">
        <v>2344</v>
      </c>
      <c r="L6" s="14" t="s">
        <v>575</v>
      </c>
      <c r="M6" s="15" t="s">
        <v>1687</v>
      </c>
    </row>
    <row r="7" spans="1:13" ht="16" thickBot="1">
      <c r="A7" s="144"/>
      <c r="B7" s="327" t="s">
        <v>6</v>
      </c>
      <c r="C7" s="328"/>
      <c r="D7" s="328"/>
      <c r="E7" s="328"/>
      <c r="F7" s="328"/>
      <c r="G7" s="145"/>
      <c r="H7" s="146"/>
      <c r="I7" s="147"/>
      <c r="J7" s="167"/>
      <c r="K7" s="168"/>
      <c r="L7" s="149"/>
      <c r="M7" s="150"/>
    </row>
    <row r="8" spans="1:13" ht="12.5" thickBot="1">
      <c r="A8" s="23"/>
      <c r="B8" s="321" t="s">
        <v>541</v>
      </c>
      <c r="C8" s="322"/>
      <c r="D8" s="322"/>
      <c r="E8" s="322"/>
      <c r="F8" s="323"/>
      <c r="G8" s="151"/>
      <c r="H8" s="152"/>
      <c r="I8" s="18"/>
      <c r="J8" s="169"/>
      <c r="K8" s="70"/>
      <c r="L8" s="20"/>
      <c r="M8" s="20"/>
    </row>
    <row r="9" spans="1:13" ht="14.5">
      <c r="A9" s="81">
        <v>0</v>
      </c>
      <c r="B9" s="130"/>
      <c r="C9" s="90" t="s">
        <v>441</v>
      </c>
      <c r="D9" s="90" t="s">
        <v>2424</v>
      </c>
      <c r="E9" s="90" t="s">
        <v>683</v>
      </c>
      <c r="F9" s="90" t="s">
        <v>7</v>
      </c>
      <c r="G9" s="25">
        <v>0.2</v>
      </c>
      <c r="H9" s="25">
        <f>ROUND(G9*Курс_EUR,2)</f>
        <v>21</v>
      </c>
      <c r="I9" s="26"/>
      <c r="J9" s="72">
        <f>G9</f>
        <v>0.2</v>
      </c>
      <c r="K9" s="72">
        <f>J9*I9</f>
        <v>0</v>
      </c>
      <c r="L9" s="28">
        <f>H9</f>
        <v>21</v>
      </c>
      <c r="M9" s="28">
        <f>I9*L9</f>
        <v>0</v>
      </c>
    </row>
    <row r="10" spans="1:13">
      <c r="A10" s="81"/>
      <c r="B10" s="153"/>
      <c r="C10" s="90"/>
      <c r="D10" s="90"/>
      <c r="E10" s="90"/>
      <c r="F10" s="90"/>
      <c r="G10" s="25"/>
      <c r="H10" s="25"/>
      <c r="I10" s="26"/>
      <c r="J10" s="72"/>
      <c r="K10" s="72"/>
      <c r="L10" s="28"/>
      <c r="M10" s="28"/>
    </row>
    <row r="11" spans="1:13">
      <c r="A11" s="81">
        <v>0</v>
      </c>
      <c r="B11" s="153"/>
      <c r="C11" s="154">
        <v>105144</v>
      </c>
      <c r="D11" s="90" t="s">
        <v>1503</v>
      </c>
      <c r="E11" s="90" t="s">
        <v>644</v>
      </c>
      <c r="F11" s="90" t="s">
        <v>7</v>
      </c>
      <c r="G11" s="25">
        <v>0.72</v>
      </c>
      <c r="H11" s="25">
        <f>ROUND(G11*Курс_EUR,2)</f>
        <v>75.599999999999994</v>
      </c>
      <c r="I11" s="26"/>
      <c r="J11" s="72">
        <f>G11*(1-Скидка_ROXELPRO_Ind)</f>
        <v>0.72</v>
      </c>
      <c r="K11" s="72">
        <f>J11*I11</f>
        <v>0</v>
      </c>
      <c r="L11" s="28">
        <f>H11*(1-Скидка_ROXELPRO_Ind)</f>
        <v>75.599999999999994</v>
      </c>
      <c r="M11" s="28">
        <f>I11*L11</f>
        <v>0</v>
      </c>
    </row>
    <row r="12" spans="1:13">
      <c r="A12" s="81"/>
      <c r="B12" s="153"/>
      <c r="C12" s="90"/>
      <c r="D12" s="90"/>
      <c r="E12" s="90"/>
      <c r="F12" s="90"/>
      <c r="G12" s="25"/>
      <c r="H12" s="25"/>
      <c r="I12" s="26"/>
      <c r="J12" s="72"/>
      <c r="K12" s="72"/>
      <c r="L12" s="28"/>
      <c r="M12" s="28"/>
    </row>
    <row r="13" spans="1:13">
      <c r="A13" s="81">
        <v>0</v>
      </c>
      <c r="B13" s="153"/>
      <c r="C13" s="154">
        <v>105243</v>
      </c>
      <c r="D13" s="90" t="s">
        <v>850</v>
      </c>
      <c r="E13" s="90" t="s">
        <v>644</v>
      </c>
      <c r="F13" s="90" t="s">
        <v>7</v>
      </c>
      <c r="G13" s="25">
        <v>0.67</v>
      </c>
      <c r="H13" s="25">
        <f>ROUND(G13*Курс_EUR,2)</f>
        <v>70.349999999999994</v>
      </c>
      <c r="I13" s="26"/>
      <c r="J13" s="72">
        <f>G13*(1-Скидка_ROXELPRO_Ind)</f>
        <v>0.67</v>
      </c>
      <c r="K13" s="72">
        <f>J13*I13</f>
        <v>0</v>
      </c>
      <c r="L13" s="28">
        <f>H13*(1-Скидка_ROXELPRO_Ind)</f>
        <v>70.349999999999994</v>
      </c>
      <c r="M13" s="28">
        <f>I13*L13</f>
        <v>0</v>
      </c>
    </row>
    <row r="14" spans="1:13">
      <c r="A14" s="81">
        <v>0</v>
      </c>
      <c r="B14" s="153"/>
      <c r="C14" s="154">
        <v>105245</v>
      </c>
      <c r="D14" s="90" t="s">
        <v>853</v>
      </c>
      <c r="E14" s="90" t="s">
        <v>644</v>
      </c>
      <c r="F14" s="90" t="s">
        <v>7</v>
      </c>
      <c r="G14" s="25">
        <v>0.71</v>
      </c>
      <c r="H14" s="25">
        <f>ROUND(G14*Курс_EUR,2)</f>
        <v>74.55</v>
      </c>
      <c r="I14" s="26"/>
      <c r="J14" s="72">
        <f>G14*(1-Скидка_ROXELPRO_Ind)</f>
        <v>0.71</v>
      </c>
      <c r="K14" s="72">
        <f>J14*I14</f>
        <v>0</v>
      </c>
      <c r="L14" s="28">
        <f>H14*(1-Скидка_ROXELPRO_Ind)</f>
        <v>74.55</v>
      </c>
      <c r="M14" s="28">
        <f>I14*L14</f>
        <v>0</v>
      </c>
    </row>
    <row r="15" spans="1:13">
      <c r="A15" s="81">
        <v>0</v>
      </c>
      <c r="B15" s="153"/>
      <c r="C15" s="154">
        <v>105247</v>
      </c>
      <c r="D15" s="90" t="s">
        <v>854</v>
      </c>
      <c r="E15" s="90" t="s">
        <v>644</v>
      </c>
      <c r="F15" s="90" t="s">
        <v>7</v>
      </c>
      <c r="G15" s="25">
        <v>0.78</v>
      </c>
      <c r="H15" s="25">
        <f>ROUND(G15*Курс_EUR,2)</f>
        <v>81.900000000000006</v>
      </c>
      <c r="I15" s="26"/>
      <c r="J15" s="72">
        <f>G15*(1-Скидка_ROXELPRO_Ind)</f>
        <v>0.78</v>
      </c>
      <c r="K15" s="72">
        <f>J15*I15</f>
        <v>0</v>
      </c>
      <c r="L15" s="28">
        <f>H15*(1-Скидка_ROXELPRO_Ind)</f>
        <v>81.900000000000006</v>
      </c>
      <c r="M15" s="28">
        <f>I15*L15</f>
        <v>0</v>
      </c>
    </row>
    <row r="16" spans="1:13">
      <c r="A16" s="81">
        <v>0</v>
      </c>
      <c r="B16" s="153"/>
      <c r="C16" s="154">
        <v>105248</v>
      </c>
      <c r="D16" s="90" t="s">
        <v>855</v>
      </c>
      <c r="E16" s="90" t="s">
        <v>644</v>
      </c>
      <c r="F16" s="90" t="s">
        <v>7</v>
      </c>
      <c r="G16" s="25">
        <v>0.79</v>
      </c>
      <c r="H16" s="25">
        <f>ROUND(G16*Курс_EUR,2)</f>
        <v>82.95</v>
      </c>
      <c r="I16" s="26"/>
      <c r="J16" s="72">
        <f>G16*(1-Скидка_ROXELPRO_Ind)</f>
        <v>0.79</v>
      </c>
      <c r="K16" s="72">
        <f>J16*I16</f>
        <v>0</v>
      </c>
      <c r="L16" s="28">
        <f>H16*(1-Скидка_ROXELPRO_Ind)</f>
        <v>82.95</v>
      </c>
      <c r="M16" s="28">
        <f>I16*L16</f>
        <v>0</v>
      </c>
    </row>
    <row r="17" spans="1:13">
      <c r="A17" s="81"/>
      <c r="B17" s="153"/>
      <c r="C17" s="90"/>
      <c r="D17" s="90"/>
      <c r="E17" s="90"/>
      <c r="F17" s="90"/>
      <c r="G17" s="25"/>
      <c r="H17" s="25"/>
      <c r="I17" s="26"/>
      <c r="J17" s="72"/>
      <c r="K17" s="72"/>
      <c r="L17" s="28"/>
      <c r="M17" s="28"/>
    </row>
    <row r="18" spans="1:13">
      <c r="A18" s="81">
        <v>0</v>
      </c>
      <c r="C18" s="154">
        <v>105323</v>
      </c>
      <c r="D18" s="90" t="s">
        <v>1645</v>
      </c>
      <c r="E18" s="90" t="s">
        <v>644</v>
      </c>
      <c r="F18" s="90" t="s">
        <v>7</v>
      </c>
      <c r="G18" s="25">
        <v>0.56000000000000005</v>
      </c>
      <c r="H18" s="25">
        <f t="shared" ref="H18:H30" si="0">ROUND(G18*Курс_EUR,2)</f>
        <v>58.8</v>
      </c>
      <c r="I18" s="26"/>
      <c r="J18" s="72">
        <f t="shared" ref="J18:J30" si="1">G18*(1-Скидка_ROXELPRO_Ind)</f>
        <v>0.56000000000000005</v>
      </c>
      <c r="K18" s="72">
        <f t="shared" ref="K18:K30" si="2">J18*I18</f>
        <v>0</v>
      </c>
      <c r="L18" s="28">
        <f t="shared" ref="L18:L30" si="3">H18*(1-Скидка_ROXELPRO_Ind)</f>
        <v>58.8</v>
      </c>
      <c r="M18" s="28">
        <f t="shared" ref="M18:M30" si="4">I18*L18</f>
        <v>0</v>
      </c>
    </row>
    <row r="19" spans="1:13">
      <c r="A19" s="81">
        <v>0</v>
      </c>
      <c r="C19" s="154">
        <v>105343</v>
      </c>
      <c r="D19" s="90" t="s">
        <v>963</v>
      </c>
      <c r="E19" s="90" t="s">
        <v>644</v>
      </c>
      <c r="F19" s="90" t="s">
        <v>7</v>
      </c>
      <c r="G19" s="25">
        <v>0.67</v>
      </c>
      <c r="H19" s="25">
        <f t="shared" si="0"/>
        <v>70.349999999999994</v>
      </c>
      <c r="I19" s="26"/>
      <c r="J19" s="72">
        <f t="shared" si="1"/>
        <v>0.67</v>
      </c>
      <c r="K19" s="72">
        <f t="shared" si="2"/>
        <v>0</v>
      </c>
      <c r="L19" s="28">
        <f t="shared" si="3"/>
        <v>70.349999999999994</v>
      </c>
      <c r="M19" s="28">
        <f t="shared" si="4"/>
        <v>0</v>
      </c>
    </row>
    <row r="20" spans="1:13">
      <c r="A20" s="81">
        <v>0</v>
      </c>
      <c r="B20" s="34"/>
      <c r="C20" s="154">
        <v>105344</v>
      </c>
      <c r="D20" s="90" t="s">
        <v>1447</v>
      </c>
      <c r="E20" s="90" t="s">
        <v>644</v>
      </c>
      <c r="F20" s="90" t="s">
        <v>7</v>
      </c>
      <c r="G20" s="25">
        <v>0.7</v>
      </c>
      <c r="H20" s="25">
        <f t="shared" si="0"/>
        <v>73.5</v>
      </c>
      <c r="I20" s="26"/>
      <c r="J20" s="72">
        <f t="shared" si="1"/>
        <v>0.7</v>
      </c>
      <c r="K20" s="72">
        <f t="shared" si="2"/>
        <v>0</v>
      </c>
      <c r="L20" s="28">
        <f t="shared" si="3"/>
        <v>73.5</v>
      </c>
      <c r="M20" s="28">
        <f t="shared" si="4"/>
        <v>0</v>
      </c>
    </row>
    <row r="21" spans="1:13">
      <c r="A21" s="81">
        <v>0</v>
      </c>
      <c r="C21" s="154">
        <v>105345</v>
      </c>
      <c r="D21" s="90" t="s">
        <v>970</v>
      </c>
      <c r="E21" s="90" t="s">
        <v>644</v>
      </c>
      <c r="F21" s="90" t="s">
        <v>7</v>
      </c>
      <c r="G21" s="25">
        <v>0.71</v>
      </c>
      <c r="H21" s="25">
        <f t="shared" si="0"/>
        <v>74.55</v>
      </c>
      <c r="I21" s="26"/>
      <c r="J21" s="72">
        <f t="shared" si="1"/>
        <v>0.71</v>
      </c>
      <c r="K21" s="72">
        <f t="shared" si="2"/>
        <v>0</v>
      </c>
      <c r="L21" s="28">
        <f t="shared" si="3"/>
        <v>74.55</v>
      </c>
      <c r="M21" s="28">
        <f t="shared" si="4"/>
        <v>0</v>
      </c>
    </row>
    <row r="22" spans="1:13">
      <c r="A22" s="81">
        <v>0</v>
      </c>
      <c r="C22" s="154">
        <v>105347</v>
      </c>
      <c r="D22" s="90" t="s">
        <v>971</v>
      </c>
      <c r="E22" s="90" t="s">
        <v>644</v>
      </c>
      <c r="F22" s="90" t="s">
        <v>7</v>
      </c>
      <c r="G22" s="25">
        <v>0.74</v>
      </c>
      <c r="H22" s="25">
        <f t="shared" si="0"/>
        <v>77.7</v>
      </c>
      <c r="I22" s="26"/>
      <c r="J22" s="72">
        <f t="shared" si="1"/>
        <v>0.74</v>
      </c>
      <c r="K22" s="72">
        <f t="shared" si="2"/>
        <v>0</v>
      </c>
      <c r="L22" s="28">
        <f t="shared" si="3"/>
        <v>77.7</v>
      </c>
      <c r="M22" s="28">
        <f t="shared" si="4"/>
        <v>0</v>
      </c>
    </row>
    <row r="23" spans="1:13">
      <c r="A23" s="81">
        <v>0</v>
      </c>
      <c r="C23" s="154">
        <v>105348</v>
      </c>
      <c r="D23" s="90" t="s">
        <v>972</v>
      </c>
      <c r="E23" s="90" t="s">
        <v>644</v>
      </c>
      <c r="F23" s="90" t="s">
        <v>7</v>
      </c>
      <c r="G23" s="25">
        <v>0.79</v>
      </c>
      <c r="H23" s="25">
        <f t="shared" si="0"/>
        <v>82.95</v>
      </c>
      <c r="I23" s="26"/>
      <c r="J23" s="72">
        <f t="shared" si="1"/>
        <v>0.79</v>
      </c>
      <c r="K23" s="72">
        <f t="shared" si="2"/>
        <v>0</v>
      </c>
      <c r="L23" s="28">
        <f t="shared" si="3"/>
        <v>82.95</v>
      </c>
      <c r="M23" s="28">
        <f t="shared" si="4"/>
        <v>0</v>
      </c>
    </row>
    <row r="24" spans="1:13">
      <c r="A24" s="81">
        <v>0</v>
      </c>
      <c r="C24" s="154">
        <v>105355</v>
      </c>
      <c r="D24" s="90" t="s">
        <v>973</v>
      </c>
      <c r="E24" s="90" t="s">
        <v>852</v>
      </c>
      <c r="F24" s="90" t="s">
        <v>7</v>
      </c>
      <c r="G24" s="25">
        <v>1.07</v>
      </c>
      <c r="H24" s="25">
        <f t="shared" si="0"/>
        <v>112.35</v>
      </c>
      <c r="I24" s="26"/>
      <c r="J24" s="72">
        <f t="shared" si="1"/>
        <v>1.07</v>
      </c>
      <c r="K24" s="72">
        <f t="shared" si="2"/>
        <v>0</v>
      </c>
      <c r="L24" s="28">
        <f t="shared" si="3"/>
        <v>112.35</v>
      </c>
      <c r="M24" s="28">
        <f t="shared" si="4"/>
        <v>0</v>
      </c>
    </row>
    <row r="25" spans="1:13">
      <c r="A25" s="81">
        <v>0</v>
      </c>
      <c r="C25" s="154">
        <v>105366</v>
      </c>
      <c r="D25" s="90" t="s">
        <v>974</v>
      </c>
      <c r="E25" s="90" t="s">
        <v>683</v>
      </c>
      <c r="F25" s="90" t="s">
        <v>7</v>
      </c>
      <c r="G25" s="25">
        <v>1.29</v>
      </c>
      <c r="H25" s="25">
        <f t="shared" si="0"/>
        <v>135.44999999999999</v>
      </c>
      <c r="I25" s="26"/>
      <c r="J25" s="72">
        <f t="shared" si="1"/>
        <v>1.29</v>
      </c>
      <c r="K25" s="72">
        <f t="shared" si="2"/>
        <v>0</v>
      </c>
      <c r="L25" s="28">
        <f t="shared" si="3"/>
        <v>135.44999999999999</v>
      </c>
      <c r="M25" s="28">
        <f t="shared" si="4"/>
        <v>0</v>
      </c>
    </row>
    <row r="26" spans="1:13">
      <c r="A26" s="81">
        <v>0</v>
      </c>
      <c r="C26" s="154">
        <v>105369</v>
      </c>
      <c r="D26" s="90" t="s">
        <v>975</v>
      </c>
      <c r="E26" s="90" t="s">
        <v>683</v>
      </c>
      <c r="F26" s="90" t="s">
        <v>7</v>
      </c>
      <c r="G26" s="25">
        <v>1.42</v>
      </c>
      <c r="H26" s="25">
        <f t="shared" si="0"/>
        <v>149.1</v>
      </c>
      <c r="I26" s="26"/>
      <c r="J26" s="72">
        <f t="shared" si="1"/>
        <v>1.42</v>
      </c>
      <c r="K26" s="72">
        <f t="shared" si="2"/>
        <v>0</v>
      </c>
      <c r="L26" s="28">
        <f t="shared" si="3"/>
        <v>149.1</v>
      </c>
      <c r="M26" s="28">
        <f t="shared" si="4"/>
        <v>0</v>
      </c>
    </row>
    <row r="27" spans="1:13">
      <c r="A27" s="81">
        <v>0</v>
      </c>
      <c r="C27" s="154">
        <v>105376</v>
      </c>
      <c r="D27" s="90" t="s">
        <v>976</v>
      </c>
      <c r="E27" s="90" t="s">
        <v>2292</v>
      </c>
      <c r="F27" s="90" t="s">
        <v>7</v>
      </c>
      <c r="G27" s="25">
        <v>1.97</v>
      </c>
      <c r="H27" s="25">
        <f t="shared" si="0"/>
        <v>206.85</v>
      </c>
      <c r="I27" s="26"/>
      <c r="J27" s="72">
        <f t="shared" si="1"/>
        <v>1.97</v>
      </c>
      <c r="K27" s="72">
        <f t="shared" si="2"/>
        <v>0</v>
      </c>
      <c r="L27" s="28">
        <f t="shared" si="3"/>
        <v>206.85</v>
      </c>
      <c r="M27" s="28">
        <f t="shared" si="4"/>
        <v>0</v>
      </c>
    </row>
    <row r="28" spans="1:13">
      <c r="A28" s="81">
        <v>0</v>
      </c>
      <c r="C28" s="154">
        <v>105377</v>
      </c>
      <c r="D28" s="90" t="s">
        <v>1272</v>
      </c>
      <c r="E28" s="90" t="s">
        <v>2292</v>
      </c>
      <c r="F28" s="90" t="s">
        <v>7</v>
      </c>
      <c r="G28" s="25">
        <v>1.97</v>
      </c>
      <c r="H28" s="25">
        <f t="shared" si="0"/>
        <v>206.85</v>
      </c>
      <c r="I28" s="26"/>
      <c r="J28" s="72">
        <f t="shared" si="1"/>
        <v>1.97</v>
      </c>
      <c r="K28" s="72">
        <f t="shared" si="2"/>
        <v>0</v>
      </c>
      <c r="L28" s="28">
        <f t="shared" si="3"/>
        <v>206.85</v>
      </c>
      <c r="M28" s="28">
        <f t="shared" si="4"/>
        <v>0</v>
      </c>
    </row>
    <row r="29" spans="1:13">
      <c r="A29" s="81">
        <v>0</v>
      </c>
      <c r="C29" s="154">
        <v>105378</v>
      </c>
      <c r="D29" s="90" t="s">
        <v>977</v>
      </c>
      <c r="E29" s="90" t="s">
        <v>2292</v>
      </c>
      <c r="F29" s="90" t="s">
        <v>7</v>
      </c>
      <c r="G29" s="25">
        <v>1.85</v>
      </c>
      <c r="H29" s="25">
        <f t="shared" si="0"/>
        <v>194.25</v>
      </c>
      <c r="I29" s="26"/>
      <c r="J29" s="72">
        <f t="shared" si="1"/>
        <v>1.85</v>
      </c>
      <c r="K29" s="72">
        <f t="shared" si="2"/>
        <v>0</v>
      </c>
      <c r="L29" s="28">
        <f t="shared" si="3"/>
        <v>194.25</v>
      </c>
      <c r="M29" s="28">
        <f t="shared" si="4"/>
        <v>0</v>
      </c>
    </row>
    <row r="30" spans="1:13">
      <c r="A30" s="81">
        <v>0</v>
      </c>
      <c r="C30" s="154">
        <v>105410</v>
      </c>
      <c r="D30" s="90" t="s">
        <v>1075</v>
      </c>
      <c r="E30" s="90" t="s">
        <v>1973</v>
      </c>
      <c r="F30" s="90" t="s">
        <v>7</v>
      </c>
      <c r="G30" s="25">
        <v>5.61</v>
      </c>
      <c r="H30" s="25">
        <f t="shared" si="0"/>
        <v>589.04999999999995</v>
      </c>
      <c r="I30" s="26"/>
      <c r="J30" s="72">
        <f t="shared" si="1"/>
        <v>5.61</v>
      </c>
      <c r="K30" s="72">
        <f t="shared" si="2"/>
        <v>0</v>
      </c>
      <c r="L30" s="28">
        <f t="shared" si="3"/>
        <v>589.04999999999995</v>
      </c>
      <c r="M30" s="28">
        <f t="shared" si="4"/>
        <v>0</v>
      </c>
    </row>
    <row r="31" spans="1:13">
      <c r="A31" s="81"/>
      <c r="C31" s="90"/>
      <c r="D31" s="90"/>
      <c r="E31" s="90"/>
      <c r="F31" s="90"/>
      <c r="G31" s="25"/>
      <c r="H31" s="25"/>
      <c r="I31" s="26"/>
      <c r="J31" s="72"/>
      <c r="K31" s="72"/>
      <c r="L31" s="28"/>
      <c r="M31" s="28"/>
    </row>
    <row r="32" spans="1:13">
      <c r="A32" s="81">
        <v>0</v>
      </c>
      <c r="C32" s="154">
        <v>105543</v>
      </c>
      <c r="D32" s="90" t="s">
        <v>851</v>
      </c>
      <c r="E32" s="90" t="s">
        <v>644</v>
      </c>
      <c r="F32" s="90" t="s">
        <v>7</v>
      </c>
      <c r="G32" s="25">
        <v>0.63</v>
      </c>
      <c r="H32" s="25">
        <f>ROUND(G32*Курс_EUR,2)</f>
        <v>66.150000000000006</v>
      </c>
      <c r="I32" s="26"/>
      <c r="J32" s="72">
        <f>G32*(1-Скидка_ROXELPRO_Ind)</f>
        <v>0.63</v>
      </c>
      <c r="K32" s="72">
        <f>J32*I32</f>
        <v>0</v>
      </c>
      <c r="L32" s="28">
        <f>H32*(1-Скидка_ROXELPRO_Ind)</f>
        <v>66.150000000000006</v>
      </c>
      <c r="M32" s="28">
        <f>I32*L32</f>
        <v>0</v>
      </c>
    </row>
    <row r="33" spans="1:13">
      <c r="A33" s="81">
        <v>0</v>
      </c>
      <c r="C33" s="154">
        <v>105610</v>
      </c>
      <c r="D33" s="90" t="s">
        <v>1273</v>
      </c>
      <c r="E33" s="90" t="s">
        <v>1973</v>
      </c>
      <c r="F33" s="90" t="s">
        <v>7</v>
      </c>
      <c r="G33" s="25">
        <v>6.48</v>
      </c>
      <c r="H33" s="25">
        <f>ROUND(G33*Курс_EUR,2)</f>
        <v>680.4</v>
      </c>
      <c r="I33" s="26"/>
      <c r="J33" s="72">
        <f>G33*(1-Скидка_ROXELPRO_Ind)</f>
        <v>6.48</v>
      </c>
      <c r="K33" s="72">
        <f>J33*I33</f>
        <v>0</v>
      </c>
      <c r="L33" s="28">
        <f>H33*(1-Скидка_ROXELPRO_Ind)</f>
        <v>680.4</v>
      </c>
      <c r="M33" s="28">
        <f>I33*L33</f>
        <v>0</v>
      </c>
    </row>
    <row r="34" spans="1:13" ht="12.5" thickBot="1">
      <c r="A34" s="81"/>
      <c r="C34" s="90"/>
      <c r="D34" s="90"/>
      <c r="E34" s="90"/>
      <c r="F34" s="90"/>
      <c r="G34" s="25"/>
      <c r="H34" s="25"/>
      <c r="I34" s="26"/>
      <c r="J34" s="72"/>
      <c r="K34" s="72"/>
      <c r="L34" s="28"/>
      <c r="M34" s="28"/>
    </row>
    <row r="35" spans="1:13" ht="12.5" thickBot="1">
      <c r="A35" s="81"/>
      <c r="B35" s="321" t="s">
        <v>1761</v>
      </c>
      <c r="C35" s="322"/>
      <c r="D35" s="322"/>
      <c r="E35" s="322"/>
      <c r="F35" s="323"/>
      <c r="G35" s="155"/>
      <c r="H35" s="156"/>
      <c r="I35" s="26"/>
      <c r="J35" s="72"/>
      <c r="K35" s="72"/>
      <c r="L35" s="28"/>
      <c r="M35" s="28"/>
    </row>
    <row r="36" spans="1:13">
      <c r="A36" s="81">
        <v>0</v>
      </c>
      <c r="B36" s="157"/>
      <c r="C36" s="154">
        <v>106648</v>
      </c>
      <c r="D36" s="90" t="s">
        <v>1892</v>
      </c>
      <c r="E36" s="90" t="s">
        <v>856</v>
      </c>
      <c r="F36" s="90" t="s">
        <v>7</v>
      </c>
      <c r="G36" s="25">
        <v>4.25</v>
      </c>
      <c r="H36" s="25">
        <f>ROUND(G36*Курс_EUR,2)</f>
        <v>446.25</v>
      </c>
      <c r="I36" s="26"/>
      <c r="J36" s="72">
        <f>G36*(1-Скидка_ROXELPRO_Ind)</f>
        <v>4.25</v>
      </c>
      <c r="K36" s="72">
        <f>J36*I36</f>
        <v>0</v>
      </c>
      <c r="L36" s="28">
        <f>H36*(1-Скидка_ROXELPRO_Ind)</f>
        <v>446.25</v>
      </c>
      <c r="M36" s="28">
        <f>I36*L36</f>
        <v>0</v>
      </c>
    </row>
    <row r="37" spans="1:13">
      <c r="A37" s="81">
        <v>0</v>
      </c>
      <c r="B37" s="157"/>
      <c r="C37" s="154">
        <v>106668</v>
      </c>
      <c r="D37" s="90" t="s">
        <v>1940</v>
      </c>
      <c r="E37" s="90" t="s">
        <v>684</v>
      </c>
      <c r="F37" s="90" t="s">
        <v>7</v>
      </c>
      <c r="G37" s="25">
        <v>7.06</v>
      </c>
      <c r="H37" s="25">
        <f>ROUND(G37*Курс_EUR,2)</f>
        <v>741.3</v>
      </c>
      <c r="I37" s="26"/>
      <c r="J37" s="72">
        <f>G37*(1-Скидка_ROXELPRO_Ind)</f>
        <v>7.06</v>
      </c>
      <c r="K37" s="72">
        <f>J37*I37</f>
        <v>0</v>
      </c>
      <c r="L37" s="28">
        <f>H37*(1-Скидка_ROXELPRO_Ind)</f>
        <v>741.3</v>
      </c>
      <c r="M37" s="28">
        <f>I37*L37</f>
        <v>0</v>
      </c>
    </row>
    <row r="38" spans="1:13">
      <c r="A38" s="81"/>
      <c r="B38" s="157"/>
      <c r="C38" s="90"/>
      <c r="D38" s="90"/>
      <c r="E38" s="90"/>
      <c r="F38" s="90"/>
      <c r="G38" s="25"/>
      <c r="H38" s="25"/>
      <c r="I38" s="26"/>
      <c r="J38" s="72"/>
      <c r="K38" s="72"/>
      <c r="L38" s="28"/>
      <c r="M38" s="28"/>
    </row>
    <row r="39" spans="1:13">
      <c r="A39" s="81">
        <v>0</v>
      </c>
      <c r="B39" s="157"/>
      <c r="C39" s="154">
        <v>108249</v>
      </c>
      <c r="D39" s="90" t="s">
        <v>997</v>
      </c>
      <c r="E39" s="90" t="s">
        <v>684</v>
      </c>
      <c r="F39" s="90" t="s">
        <v>7</v>
      </c>
      <c r="G39" s="25">
        <v>1.1399999999999999</v>
      </c>
      <c r="H39" s="25">
        <f>ROUND(G39*Курс_EUR,2)</f>
        <v>119.7</v>
      </c>
      <c r="I39" s="26"/>
      <c r="J39" s="72">
        <f>G39*(1-Скидка_ROXELPRO_Ind)</f>
        <v>1.1399999999999999</v>
      </c>
      <c r="K39" s="72">
        <f>J39*I39</f>
        <v>0</v>
      </c>
      <c r="L39" s="28">
        <f>H39*(1-Скидка_ROXELPRO_Ind)</f>
        <v>119.7</v>
      </c>
      <c r="M39" s="28">
        <f>I39*L39</f>
        <v>0</v>
      </c>
    </row>
    <row r="40" spans="1:13">
      <c r="A40" s="81"/>
      <c r="B40" s="157"/>
      <c r="C40" s="90"/>
      <c r="D40" s="90"/>
      <c r="E40" s="90"/>
      <c r="F40" s="90"/>
      <c r="G40" s="25"/>
      <c r="H40" s="25"/>
      <c r="I40" s="26"/>
      <c r="J40" s="72"/>
      <c r="K40" s="72"/>
      <c r="L40" s="28"/>
      <c r="M40" s="28"/>
    </row>
    <row r="41" spans="1:13">
      <c r="A41" s="81">
        <v>0</v>
      </c>
      <c r="B41" s="157"/>
      <c r="C41" s="154">
        <v>108349</v>
      </c>
      <c r="D41" s="90" t="s">
        <v>978</v>
      </c>
      <c r="E41" s="90" t="s">
        <v>684</v>
      </c>
      <c r="F41" s="90" t="s">
        <v>7</v>
      </c>
      <c r="G41" s="25">
        <v>1.1399999999999999</v>
      </c>
      <c r="H41" s="25">
        <f>ROUND(G41*Курс_EUR,2)</f>
        <v>119.7</v>
      </c>
      <c r="I41" s="26"/>
      <c r="J41" s="72">
        <f>G41*(1-Скидка_ROXELPRO_Ind)</f>
        <v>1.1399999999999999</v>
      </c>
      <c r="K41" s="72">
        <f>J41*I41</f>
        <v>0</v>
      </c>
      <c r="L41" s="28">
        <f>H41*(1-Скидка_ROXELPRO_Ind)</f>
        <v>119.7</v>
      </c>
      <c r="M41" s="28">
        <f>I41*L41</f>
        <v>0</v>
      </c>
    </row>
    <row r="42" spans="1:13">
      <c r="A42" s="81">
        <v>0</v>
      </c>
      <c r="B42" s="157"/>
      <c r="C42" s="154">
        <v>108369</v>
      </c>
      <c r="D42" s="90" t="s">
        <v>979</v>
      </c>
      <c r="E42" s="90" t="s">
        <v>685</v>
      </c>
      <c r="F42" s="90" t="s">
        <v>7</v>
      </c>
      <c r="G42" s="25">
        <v>2.06</v>
      </c>
      <c r="H42" s="25">
        <f>ROUND(G42*Курс_EUR,2)</f>
        <v>216.3</v>
      </c>
      <c r="I42" s="26"/>
      <c r="J42" s="72">
        <f>G42*(1-Скидка_ROXELPRO_Ind)</f>
        <v>2.06</v>
      </c>
      <c r="K42" s="72">
        <f>J42*I42</f>
        <v>0</v>
      </c>
      <c r="L42" s="28">
        <f>H42*(1-Скидка_ROXELPRO_Ind)</f>
        <v>216.3</v>
      </c>
      <c r="M42" s="28">
        <f>I42*L42</f>
        <v>0</v>
      </c>
    </row>
    <row r="43" spans="1:13">
      <c r="A43" s="81">
        <v>0</v>
      </c>
      <c r="B43" s="157"/>
      <c r="C43" s="154">
        <v>108379</v>
      </c>
      <c r="D43" s="90" t="s">
        <v>980</v>
      </c>
      <c r="E43" s="90" t="s">
        <v>686</v>
      </c>
      <c r="F43" s="90" t="s">
        <v>7</v>
      </c>
      <c r="G43" s="25">
        <v>3.68</v>
      </c>
      <c r="H43" s="25">
        <f>ROUND(G43*Курс_EUR,2)</f>
        <v>386.4</v>
      </c>
      <c r="I43" s="26"/>
      <c r="J43" s="72">
        <f>G43*(1-Скидка_ROXELPRO_Ind)</f>
        <v>3.68</v>
      </c>
      <c r="K43" s="72">
        <f>J43*I43</f>
        <v>0</v>
      </c>
      <c r="L43" s="28">
        <f>H43*(1-Скидка_ROXELPRO_Ind)</f>
        <v>386.4</v>
      </c>
      <c r="M43" s="28">
        <f>I43*L43</f>
        <v>0</v>
      </c>
    </row>
    <row r="44" spans="1:13">
      <c r="A44" s="81"/>
      <c r="B44" s="157"/>
      <c r="C44" s="90"/>
      <c r="D44" s="90"/>
      <c r="E44" s="90"/>
      <c r="F44" s="90"/>
      <c r="G44" s="25"/>
      <c r="H44" s="25"/>
      <c r="I44" s="26"/>
      <c r="J44" s="72"/>
      <c r="K44" s="72"/>
      <c r="L44" s="28"/>
      <c r="M44" s="28"/>
    </row>
    <row r="45" spans="1:13">
      <c r="A45" s="81">
        <v>0</v>
      </c>
      <c r="B45" s="157"/>
      <c r="C45" s="154">
        <v>108549</v>
      </c>
      <c r="D45" s="90" t="s">
        <v>1076</v>
      </c>
      <c r="E45" s="90" t="s">
        <v>684</v>
      </c>
      <c r="F45" s="90" t="s">
        <v>7</v>
      </c>
      <c r="G45" s="25">
        <v>1.1100000000000001</v>
      </c>
      <c r="H45" s="25">
        <f>ROUND(G45*Курс_EUR,2)</f>
        <v>116.55</v>
      </c>
      <c r="I45" s="26"/>
      <c r="J45" s="72">
        <f>G45*(1-Скидка_ROXELPRO_Ind)</f>
        <v>1.1100000000000001</v>
      </c>
      <c r="K45" s="72">
        <f>J45*I45</f>
        <v>0</v>
      </c>
      <c r="L45" s="28">
        <f>H45*(1-Скидка_ROXELPRO_Ind)</f>
        <v>116.55</v>
      </c>
      <c r="M45" s="28">
        <f>I45*L45</f>
        <v>0</v>
      </c>
    </row>
    <row r="46" spans="1:13">
      <c r="A46" s="81"/>
      <c r="B46" s="157"/>
      <c r="C46" s="90"/>
      <c r="D46" s="90"/>
      <c r="E46" s="90"/>
      <c r="F46" s="90"/>
      <c r="G46" s="25"/>
      <c r="H46" s="25"/>
      <c r="I46" s="26"/>
      <c r="J46" s="72"/>
      <c r="K46" s="72"/>
      <c r="L46" s="28"/>
      <c r="M46" s="28"/>
    </row>
    <row r="47" spans="1:13">
      <c r="A47" s="81">
        <v>0</v>
      </c>
      <c r="B47" s="157"/>
      <c r="C47" s="154">
        <v>108749</v>
      </c>
      <c r="D47" s="90" t="s">
        <v>1363</v>
      </c>
      <c r="E47" s="90" t="s">
        <v>684</v>
      </c>
      <c r="F47" s="90" t="s">
        <v>7</v>
      </c>
      <c r="G47" s="25">
        <v>1.1100000000000001</v>
      </c>
      <c r="H47" s="25">
        <f>ROUND(G47*Курс_EUR,2)</f>
        <v>116.55</v>
      </c>
      <c r="I47" s="26"/>
      <c r="J47" s="72">
        <f>G47*(1-Скидка_ROXELPRO_Ind)</f>
        <v>1.1100000000000001</v>
      </c>
      <c r="K47" s="72">
        <f>J47*I47</f>
        <v>0</v>
      </c>
      <c r="L47" s="28">
        <f>H47*(1-Скидка_ROXELPRO_Ind)</f>
        <v>116.55</v>
      </c>
      <c r="M47" s="28">
        <f>I47*L47</f>
        <v>0</v>
      </c>
    </row>
    <row r="48" spans="1:13">
      <c r="A48" s="81">
        <v>0</v>
      </c>
      <c r="B48" s="157"/>
      <c r="C48" s="90">
        <v>108750</v>
      </c>
      <c r="D48" s="90" t="s">
        <v>1523</v>
      </c>
      <c r="E48" s="90" t="s">
        <v>684</v>
      </c>
      <c r="F48" s="90" t="s">
        <v>7</v>
      </c>
      <c r="G48" s="25">
        <v>1.1100000000000001</v>
      </c>
      <c r="H48" s="25">
        <f>ROUND(G48*Курс_EUR,2)</f>
        <v>116.55</v>
      </c>
      <c r="I48" s="26"/>
      <c r="J48" s="72">
        <f>G48*(1-Скидка_ROXELPRO_Ind)</f>
        <v>1.1100000000000001</v>
      </c>
      <c r="K48" s="72">
        <f>J48*I48</f>
        <v>0</v>
      </c>
      <c r="L48" s="28">
        <f>H48*(1-Скидка_ROXELPRO_Ind)</f>
        <v>116.55</v>
      </c>
      <c r="M48" s="28">
        <f>I48*L48</f>
        <v>0</v>
      </c>
    </row>
    <row r="49" spans="1:13">
      <c r="A49" s="81">
        <v>0</v>
      </c>
      <c r="B49" s="157"/>
      <c r="C49" s="154">
        <v>108769</v>
      </c>
      <c r="D49" s="90" t="s">
        <v>1364</v>
      </c>
      <c r="E49" s="90" t="s">
        <v>685</v>
      </c>
      <c r="F49" s="90" t="s">
        <v>7</v>
      </c>
      <c r="G49" s="25">
        <v>2.16</v>
      </c>
      <c r="H49" s="25">
        <f>ROUND(G49*Курс_EUR,2)</f>
        <v>226.8</v>
      </c>
      <c r="I49" s="26"/>
      <c r="J49" s="72">
        <f>G49*(1-Скидка_ROXELPRO_Ind)</f>
        <v>2.16</v>
      </c>
      <c r="K49" s="72">
        <f>J49*I49</f>
        <v>0</v>
      </c>
      <c r="L49" s="28">
        <f>H49*(1-Скидка_ROXELPRO_Ind)</f>
        <v>226.8</v>
      </c>
      <c r="M49" s="28">
        <f>I49*L49</f>
        <v>0</v>
      </c>
    </row>
    <row r="50" spans="1:13">
      <c r="A50" s="81">
        <v>0</v>
      </c>
      <c r="B50" s="158"/>
      <c r="C50" s="154">
        <v>108770</v>
      </c>
      <c r="D50" s="90" t="s">
        <v>1448</v>
      </c>
      <c r="E50" s="90" t="s">
        <v>685</v>
      </c>
      <c r="F50" s="90" t="s">
        <v>7</v>
      </c>
      <c r="G50" s="25">
        <v>2.16</v>
      </c>
      <c r="H50" s="25">
        <f>ROUND(G50*Курс_EUR,2)</f>
        <v>226.8</v>
      </c>
      <c r="I50" s="26"/>
      <c r="J50" s="72">
        <f>G50*(1-Скидка_ROXELPRO_Ind)</f>
        <v>2.16</v>
      </c>
      <c r="K50" s="72">
        <f>J50*I50</f>
        <v>0</v>
      </c>
      <c r="L50" s="28">
        <f>H50*(1-Скидка_ROXELPRO_Ind)</f>
        <v>226.8</v>
      </c>
      <c r="M50" s="28">
        <f>I50*L50</f>
        <v>0</v>
      </c>
    </row>
    <row r="51" spans="1:13">
      <c r="A51" s="81">
        <v>0</v>
      </c>
      <c r="B51" s="157"/>
      <c r="C51" s="154">
        <v>108779</v>
      </c>
      <c r="D51" s="90" t="s">
        <v>1941</v>
      </c>
      <c r="E51" s="90" t="s">
        <v>686</v>
      </c>
      <c r="F51" s="90" t="s">
        <v>7</v>
      </c>
      <c r="G51" s="25">
        <v>3.99</v>
      </c>
      <c r="H51" s="25">
        <f>ROUND(G51*Курс_EUR,2)</f>
        <v>418.95</v>
      </c>
      <c r="I51" s="26"/>
      <c r="J51" s="72">
        <f>G51*(1-Скидка_ROXELPRO_Ind)</f>
        <v>3.99</v>
      </c>
      <c r="K51" s="72">
        <f>J51*I51</f>
        <v>0</v>
      </c>
      <c r="L51" s="28">
        <f>H51*(1-Скидка_ROXELPRO_Ind)</f>
        <v>418.95</v>
      </c>
      <c r="M51" s="28">
        <f>I51*L51</f>
        <v>0</v>
      </c>
    </row>
    <row r="52" spans="1:13" ht="12.5" thickBot="1">
      <c r="A52" s="81"/>
      <c r="C52" s="90"/>
      <c r="D52" s="90"/>
      <c r="E52" s="90"/>
      <c r="F52" s="90"/>
      <c r="G52" s="25"/>
      <c r="H52" s="25"/>
      <c r="I52" s="26"/>
      <c r="J52" s="72"/>
      <c r="K52" s="72"/>
      <c r="L52" s="28"/>
      <c r="M52" s="28"/>
    </row>
    <row r="53" spans="1:13" ht="12.5" thickBot="1">
      <c r="A53" s="81"/>
      <c r="B53" s="321" t="s">
        <v>687</v>
      </c>
      <c r="C53" s="322"/>
      <c r="D53" s="322"/>
      <c r="E53" s="322"/>
      <c r="F53" s="323"/>
      <c r="G53" s="151"/>
      <c r="H53" s="152"/>
      <c r="I53" s="26"/>
      <c r="J53" s="72"/>
      <c r="K53" s="72"/>
      <c r="L53" s="28"/>
      <c r="M53" s="28"/>
    </row>
    <row r="54" spans="1:13">
      <c r="A54" s="81">
        <v>0</v>
      </c>
      <c r="C54" s="154">
        <v>110341</v>
      </c>
      <c r="D54" s="90" t="s">
        <v>645</v>
      </c>
      <c r="E54" s="90" t="s">
        <v>770</v>
      </c>
      <c r="F54" s="90" t="s">
        <v>7</v>
      </c>
      <c r="G54" s="25">
        <v>2.48</v>
      </c>
      <c r="H54" s="25">
        <f t="shared" ref="H54:H62" si="5">ROUND(G54*Курс_EUR,2)</f>
        <v>260.39999999999998</v>
      </c>
      <c r="I54" s="26"/>
      <c r="J54" s="72">
        <f t="shared" ref="J54:J62" si="6">G54*(1-Скидка_ROXELPRO_Ind)</f>
        <v>2.48</v>
      </c>
      <c r="K54" s="72">
        <f t="shared" ref="K54:K62" si="7">J54*I54</f>
        <v>0</v>
      </c>
      <c r="L54" s="28">
        <f t="shared" ref="L54:L62" si="8">H54*(1-Скидка_ROXELPRO_Ind)</f>
        <v>260.39999999999998</v>
      </c>
      <c r="M54" s="28">
        <f t="shared" ref="M54:M62" si="9">I54*L54</f>
        <v>0</v>
      </c>
    </row>
    <row r="55" spans="1:13">
      <c r="A55" s="81">
        <v>0</v>
      </c>
      <c r="C55" s="154">
        <v>110342</v>
      </c>
      <c r="D55" s="90" t="s">
        <v>1397</v>
      </c>
      <c r="E55" s="90" t="s">
        <v>770</v>
      </c>
      <c r="F55" s="90" t="s">
        <v>7</v>
      </c>
      <c r="G55" s="25">
        <v>2.34</v>
      </c>
      <c r="H55" s="25">
        <f t="shared" si="5"/>
        <v>245.7</v>
      </c>
      <c r="I55" s="26"/>
      <c r="J55" s="72">
        <f t="shared" si="6"/>
        <v>2.34</v>
      </c>
      <c r="K55" s="72">
        <f t="shared" si="7"/>
        <v>0</v>
      </c>
      <c r="L55" s="28">
        <f t="shared" si="8"/>
        <v>245.7</v>
      </c>
      <c r="M55" s="28">
        <f t="shared" si="9"/>
        <v>0</v>
      </c>
    </row>
    <row r="56" spans="1:13">
      <c r="A56" s="81">
        <v>0</v>
      </c>
      <c r="C56" s="154">
        <v>110343</v>
      </c>
      <c r="D56" s="90" t="s">
        <v>646</v>
      </c>
      <c r="E56" s="90" t="s">
        <v>770</v>
      </c>
      <c r="F56" s="90" t="s">
        <v>7</v>
      </c>
      <c r="G56" s="25">
        <v>1.92</v>
      </c>
      <c r="H56" s="25">
        <f t="shared" si="5"/>
        <v>201.6</v>
      </c>
      <c r="I56" s="26"/>
      <c r="J56" s="72">
        <f t="shared" si="6"/>
        <v>1.92</v>
      </c>
      <c r="K56" s="72">
        <f t="shared" si="7"/>
        <v>0</v>
      </c>
      <c r="L56" s="28">
        <f t="shared" si="8"/>
        <v>201.6</v>
      </c>
      <c r="M56" s="28">
        <f t="shared" si="9"/>
        <v>0</v>
      </c>
    </row>
    <row r="57" spans="1:13">
      <c r="A57" s="81">
        <v>0</v>
      </c>
      <c r="C57" s="154">
        <v>110345</v>
      </c>
      <c r="D57" s="90" t="s">
        <v>647</v>
      </c>
      <c r="E57" s="90" t="s">
        <v>770</v>
      </c>
      <c r="F57" s="90" t="s">
        <v>7</v>
      </c>
      <c r="G57" s="25">
        <v>1.51</v>
      </c>
      <c r="H57" s="25">
        <f t="shared" si="5"/>
        <v>158.55000000000001</v>
      </c>
      <c r="I57" s="26"/>
      <c r="J57" s="72">
        <f t="shared" si="6"/>
        <v>1.51</v>
      </c>
      <c r="K57" s="72">
        <f t="shared" si="7"/>
        <v>0</v>
      </c>
      <c r="L57" s="28">
        <f t="shared" si="8"/>
        <v>158.55000000000001</v>
      </c>
      <c r="M57" s="28">
        <f t="shared" si="9"/>
        <v>0</v>
      </c>
    </row>
    <row r="58" spans="1:13">
      <c r="A58" s="81">
        <v>0</v>
      </c>
      <c r="C58" s="154">
        <v>110346</v>
      </c>
      <c r="D58" s="90" t="s">
        <v>657</v>
      </c>
      <c r="E58" s="90" t="s">
        <v>770</v>
      </c>
      <c r="F58" s="90" t="s">
        <v>7</v>
      </c>
      <c r="G58" s="25">
        <v>1.42</v>
      </c>
      <c r="H58" s="25">
        <f t="shared" si="5"/>
        <v>149.1</v>
      </c>
      <c r="I58" s="26"/>
      <c r="J58" s="72">
        <f t="shared" si="6"/>
        <v>1.42</v>
      </c>
      <c r="K58" s="72">
        <f t="shared" si="7"/>
        <v>0</v>
      </c>
      <c r="L58" s="28">
        <f t="shared" si="8"/>
        <v>149.1</v>
      </c>
      <c r="M58" s="28">
        <f t="shared" si="9"/>
        <v>0</v>
      </c>
    </row>
    <row r="59" spans="1:13">
      <c r="A59" s="81">
        <v>0</v>
      </c>
      <c r="C59" s="154">
        <v>110347</v>
      </c>
      <c r="D59" s="90" t="s">
        <v>658</v>
      </c>
      <c r="E59" s="90" t="s">
        <v>770</v>
      </c>
      <c r="F59" s="90" t="s">
        <v>7</v>
      </c>
      <c r="G59" s="25">
        <v>1.31</v>
      </c>
      <c r="H59" s="25">
        <f t="shared" si="5"/>
        <v>137.55000000000001</v>
      </c>
      <c r="I59" s="26"/>
      <c r="J59" s="72">
        <f t="shared" si="6"/>
        <v>1.31</v>
      </c>
      <c r="K59" s="72">
        <f t="shared" si="7"/>
        <v>0</v>
      </c>
      <c r="L59" s="28">
        <f t="shared" si="8"/>
        <v>137.55000000000001</v>
      </c>
      <c r="M59" s="28">
        <f t="shared" si="9"/>
        <v>0</v>
      </c>
    </row>
    <row r="60" spans="1:13">
      <c r="A60" s="81">
        <v>0</v>
      </c>
      <c r="C60" s="154">
        <v>110361</v>
      </c>
      <c r="D60" s="90" t="s">
        <v>688</v>
      </c>
      <c r="E60" s="90" t="s">
        <v>770</v>
      </c>
      <c r="F60" s="90" t="s">
        <v>7</v>
      </c>
      <c r="G60" s="25">
        <v>4.96</v>
      </c>
      <c r="H60" s="25">
        <f t="shared" si="5"/>
        <v>520.79999999999995</v>
      </c>
      <c r="I60" s="26"/>
      <c r="J60" s="72">
        <f t="shared" si="6"/>
        <v>4.96</v>
      </c>
      <c r="K60" s="72">
        <f t="shared" si="7"/>
        <v>0</v>
      </c>
      <c r="L60" s="28">
        <f t="shared" si="8"/>
        <v>520.79999999999995</v>
      </c>
      <c r="M60" s="28">
        <f t="shared" si="9"/>
        <v>0</v>
      </c>
    </row>
    <row r="61" spans="1:13">
      <c r="A61" s="81">
        <v>0</v>
      </c>
      <c r="C61" s="154">
        <v>110363</v>
      </c>
      <c r="D61" s="90" t="s">
        <v>689</v>
      </c>
      <c r="E61" s="90" t="s">
        <v>770</v>
      </c>
      <c r="F61" s="90" t="s">
        <v>7</v>
      </c>
      <c r="G61" s="25">
        <v>3.84</v>
      </c>
      <c r="H61" s="25">
        <f t="shared" si="5"/>
        <v>403.2</v>
      </c>
      <c r="I61" s="26"/>
      <c r="J61" s="72">
        <f t="shared" si="6"/>
        <v>3.84</v>
      </c>
      <c r="K61" s="72">
        <f t="shared" si="7"/>
        <v>0</v>
      </c>
      <c r="L61" s="28">
        <f t="shared" si="8"/>
        <v>403.2</v>
      </c>
      <c r="M61" s="28">
        <f t="shared" si="9"/>
        <v>0</v>
      </c>
    </row>
    <row r="62" spans="1:13">
      <c r="A62" s="81">
        <v>0</v>
      </c>
      <c r="C62" s="154">
        <v>110365</v>
      </c>
      <c r="D62" s="90" t="s">
        <v>690</v>
      </c>
      <c r="E62" s="90" t="s">
        <v>770</v>
      </c>
      <c r="F62" s="90" t="s">
        <v>7</v>
      </c>
      <c r="G62" s="25">
        <v>3.02</v>
      </c>
      <c r="H62" s="25">
        <f t="shared" si="5"/>
        <v>317.10000000000002</v>
      </c>
      <c r="I62" s="26"/>
      <c r="J62" s="72">
        <f t="shared" si="6"/>
        <v>3.02</v>
      </c>
      <c r="K62" s="72">
        <f t="shared" si="7"/>
        <v>0</v>
      </c>
      <c r="L62" s="28">
        <f t="shared" si="8"/>
        <v>317.10000000000002</v>
      </c>
      <c r="M62" s="28">
        <f t="shared" si="9"/>
        <v>0</v>
      </c>
    </row>
    <row r="63" spans="1:13">
      <c r="A63" s="81"/>
      <c r="C63" s="90"/>
      <c r="D63" s="90"/>
      <c r="E63" s="90"/>
      <c r="F63" s="90"/>
      <c r="G63" s="25"/>
      <c r="H63" s="25"/>
      <c r="I63" s="26"/>
      <c r="J63" s="72"/>
      <c r="K63" s="72"/>
      <c r="L63" s="28"/>
      <c r="M63" s="28"/>
    </row>
    <row r="64" spans="1:13">
      <c r="A64" s="81">
        <v>0</v>
      </c>
      <c r="C64" s="154">
        <v>110441</v>
      </c>
      <c r="D64" s="90" t="s">
        <v>1938</v>
      </c>
      <c r="E64" s="90" t="s">
        <v>770</v>
      </c>
      <c r="F64" s="90" t="s">
        <v>7</v>
      </c>
      <c r="G64" s="25">
        <v>1.8</v>
      </c>
      <c r="H64" s="25">
        <f t="shared" ref="H64" si="10">ROUND(G64*Курс_EUR,2)</f>
        <v>189</v>
      </c>
      <c r="I64" s="26"/>
      <c r="J64" s="72">
        <f t="shared" ref="J64" si="11">G64*(1-Скидка_ROXELPRO_Ind)</f>
        <v>1.8</v>
      </c>
      <c r="K64" s="72">
        <f t="shared" ref="K64:K73" si="12">J64*I64</f>
        <v>0</v>
      </c>
      <c r="L64" s="28">
        <f t="shared" ref="L64" si="13">H64*(1-Скидка_ROXELPRO_Ind)</f>
        <v>189</v>
      </c>
      <c r="M64" s="28">
        <f t="shared" ref="M64:M73" si="14">I64*L64</f>
        <v>0</v>
      </c>
    </row>
    <row r="65" spans="1:13">
      <c r="A65" s="81">
        <v>0</v>
      </c>
      <c r="C65" s="154">
        <v>110442</v>
      </c>
      <c r="D65" s="90" t="s">
        <v>1533</v>
      </c>
      <c r="E65" s="90" t="s">
        <v>770</v>
      </c>
      <c r="F65" s="90" t="s">
        <v>7</v>
      </c>
      <c r="G65" s="25">
        <v>1.68</v>
      </c>
      <c r="H65" s="25">
        <f t="shared" ref="H65:H73" si="15">ROUND(G65*Курс_EUR,2)</f>
        <v>176.4</v>
      </c>
      <c r="I65" s="26"/>
      <c r="J65" s="72">
        <f t="shared" ref="J65:J73" si="16">G65*(1-Скидка_ROXELPRO_Ind)</f>
        <v>1.68</v>
      </c>
      <c r="K65" s="72">
        <f t="shared" si="12"/>
        <v>0</v>
      </c>
      <c r="L65" s="28">
        <f t="shared" ref="L65:L73" si="17">H65*(1-Скидка_ROXELPRO_Ind)</f>
        <v>176.4</v>
      </c>
      <c r="M65" s="28">
        <f t="shared" si="14"/>
        <v>0</v>
      </c>
    </row>
    <row r="66" spans="1:13">
      <c r="A66" s="81">
        <v>0</v>
      </c>
      <c r="C66" s="154">
        <v>110443</v>
      </c>
      <c r="D66" s="90" t="s">
        <v>1512</v>
      </c>
      <c r="E66" s="90" t="s">
        <v>770</v>
      </c>
      <c r="F66" s="90" t="s">
        <v>7</v>
      </c>
      <c r="G66" s="25">
        <v>1.68</v>
      </c>
      <c r="H66" s="25">
        <f t="shared" si="15"/>
        <v>176.4</v>
      </c>
      <c r="I66" s="26"/>
      <c r="J66" s="72">
        <f t="shared" si="16"/>
        <v>1.68</v>
      </c>
      <c r="K66" s="72">
        <f t="shared" si="12"/>
        <v>0</v>
      </c>
      <c r="L66" s="28">
        <f t="shared" si="17"/>
        <v>176.4</v>
      </c>
      <c r="M66" s="28">
        <f t="shared" si="14"/>
        <v>0</v>
      </c>
    </row>
    <row r="67" spans="1:13">
      <c r="A67" s="81">
        <v>0</v>
      </c>
      <c r="C67" s="154">
        <v>110445</v>
      </c>
      <c r="D67" s="90" t="s">
        <v>1534</v>
      </c>
      <c r="E67" s="90" t="s">
        <v>770</v>
      </c>
      <c r="F67" s="90" t="s">
        <v>7</v>
      </c>
      <c r="G67" s="25">
        <v>1.54</v>
      </c>
      <c r="H67" s="25">
        <f t="shared" si="15"/>
        <v>161.69999999999999</v>
      </c>
      <c r="I67" s="26"/>
      <c r="J67" s="72">
        <f t="shared" si="16"/>
        <v>1.54</v>
      </c>
      <c r="K67" s="72">
        <f t="shared" si="12"/>
        <v>0</v>
      </c>
      <c r="L67" s="28">
        <f t="shared" si="17"/>
        <v>161.69999999999999</v>
      </c>
      <c r="M67" s="28">
        <f t="shared" si="14"/>
        <v>0</v>
      </c>
    </row>
    <row r="68" spans="1:13">
      <c r="A68" s="81">
        <v>0</v>
      </c>
      <c r="C68" s="154">
        <v>110446</v>
      </c>
      <c r="D68" s="90" t="s">
        <v>1513</v>
      </c>
      <c r="E68" s="90" t="s">
        <v>770</v>
      </c>
      <c r="F68" s="90" t="s">
        <v>7</v>
      </c>
      <c r="G68" s="25">
        <v>1.48</v>
      </c>
      <c r="H68" s="25">
        <f t="shared" si="15"/>
        <v>155.4</v>
      </c>
      <c r="I68" s="26"/>
      <c r="J68" s="72">
        <f t="shared" si="16"/>
        <v>1.48</v>
      </c>
      <c r="K68" s="72">
        <f t="shared" si="12"/>
        <v>0</v>
      </c>
      <c r="L68" s="28">
        <f t="shared" si="17"/>
        <v>155.4</v>
      </c>
      <c r="M68" s="28">
        <f t="shared" si="14"/>
        <v>0</v>
      </c>
    </row>
    <row r="69" spans="1:13">
      <c r="A69" s="81">
        <v>0</v>
      </c>
      <c r="C69" s="154">
        <v>110448</v>
      </c>
      <c r="D69" s="90" t="s">
        <v>1514</v>
      </c>
      <c r="E69" s="90" t="s">
        <v>770</v>
      </c>
      <c r="F69" s="90" t="s">
        <v>7</v>
      </c>
      <c r="G69" s="25">
        <v>1.48</v>
      </c>
      <c r="H69" s="25">
        <f t="shared" si="15"/>
        <v>155.4</v>
      </c>
      <c r="I69" s="26"/>
      <c r="J69" s="72">
        <f t="shared" si="16"/>
        <v>1.48</v>
      </c>
      <c r="K69" s="72">
        <f t="shared" si="12"/>
        <v>0</v>
      </c>
      <c r="L69" s="28">
        <f t="shared" si="17"/>
        <v>155.4</v>
      </c>
      <c r="M69" s="28">
        <f t="shared" si="14"/>
        <v>0</v>
      </c>
    </row>
    <row r="70" spans="1:13">
      <c r="A70" s="81">
        <v>0</v>
      </c>
      <c r="C70" s="154">
        <v>110461</v>
      </c>
      <c r="D70" s="90" t="s">
        <v>2291</v>
      </c>
      <c r="E70" s="90" t="s">
        <v>770</v>
      </c>
      <c r="F70" s="90" t="s">
        <v>7</v>
      </c>
      <c r="G70" s="25">
        <v>2.72</v>
      </c>
      <c r="H70" s="25">
        <f t="shared" ref="H70" si="18">ROUND(G70*Курс_EUR,2)</f>
        <v>285.60000000000002</v>
      </c>
      <c r="I70" s="26"/>
      <c r="J70" s="72">
        <f t="shared" ref="J70" si="19">G70*(1-Скидка_ROXELPRO_Ind)</f>
        <v>2.72</v>
      </c>
      <c r="K70" s="72">
        <f t="shared" ref="K70" si="20">J70*I70</f>
        <v>0</v>
      </c>
      <c r="L70" s="28">
        <f t="shared" ref="L70" si="21">H70*(1-Скидка_ROXELPRO_Ind)</f>
        <v>285.60000000000002</v>
      </c>
      <c r="M70" s="28">
        <f t="shared" ref="M70" si="22">I70*L70</f>
        <v>0</v>
      </c>
    </row>
    <row r="71" spans="1:13">
      <c r="A71" s="81">
        <v>0</v>
      </c>
      <c r="C71" s="154">
        <v>110462</v>
      </c>
      <c r="D71" s="90" t="s">
        <v>1535</v>
      </c>
      <c r="E71" s="90" t="s">
        <v>770</v>
      </c>
      <c r="F71" s="90" t="s">
        <v>7</v>
      </c>
      <c r="G71" s="25">
        <v>2.64</v>
      </c>
      <c r="H71" s="25">
        <f t="shared" si="15"/>
        <v>277.2</v>
      </c>
      <c r="I71" s="26"/>
      <c r="J71" s="72">
        <f t="shared" si="16"/>
        <v>2.64</v>
      </c>
      <c r="K71" s="72">
        <f t="shared" si="12"/>
        <v>0</v>
      </c>
      <c r="L71" s="28">
        <f t="shared" si="17"/>
        <v>277.2</v>
      </c>
      <c r="M71" s="28">
        <f t="shared" si="14"/>
        <v>0</v>
      </c>
    </row>
    <row r="72" spans="1:13">
      <c r="A72" s="81">
        <v>0</v>
      </c>
      <c r="C72" s="154">
        <v>110465</v>
      </c>
      <c r="D72" s="90" t="s">
        <v>1536</v>
      </c>
      <c r="E72" s="90" t="s">
        <v>770</v>
      </c>
      <c r="F72" s="90" t="s">
        <v>7</v>
      </c>
      <c r="G72" s="25">
        <v>2.39</v>
      </c>
      <c r="H72" s="25">
        <f t="shared" si="15"/>
        <v>250.95</v>
      </c>
      <c r="I72" s="26"/>
      <c r="J72" s="72">
        <f t="shared" si="16"/>
        <v>2.39</v>
      </c>
      <c r="K72" s="72">
        <f t="shared" si="12"/>
        <v>0</v>
      </c>
      <c r="L72" s="28">
        <f t="shared" si="17"/>
        <v>250.95</v>
      </c>
      <c r="M72" s="28">
        <f t="shared" si="14"/>
        <v>0</v>
      </c>
    </row>
    <row r="73" spans="1:13">
      <c r="A73" s="81">
        <v>0</v>
      </c>
      <c r="C73" s="154">
        <v>110466</v>
      </c>
      <c r="D73" s="90" t="s">
        <v>1630</v>
      </c>
      <c r="E73" s="90" t="s">
        <v>770</v>
      </c>
      <c r="F73" s="90" t="s">
        <v>7</v>
      </c>
      <c r="G73" s="25">
        <v>2.39</v>
      </c>
      <c r="H73" s="25">
        <f t="shared" si="15"/>
        <v>250.95</v>
      </c>
      <c r="I73" s="26"/>
      <c r="J73" s="72">
        <f t="shared" si="16"/>
        <v>2.39</v>
      </c>
      <c r="K73" s="72">
        <f t="shared" si="12"/>
        <v>0</v>
      </c>
      <c r="L73" s="28">
        <f t="shared" si="17"/>
        <v>250.95</v>
      </c>
      <c r="M73" s="28">
        <f t="shared" si="14"/>
        <v>0</v>
      </c>
    </row>
    <row r="74" spans="1:13">
      <c r="A74" s="81"/>
      <c r="C74" s="90"/>
      <c r="D74" s="90"/>
      <c r="E74" s="90"/>
      <c r="F74" s="90"/>
      <c r="G74" s="25"/>
      <c r="H74" s="25"/>
      <c r="I74" s="26"/>
      <c r="J74" s="72"/>
      <c r="K74" s="72"/>
      <c r="L74" s="28"/>
      <c r="M74" s="28"/>
    </row>
    <row r="75" spans="1:13">
      <c r="A75" s="81">
        <v>0</v>
      </c>
      <c r="C75" s="100">
        <v>110742</v>
      </c>
      <c r="D75" s="90" t="s">
        <v>1642</v>
      </c>
      <c r="E75" s="90" t="s">
        <v>770</v>
      </c>
      <c r="F75" s="90" t="s">
        <v>7</v>
      </c>
      <c r="G75" s="25">
        <v>0.93</v>
      </c>
      <c r="H75" s="25">
        <f>ROUND(G75*Курс_EUR,2)</f>
        <v>97.65</v>
      </c>
      <c r="I75" s="26"/>
      <c r="J75" s="72">
        <f>G75*(1-Скидка_ROXELPRO_Ind)</f>
        <v>0.93</v>
      </c>
      <c r="K75" s="72">
        <f>J75*I75</f>
        <v>0</v>
      </c>
      <c r="L75" s="28">
        <f>H75*(1-Скидка_ROXELPRO_Ind)</f>
        <v>97.65</v>
      </c>
      <c r="M75" s="28">
        <f>I75*L75</f>
        <v>0</v>
      </c>
    </row>
    <row r="76" spans="1:13">
      <c r="A76" s="81">
        <v>0</v>
      </c>
      <c r="C76" s="100">
        <v>110745</v>
      </c>
      <c r="D76" s="90" t="s">
        <v>1643</v>
      </c>
      <c r="E76" s="90" t="s">
        <v>770</v>
      </c>
      <c r="F76" s="90" t="s">
        <v>7</v>
      </c>
      <c r="G76" s="25">
        <v>0.73</v>
      </c>
      <c r="H76" s="25">
        <f>ROUND(G76*Курс_EUR,2)</f>
        <v>76.650000000000006</v>
      </c>
      <c r="I76" s="26"/>
      <c r="J76" s="72">
        <f>G76*(1-Скидка_ROXELPRO_Ind)</f>
        <v>0.73</v>
      </c>
      <c r="K76" s="72">
        <f>J76*I76</f>
        <v>0</v>
      </c>
      <c r="L76" s="28">
        <f>H76*(1-Скидка_ROXELPRO_Ind)</f>
        <v>76.650000000000006</v>
      </c>
      <c r="M76" s="28">
        <f>I76*L76</f>
        <v>0</v>
      </c>
    </row>
    <row r="77" spans="1:13">
      <c r="A77" s="81">
        <v>0</v>
      </c>
      <c r="C77" s="100">
        <v>110762</v>
      </c>
      <c r="D77" s="90" t="s">
        <v>1644</v>
      </c>
      <c r="E77" s="90" t="s">
        <v>770</v>
      </c>
      <c r="F77" s="90" t="s">
        <v>7</v>
      </c>
      <c r="G77" s="25">
        <v>1.8</v>
      </c>
      <c r="H77" s="25">
        <f>ROUND(G77*Курс_EUR,2)</f>
        <v>189</v>
      </c>
      <c r="I77" s="26"/>
      <c r="J77" s="72">
        <f>G77*(1-Скидка_ROXELPRO_Ind)</f>
        <v>1.8</v>
      </c>
      <c r="K77" s="72">
        <f>J77*I77</f>
        <v>0</v>
      </c>
      <c r="L77" s="28">
        <f>H77*(1-Скидка_ROXELPRO_Ind)</f>
        <v>189</v>
      </c>
      <c r="M77" s="28">
        <f>I77*L77</f>
        <v>0</v>
      </c>
    </row>
    <row r="78" spans="1:13" ht="12.5" thickBot="1">
      <c r="A78" s="81"/>
      <c r="C78" s="90"/>
      <c r="D78" s="90"/>
      <c r="E78" s="90"/>
      <c r="F78" s="90"/>
      <c r="G78" s="25"/>
      <c r="H78" s="25"/>
      <c r="I78" s="26"/>
      <c r="J78" s="72"/>
      <c r="K78" s="72"/>
      <c r="L78" s="28"/>
      <c r="M78" s="28"/>
    </row>
    <row r="79" spans="1:13" ht="12.5" thickBot="1">
      <c r="A79" s="81"/>
      <c r="B79" s="321" t="s">
        <v>1762</v>
      </c>
      <c r="C79" s="322"/>
      <c r="D79" s="322"/>
      <c r="E79" s="322"/>
      <c r="F79" s="323"/>
      <c r="G79" s="151"/>
      <c r="H79" s="152"/>
      <c r="I79" s="26"/>
      <c r="J79" s="72"/>
      <c r="K79" s="72"/>
      <c r="L79" s="28"/>
      <c r="M79" s="28"/>
    </row>
    <row r="80" spans="1:13">
      <c r="A80" s="92">
        <v>9.4</v>
      </c>
      <c r="C80" s="154">
        <v>110934</v>
      </c>
      <c r="D80" s="90" t="s">
        <v>1110</v>
      </c>
      <c r="E80" s="90" t="s">
        <v>7</v>
      </c>
      <c r="F80" s="90" t="s">
        <v>7</v>
      </c>
      <c r="G80" s="25">
        <v>23.59</v>
      </c>
      <c r="H80" s="25">
        <f t="shared" ref="H80:H85" si="23">ROUND(G80*Курс_EUR,2)</f>
        <v>2476.9499999999998</v>
      </c>
      <c r="I80" s="26"/>
      <c r="J80" s="72">
        <f t="shared" ref="J80:J85" si="24">G80*(1-Скидка_ROXELPRO_Ind)</f>
        <v>23.59</v>
      </c>
      <c r="K80" s="72">
        <f t="shared" ref="K80:K85" si="25">J80*I80</f>
        <v>0</v>
      </c>
      <c r="L80" s="28">
        <f t="shared" ref="L80:L85" si="26">H80*(1-Скидка_ROXELPRO_Ind)</f>
        <v>2476.9499999999998</v>
      </c>
      <c r="M80" s="28">
        <f t="shared" ref="M80:M85" si="27">I80*L80</f>
        <v>0</v>
      </c>
    </row>
    <row r="81" spans="1:13">
      <c r="A81" s="92">
        <v>9.1</v>
      </c>
      <c r="C81" s="154">
        <v>110936</v>
      </c>
      <c r="D81" s="90" t="s">
        <v>1116</v>
      </c>
      <c r="E81" s="90" t="s">
        <v>7</v>
      </c>
      <c r="F81" s="90" t="s">
        <v>7</v>
      </c>
      <c r="G81" s="25">
        <v>36.409999999999997</v>
      </c>
      <c r="H81" s="25">
        <f t="shared" si="23"/>
        <v>3823.05</v>
      </c>
      <c r="I81" s="26"/>
      <c r="J81" s="72">
        <f t="shared" si="24"/>
        <v>36.409999999999997</v>
      </c>
      <c r="K81" s="72">
        <f t="shared" si="25"/>
        <v>0</v>
      </c>
      <c r="L81" s="28">
        <f t="shared" si="26"/>
        <v>3823.05</v>
      </c>
      <c r="M81" s="28">
        <f t="shared" si="27"/>
        <v>0</v>
      </c>
    </row>
    <row r="82" spans="1:13">
      <c r="A82" s="92">
        <v>9.1</v>
      </c>
      <c r="C82" s="154">
        <v>110944</v>
      </c>
      <c r="D82" s="90" t="s">
        <v>1111</v>
      </c>
      <c r="E82" s="90" t="s">
        <v>7</v>
      </c>
      <c r="F82" s="90" t="s">
        <v>7</v>
      </c>
      <c r="G82" s="25">
        <v>19.13</v>
      </c>
      <c r="H82" s="25">
        <f t="shared" si="23"/>
        <v>2008.65</v>
      </c>
      <c r="I82" s="26"/>
      <c r="J82" s="72">
        <f t="shared" si="24"/>
        <v>19.13</v>
      </c>
      <c r="K82" s="72">
        <f t="shared" si="25"/>
        <v>0</v>
      </c>
      <c r="L82" s="28">
        <f t="shared" si="26"/>
        <v>2008.65</v>
      </c>
      <c r="M82" s="28">
        <f t="shared" si="27"/>
        <v>0</v>
      </c>
    </row>
    <row r="83" spans="1:13">
      <c r="A83" s="92">
        <v>9.1</v>
      </c>
      <c r="C83" s="154">
        <v>110954</v>
      </c>
      <c r="D83" s="90" t="s">
        <v>1112</v>
      </c>
      <c r="E83" s="90" t="s">
        <v>7</v>
      </c>
      <c r="F83" s="90" t="s">
        <v>7</v>
      </c>
      <c r="G83" s="25">
        <v>15.2</v>
      </c>
      <c r="H83" s="25">
        <f t="shared" si="23"/>
        <v>1596</v>
      </c>
      <c r="I83" s="26"/>
      <c r="J83" s="72">
        <f t="shared" si="24"/>
        <v>15.2</v>
      </c>
      <c r="K83" s="72">
        <f t="shared" si="25"/>
        <v>0</v>
      </c>
      <c r="L83" s="28">
        <f t="shared" si="26"/>
        <v>1596</v>
      </c>
      <c r="M83" s="28">
        <f t="shared" si="27"/>
        <v>0</v>
      </c>
    </row>
    <row r="84" spans="1:13">
      <c r="A84" s="92">
        <v>9.1</v>
      </c>
      <c r="C84" s="154">
        <v>110956</v>
      </c>
      <c r="D84" s="90" t="s">
        <v>1117</v>
      </c>
      <c r="E84" s="90" t="s">
        <v>7</v>
      </c>
      <c r="F84" s="90" t="s">
        <v>7</v>
      </c>
      <c r="G84" s="25">
        <v>24.27</v>
      </c>
      <c r="H84" s="25">
        <f t="shared" si="23"/>
        <v>2548.35</v>
      </c>
      <c r="I84" s="26"/>
      <c r="J84" s="72">
        <f t="shared" si="24"/>
        <v>24.27</v>
      </c>
      <c r="K84" s="72">
        <f t="shared" si="25"/>
        <v>0</v>
      </c>
      <c r="L84" s="28">
        <f t="shared" si="26"/>
        <v>2548.35</v>
      </c>
      <c r="M84" s="28">
        <f t="shared" si="27"/>
        <v>0</v>
      </c>
    </row>
    <row r="85" spans="1:13">
      <c r="A85" s="92">
        <v>8.5</v>
      </c>
      <c r="C85" s="154">
        <v>110964</v>
      </c>
      <c r="D85" s="90" t="s">
        <v>1113</v>
      </c>
      <c r="E85" s="90" t="s">
        <v>7</v>
      </c>
      <c r="F85" s="90" t="s">
        <v>7</v>
      </c>
      <c r="G85" s="25">
        <v>13.46</v>
      </c>
      <c r="H85" s="25">
        <f t="shared" si="23"/>
        <v>1413.3</v>
      </c>
      <c r="I85" s="26"/>
      <c r="J85" s="72">
        <f t="shared" si="24"/>
        <v>13.46</v>
      </c>
      <c r="K85" s="72">
        <f t="shared" si="25"/>
        <v>0</v>
      </c>
      <c r="L85" s="28">
        <f t="shared" si="26"/>
        <v>1413.3</v>
      </c>
      <c r="M85" s="28">
        <f t="shared" si="27"/>
        <v>0</v>
      </c>
    </row>
    <row r="86" spans="1:13" ht="12.5" thickBot="1">
      <c r="A86" s="81"/>
      <c r="C86" s="90"/>
      <c r="D86" s="90"/>
      <c r="E86" s="90"/>
      <c r="F86" s="90"/>
      <c r="G86" s="25"/>
      <c r="H86" s="25"/>
      <c r="I86" s="26"/>
      <c r="J86" s="72"/>
      <c r="K86" s="72"/>
      <c r="L86" s="28"/>
      <c r="M86" s="28"/>
    </row>
    <row r="87" spans="1:13" ht="12.5" thickBot="1">
      <c r="A87" s="81"/>
      <c r="B87" s="321" t="s">
        <v>691</v>
      </c>
      <c r="C87" s="322"/>
      <c r="D87" s="322"/>
      <c r="E87" s="322"/>
      <c r="F87" s="323"/>
      <c r="G87" s="151"/>
      <c r="H87" s="152"/>
      <c r="I87" s="26"/>
      <c r="J87" s="72"/>
      <c r="K87" s="72"/>
      <c r="L87" s="28"/>
      <c r="M87" s="28"/>
    </row>
    <row r="88" spans="1:13" ht="14.5">
      <c r="A88" s="81">
        <v>0</v>
      </c>
      <c r="B88" s="130"/>
      <c r="C88" s="154">
        <v>111253</v>
      </c>
      <c r="D88" s="90" t="s">
        <v>2308</v>
      </c>
      <c r="E88" s="90" t="s">
        <v>693</v>
      </c>
      <c r="F88" s="90" t="s">
        <v>7</v>
      </c>
      <c r="G88" s="25">
        <v>3.96</v>
      </c>
      <c r="H88" s="25">
        <f>ROUND(G88*Курс_EUR,2)</f>
        <v>415.8</v>
      </c>
      <c r="I88" s="26"/>
      <c r="J88" s="72">
        <f>G88*(1-Скидка_ROXELPRO_Ind)</f>
        <v>3.96</v>
      </c>
      <c r="K88" s="72">
        <f t="shared" ref="K88:K90" si="28">J88*I88</f>
        <v>0</v>
      </c>
      <c r="L88" s="28">
        <f>H88*(1-Скидка_ROXELPRO_Ind)</f>
        <v>415.8</v>
      </c>
      <c r="M88" s="28">
        <f t="shared" ref="M88:M90" si="29">I88*L88</f>
        <v>0</v>
      </c>
    </row>
    <row r="89" spans="1:13">
      <c r="A89" s="81">
        <v>0</v>
      </c>
      <c r="C89" s="154">
        <v>111255</v>
      </c>
      <c r="D89" s="90" t="s">
        <v>2309</v>
      </c>
      <c r="E89" s="90" t="s">
        <v>693</v>
      </c>
      <c r="F89" s="90" t="s">
        <v>7</v>
      </c>
      <c r="G89" s="25">
        <v>3.96</v>
      </c>
      <c r="H89" s="25">
        <f>ROUND(G89*Курс_EUR,2)</f>
        <v>415.8</v>
      </c>
      <c r="I89" s="26"/>
      <c r="J89" s="72">
        <f>G89*(1-Скидка_ROXELPRO_Ind)</f>
        <v>3.96</v>
      </c>
      <c r="K89" s="72">
        <f t="shared" si="28"/>
        <v>0</v>
      </c>
      <c r="L89" s="28">
        <f>H89*(1-Скидка_ROXELPRO_Ind)</f>
        <v>415.8</v>
      </c>
      <c r="M89" s="28">
        <f t="shared" si="29"/>
        <v>0</v>
      </c>
    </row>
    <row r="90" spans="1:13">
      <c r="A90" s="81">
        <v>0</v>
      </c>
      <c r="C90" s="154">
        <v>111256</v>
      </c>
      <c r="D90" s="90" t="s">
        <v>2310</v>
      </c>
      <c r="E90" s="90" t="s">
        <v>693</v>
      </c>
      <c r="F90" s="90" t="s">
        <v>7</v>
      </c>
      <c r="G90" s="25">
        <v>3.96</v>
      </c>
      <c r="H90" s="25">
        <f>ROUND(G90*Курс_EUR,2)</f>
        <v>415.8</v>
      </c>
      <c r="I90" s="26"/>
      <c r="J90" s="72">
        <f>G90*(1-Скидка_ROXELPRO_Ind)</f>
        <v>3.96</v>
      </c>
      <c r="K90" s="72">
        <f t="shared" si="28"/>
        <v>0</v>
      </c>
      <c r="L90" s="28">
        <f>H90*(1-Скидка_ROXELPRO_Ind)</f>
        <v>415.8</v>
      </c>
      <c r="M90" s="28">
        <f t="shared" si="29"/>
        <v>0</v>
      </c>
    </row>
    <row r="91" spans="1:13">
      <c r="A91" s="81"/>
      <c r="C91" s="154">
        <v>111258</v>
      </c>
      <c r="D91" s="90" t="s">
        <v>2539</v>
      </c>
      <c r="E91" s="90" t="s">
        <v>693</v>
      </c>
      <c r="F91" s="90" t="s">
        <v>7</v>
      </c>
      <c r="G91" s="25">
        <v>3.96</v>
      </c>
      <c r="H91" s="25">
        <f>ROUND(G91*Курс_EUR,2)</f>
        <v>415.8</v>
      </c>
      <c r="I91" s="26"/>
      <c r="J91" s="72">
        <f>G91*(1-Скидка_ROXELPRO_Ind)</f>
        <v>3.96</v>
      </c>
      <c r="K91" s="72">
        <f t="shared" ref="K91" si="30">J91*I91</f>
        <v>0</v>
      </c>
      <c r="L91" s="28">
        <f>H91*(1-Скидка_ROXELPRO_Ind)</f>
        <v>415.8</v>
      </c>
      <c r="M91" s="28">
        <f t="shared" ref="M91" si="31">I91*L91</f>
        <v>0</v>
      </c>
    </row>
    <row r="92" spans="1:13">
      <c r="A92" s="81"/>
      <c r="C92" s="90"/>
      <c r="D92" s="90"/>
      <c r="E92" s="90"/>
      <c r="F92" s="90"/>
      <c r="G92" s="25"/>
      <c r="H92" s="25"/>
      <c r="I92" s="26"/>
      <c r="J92" s="72"/>
      <c r="K92" s="72"/>
      <c r="L92" s="28"/>
      <c r="M92" s="28"/>
    </row>
    <row r="93" spans="1:13">
      <c r="A93" s="81">
        <v>0</v>
      </c>
      <c r="C93" s="154">
        <v>111313</v>
      </c>
      <c r="D93" s="90" t="s">
        <v>1518</v>
      </c>
      <c r="E93" s="90" t="s">
        <v>693</v>
      </c>
      <c r="F93" s="90" t="s">
        <v>7</v>
      </c>
      <c r="G93" s="25">
        <v>3.84</v>
      </c>
      <c r="H93" s="25">
        <f>ROUND(G93*Курс_EUR,2)</f>
        <v>403.2</v>
      </c>
      <c r="I93" s="26"/>
      <c r="J93" s="72">
        <f>G93*(1-Скидка_ROXELPRO_Ind)</f>
        <v>3.84</v>
      </c>
      <c r="K93" s="72">
        <f>J93*I93</f>
        <v>0</v>
      </c>
      <c r="L93" s="28">
        <f>H93*(1-Скидка_ROXELPRO_Ind)</f>
        <v>403.2</v>
      </c>
      <c r="M93" s="28">
        <f>I93*L93</f>
        <v>0</v>
      </c>
    </row>
    <row r="94" spans="1:13">
      <c r="A94" s="81">
        <v>0</v>
      </c>
      <c r="C94" s="154">
        <v>111315</v>
      </c>
      <c r="D94" s="90" t="s">
        <v>1515</v>
      </c>
      <c r="E94" s="90" t="s">
        <v>693</v>
      </c>
      <c r="F94" s="90" t="s">
        <v>7</v>
      </c>
      <c r="G94" s="25">
        <v>3.84</v>
      </c>
      <c r="H94" s="25">
        <f>ROUND(G94*Курс_EUR,2)</f>
        <v>403.2</v>
      </c>
      <c r="I94" s="26"/>
      <c r="J94" s="72">
        <f>G94*(1-Скидка_ROXELPRO_Ind)</f>
        <v>3.84</v>
      </c>
      <c r="K94" s="72">
        <f>J94*I94</f>
        <v>0</v>
      </c>
      <c r="L94" s="28">
        <f>H94*(1-Скидка_ROXELPRO_Ind)</f>
        <v>403.2</v>
      </c>
      <c r="M94" s="28">
        <f>I94*L94</f>
        <v>0</v>
      </c>
    </row>
    <row r="95" spans="1:13">
      <c r="A95" s="81">
        <v>0</v>
      </c>
      <c r="C95" s="154">
        <v>111316</v>
      </c>
      <c r="D95" s="90" t="s">
        <v>1516</v>
      </c>
      <c r="E95" s="90" t="s">
        <v>693</v>
      </c>
      <c r="F95" s="90" t="s">
        <v>7</v>
      </c>
      <c r="G95" s="25">
        <v>3.84</v>
      </c>
      <c r="H95" s="25">
        <f>ROUND(G95*Курс_EUR,2)</f>
        <v>403.2</v>
      </c>
      <c r="I95" s="26"/>
      <c r="J95" s="72">
        <f>G95*(1-Скидка_ROXELPRO_Ind)</f>
        <v>3.84</v>
      </c>
      <c r="K95" s="72">
        <f>J95*I95</f>
        <v>0</v>
      </c>
      <c r="L95" s="28">
        <f>H95*(1-Скидка_ROXELPRO_Ind)</f>
        <v>403.2</v>
      </c>
      <c r="M95" s="28">
        <f>I95*L95</f>
        <v>0</v>
      </c>
    </row>
    <row r="96" spans="1:13">
      <c r="A96" s="81">
        <v>0</v>
      </c>
      <c r="C96" s="154">
        <v>111318</v>
      </c>
      <c r="D96" s="90" t="s">
        <v>1517</v>
      </c>
      <c r="E96" s="90" t="s">
        <v>693</v>
      </c>
      <c r="F96" s="90" t="s">
        <v>7</v>
      </c>
      <c r="G96" s="25">
        <v>3.84</v>
      </c>
      <c r="H96" s="25">
        <f>ROUND(G96*Курс_EUR,2)</f>
        <v>403.2</v>
      </c>
      <c r="I96" s="26"/>
      <c r="J96" s="72">
        <f>G96*(1-Скидка_ROXELPRO_Ind)</f>
        <v>3.84</v>
      </c>
      <c r="K96" s="72">
        <f>J96*I96</f>
        <v>0</v>
      </c>
      <c r="L96" s="28">
        <f>H96*(1-Скидка_ROXELPRO_Ind)</f>
        <v>403.2</v>
      </c>
      <c r="M96" s="28">
        <f>I96*L96</f>
        <v>0</v>
      </c>
    </row>
    <row r="97" spans="1:14">
      <c r="A97" s="81"/>
      <c r="C97" s="90"/>
      <c r="D97" s="90"/>
      <c r="E97" s="90"/>
      <c r="F97" s="90"/>
      <c r="G97" s="25"/>
      <c r="H97" s="25"/>
      <c r="I97" s="26"/>
      <c r="J97" s="72"/>
      <c r="K97" s="72"/>
      <c r="L97" s="28"/>
      <c r="M97" s="28"/>
    </row>
    <row r="98" spans="1:14">
      <c r="A98" s="81">
        <v>0</v>
      </c>
      <c r="C98" s="154">
        <v>111333</v>
      </c>
      <c r="D98" s="90" t="s">
        <v>692</v>
      </c>
      <c r="E98" s="90" t="s">
        <v>693</v>
      </c>
      <c r="F98" s="90" t="s">
        <v>7</v>
      </c>
      <c r="G98" s="25">
        <v>3.16</v>
      </c>
      <c r="H98" s="25">
        <f>ROUND(G98*Курс_EUR,2)</f>
        <v>331.8</v>
      </c>
      <c r="I98" s="26"/>
      <c r="J98" s="72">
        <f>G98*(1-Скидка_ROXELPRO_Ind)</f>
        <v>3.16</v>
      </c>
      <c r="K98" s="72">
        <f>J98*I98</f>
        <v>0</v>
      </c>
      <c r="L98" s="28">
        <f>H98*(1-Скидка_ROXELPRO_Ind)</f>
        <v>331.8</v>
      </c>
      <c r="M98" s="28">
        <f>I98*L98</f>
        <v>0</v>
      </c>
      <c r="N98" s="34"/>
    </row>
    <row r="99" spans="1:14">
      <c r="A99" s="81">
        <v>0</v>
      </c>
      <c r="C99" s="154">
        <v>111335</v>
      </c>
      <c r="D99" s="90" t="s">
        <v>694</v>
      </c>
      <c r="E99" s="90" t="s">
        <v>693</v>
      </c>
      <c r="F99" s="90" t="s">
        <v>7</v>
      </c>
      <c r="G99" s="25">
        <v>2.88</v>
      </c>
      <c r="H99" s="25">
        <f>ROUND(G99*Курс_EUR,2)</f>
        <v>302.39999999999998</v>
      </c>
      <c r="I99" s="26"/>
      <c r="J99" s="72">
        <f>G99*(1-Скидка_ROXELPRO_Ind)</f>
        <v>2.88</v>
      </c>
      <c r="K99" s="72">
        <f>J99*I99</f>
        <v>0</v>
      </c>
      <c r="L99" s="28">
        <f>H99*(1-Скидка_ROXELPRO_Ind)</f>
        <v>302.39999999999998</v>
      </c>
      <c r="M99" s="28">
        <f>I99*L99</f>
        <v>0</v>
      </c>
      <c r="N99" s="34"/>
    </row>
    <row r="100" spans="1:14">
      <c r="A100" s="81">
        <v>0</v>
      </c>
      <c r="C100" s="154">
        <v>111336</v>
      </c>
      <c r="D100" s="90" t="s">
        <v>695</v>
      </c>
      <c r="E100" s="90" t="s">
        <v>693</v>
      </c>
      <c r="F100" s="90" t="s">
        <v>7</v>
      </c>
      <c r="G100" s="25">
        <v>2.77</v>
      </c>
      <c r="H100" s="25">
        <f>ROUND(G100*Курс_EUR,2)</f>
        <v>290.85000000000002</v>
      </c>
      <c r="I100" s="26"/>
      <c r="J100" s="72">
        <f>G100*(1-Скидка_ROXELPRO_Ind)</f>
        <v>2.77</v>
      </c>
      <c r="K100" s="72">
        <f>J100*I100</f>
        <v>0</v>
      </c>
      <c r="L100" s="28">
        <f>H100*(1-Скидка_ROXELPRO_Ind)</f>
        <v>290.85000000000002</v>
      </c>
      <c r="M100" s="28">
        <f>I100*L100</f>
        <v>0</v>
      </c>
      <c r="N100" s="34"/>
    </row>
    <row r="101" spans="1:14">
      <c r="A101" s="81"/>
      <c r="C101" s="90"/>
      <c r="D101" s="90"/>
      <c r="E101" s="90"/>
      <c r="F101" s="90"/>
      <c r="G101" s="25"/>
      <c r="H101" s="25"/>
      <c r="I101" s="26"/>
      <c r="J101" s="72"/>
      <c r="K101" s="72"/>
      <c r="L101" s="28"/>
      <c r="M101" s="28"/>
      <c r="N101" s="34"/>
    </row>
    <row r="102" spans="1:14">
      <c r="A102" s="81">
        <v>0</v>
      </c>
      <c r="C102" s="154">
        <v>111343</v>
      </c>
      <c r="D102" s="90" t="s">
        <v>1412</v>
      </c>
      <c r="E102" s="90" t="s">
        <v>693</v>
      </c>
      <c r="F102" s="90" t="s">
        <v>7</v>
      </c>
      <c r="G102" s="25">
        <v>3.9</v>
      </c>
      <c r="H102" s="25">
        <f>ROUND(G102*Курс_EUR,2)</f>
        <v>409.5</v>
      </c>
      <c r="I102" s="26"/>
      <c r="J102" s="72">
        <f>G102*(1-Скидка_ROXELPRO_Ind)</f>
        <v>3.9</v>
      </c>
      <c r="K102" s="72">
        <f>J102*I102</f>
        <v>0</v>
      </c>
      <c r="L102" s="28">
        <f>H102*(1-Скидка_ROXELPRO_Ind)</f>
        <v>409.5</v>
      </c>
      <c r="M102" s="28">
        <f>I102*L102</f>
        <v>0</v>
      </c>
      <c r="N102" s="34"/>
    </row>
    <row r="103" spans="1:14">
      <c r="A103" s="81">
        <v>0</v>
      </c>
      <c r="C103" s="154">
        <v>111345</v>
      </c>
      <c r="D103" s="90" t="s">
        <v>1413</v>
      </c>
      <c r="E103" s="90" t="s">
        <v>693</v>
      </c>
      <c r="F103" s="90" t="s">
        <v>7</v>
      </c>
      <c r="G103" s="25">
        <v>3.55</v>
      </c>
      <c r="H103" s="25">
        <f>ROUND(G103*Курс_EUR,2)</f>
        <v>372.75</v>
      </c>
      <c r="I103" s="26"/>
      <c r="J103" s="72">
        <f>G103*(1-Скидка_ROXELPRO_Ind)</f>
        <v>3.55</v>
      </c>
      <c r="K103" s="72">
        <f>J103*I103</f>
        <v>0</v>
      </c>
      <c r="L103" s="28">
        <f>H103*(1-Скидка_ROXELPRO_Ind)</f>
        <v>372.75</v>
      </c>
      <c r="M103" s="28">
        <f>I103*L103</f>
        <v>0</v>
      </c>
      <c r="N103" s="34"/>
    </row>
    <row r="104" spans="1:14">
      <c r="A104" s="81">
        <v>0</v>
      </c>
      <c r="C104" s="154">
        <v>111346</v>
      </c>
      <c r="D104" s="90" t="s">
        <v>1414</v>
      </c>
      <c r="E104" s="90" t="s">
        <v>693</v>
      </c>
      <c r="F104" s="90" t="s">
        <v>7</v>
      </c>
      <c r="G104" s="25">
        <v>3.42</v>
      </c>
      <c r="H104" s="25">
        <f>ROUND(G104*Курс_EUR,2)</f>
        <v>359.1</v>
      </c>
      <c r="I104" s="26"/>
      <c r="J104" s="72">
        <f>G104*(1-Скидка_ROXELPRO_Ind)</f>
        <v>3.42</v>
      </c>
      <c r="K104" s="72">
        <f>J104*I104</f>
        <v>0</v>
      </c>
      <c r="L104" s="28">
        <f>H104*(1-Скидка_ROXELPRO_Ind)</f>
        <v>359.1</v>
      </c>
      <c r="M104" s="28">
        <f>I104*L104</f>
        <v>0</v>
      </c>
      <c r="N104" s="34"/>
    </row>
    <row r="105" spans="1:14">
      <c r="A105" s="81"/>
      <c r="C105" s="90"/>
      <c r="D105" s="90"/>
      <c r="E105" s="90"/>
      <c r="F105" s="90"/>
      <c r="G105" s="25"/>
      <c r="H105" s="25"/>
      <c r="I105" s="26"/>
      <c r="J105" s="72"/>
      <c r="K105" s="72"/>
      <c r="L105" s="28"/>
      <c r="M105" s="28"/>
      <c r="N105" s="34"/>
    </row>
    <row r="106" spans="1:14">
      <c r="A106" s="81">
        <v>0</v>
      </c>
      <c r="C106" s="154">
        <v>111453</v>
      </c>
      <c r="D106" s="90" t="s">
        <v>1148</v>
      </c>
      <c r="E106" s="90" t="s">
        <v>693</v>
      </c>
      <c r="F106" s="90" t="s">
        <v>7</v>
      </c>
      <c r="G106" s="25">
        <v>3.23</v>
      </c>
      <c r="H106" s="25">
        <f>ROUND(G106*Курс_EUR,2)</f>
        <v>339.15</v>
      </c>
      <c r="I106" s="26"/>
      <c r="J106" s="72">
        <f>G106*(1-Скидка_ROXELPRO_Ind)</f>
        <v>3.23</v>
      </c>
      <c r="K106" s="72">
        <f>J106*I106</f>
        <v>0</v>
      </c>
      <c r="L106" s="28">
        <f>H106*(1-Скидка_ROXELPRO_Ind)</f>
        <v>339.15</v>
      </c>
      <c r="M106" s="28">
        <f>I106*L106</f>
        <v>0</v>
      </c>
      <c r="N106" s="34"/>
    </row>
    <row r="107" spans="1:14">
      <c r="A107" s="81">
        <v>0</v>
      </c>
      <c r="C107" s="154">
        <v>111455</v>
      </c>
      <c r="D107" s="90" t="s">
        <v>1149</v>
      </c>
      <c r="E107" s="90" t="s">
        <v>693</v>
      </c>
      <c r="F107" s="90" t="s">
        <v>7</v>
      </c>
      <c r="G107" s="25">
        <v>2.99</v>
      </c>
      <c r="H107" s="25">
        <f>ROUND(G107*Курс_EUR,2)</f>
        <v>313.95</v>
      </c>
      <c r="I107" s="26"/>
      <c r="J107" s="72">
        <f>G107*(1-Скидка_ROXELPRO_Ind)</f>
        <v>2.99</v>
      </c>
      <c r="K107" s="72">
        <f>J107*I107</f>
        <v>0</v>
      </c>
      <c r="L107" s="28">
        <f>H107*(1-Скидка_ROXELPRO_Ind)</f>
        <v>313.95</v>
      </c>
      <c r="M107" s="28">
        <f>I107*L107</f>
        <v>0</v>
      </c>
      <c r="N107" s="34"/>
    </row>
    <row r="108" spans="1:14">
      <c r="A108" s="81">
        <v>0</v>
      </c>
      <c r="C108" s="154">
        <v>111456</v>
      </c>
      <c r="D108" s="90" t="s">
        <v>1150</v>
      </c>
      <c r="E108" s="90" t="s">
        <v>693</v>
      </c>
      <c r="F108" s="90" t="s">
        <v>7</v>
      </c>
      <c r="G108" s="25">
        <v>2.99</v>
      </c>
      <c r="H108" s="25">
        <f>ROUND(G108*Курс_EUR,2)</f>
        <v>313.95</v>
      </c>
      <c r="I108" s="26"/>
      <c r="J108" s="72">
        <f>G108*(1-Скидка_ROXELPRO_Ind)</f>
        <v>2.99</v>
      </c>
      <c r="K108" s="72">
        <f>J108*I108</f>
        <v>0</v>
      </c>
      <c r="L108" s="28">
        <f>H108*(1-Скидка_ROXELPRO_Ind)</f>
        <v>313.95</v>
      </c>
      <c r="M108" s="28">
        <f>I108*L108</f>
        <v>0</v>
      </c>
      <c r="N108" s="34"/>
    </row>
    <row r="109" spans="1:14">
      <c r="A109" s="81">
        <v>0</v>
      </c>
      <c r="C109" s="154">
        <v>111463</v>
      </c>
      <c r="D109" s="90" t="s">
        <v>1234</v>
      </c>
      <c r="E109" s="90" t="s">
        <v>1235</v>
      </c>
      <c r="F109" s="90" t="s">
        <v>7</v>
      </c>
      <c r="G109" s="25">
        <v>6.19</v>
      </c>
      <c r="H109" s="25">
        <f>ROUND(G109*Курс_EUR,2)</f>
        <v>649.95000000000005</v>
      </c>
      <c r="I109" s="26"/>
      <c r="J109" s="72">
        <f>G109*(1-Скидка_ROXELPRO_Ind)</f>
        <v>6.19</v>
      </c>
      <c r="K109" s="72">
        <f>J109*I109</f>
        <v>0</v>
      </c>
      <c r="L109" s="28">
        <f>H109*(1-Скидка_ROXELPRO_Ind)</f>
        <v>649.95000000000005</v>
      </c>
      <c r="M109" s="28">
        <f>I109*L109</f>
        <v>0</v>
      </c>
      <c r="N109" s="34"/>
    </row>
    <row r="110" spans="1:14">
      <c r="A110" s="81"/>
      <c r="C110" s="90"/>
      <c r="D110" s="90"/>
      <c r="E110" s="90"/>
      <c r="F110" s="90"/>
      <c r="G110" s="25"/>
      <c r="H110" s="25"/>
      <c r="I110" s="26"/>
      <c r="J110" s="72"/>
      <c r="K110" s="72"/>
      <c r="L110" s="28"/>
      <c r="M110" s="28"/>
      <c r="N110" s="34"/>
    </row>
    <row r="111" spans="1:14">
      <c r="A111" s="81">
        <v>0</v>
      </c>
      <c r="C111" s="154">
        <v>111513</v>
      </c>
      <c r="D111" s="90" t="s">
        <v>662</v>
      </c>
      <c r="E111" s="90" t="s">
        <v>1309</v>
      </c>
      <c r="F111" s="90" t="s">
        <v>7</v>
      </c>
      <c r="G111" s="25">
        <v>3.27</v>
      </c>
      <c r="H111" s="25">
        <f t="shared" ref="H111:H116" si="32">ROUND(G111*Курс_EUR,2)</f>
        <v>343.35</v>
      </c>
      <c r="I111" s="26"/>
      <c r="J111" s="72">
        <f t="shared" ref="J111:J116" si="33">G111*(1-Скидка_ROXELPRO_Ind)</f>
        <v>3.27</v>
      </c>
      <c r="K111" s="72">
        <f t="shared" ref="K111:K116" si="34">J111*I111</f>
        <v>0</v>
      </c>
      <c r="L111" s="28">
        <f t="shared" ref="L111:L116" si="35">H111*(1-Скидка_ROXELPRO_Ind)</f>
        <v>343.35</v>
      </c>
      <c r="M111" s="28">
        <f t="shared" ref="M111:M116" si="36">I111*L111</f>
        <v>0</v>
      </c>
    </row>
    <row r="112" spans="1:14">
      <c r="A112" s="81">
        <v>0</v>
      </c>
      <c r="C112" s="154">
        <v>111515</v>
      </c>
      <c r="D112" s="90" t="s">
        <v>663</v>
      </c>
      <c r="E112" s="90" t="s">
        <v>1309</v>
      </c>
      <c r="F112" s="90" t="s">
        <v>7</v>
      </c>
      <c r="G112" s="25">
        <v>3.1</v>
      </c>
      <c r="H112" s="25">
        <f t="shared" si="32"/>
        <v>325.5</v>
      </c>
      <c r="I112" s="26"/>
      <c r="J112" s="72">
        <f t="shared" si="33"/>
        <v>3.1</v>
      </c>
      <c r="K112" s="72">
        <f t="shared" si="34"/>
        <v>0</v>
      </c>
      <c r="L112" s="28">
        <f t="shared" si="35"/>
        <v>325.5</v>
      </c>
      <c r="M112" s="28">
        <f t="shared" si="36"/>
        <v>0</v>
      </c>
    </row>
    <row r="113" spans="1:14">
      <c r="A113" s="81">
        <v>0</v>
      </c>
      <c r="C113" s="154">
        <v>111516</v>
      </c>
      <c r="D113" s="90" t="s">
        <v>664</v>
      </c>
      <c r="E113" s="90" t="s">
        <v>1309</v>
      </c>
      <c r="F113" s="90" t="s">
        <v>7</v>
      </c>
      <c r="G113" s="25">
        <v>3.1</v>
      </c>
      <c r="H113" s="25">
        <f t="shared" si="32"/>
        <v>325.5</v>
      </c>
      <c r="I113" s="26"/>
      <c r="J113" s="72">
        <f t="shared" si="33"/>
        <v>3.1</v>
      </c>
      <c r="K113" s="72">
        <f t="shared" si="34"/>
        <v>0</v>
      </c>
      <c r="L113" s="28">
        <f t="shared" si="35"/>
        <v>325.5</v>
      </c>
      <c r="M113" s="28">
        <f t="shared" si="36"/>
        <v>0</v>
      </c>
    </row>
    <row r="114" spans="1:14">
      <c r="A114" s="81">
        <v>0</v>
      </c>
      <c r="C114" s="154">
        <v>111523</v>
      </c>
      <c r="D114" s="90" t="s">
        <v>665</v>
      </c>
      <c r="E114" s="90" t="s">
        <v>1309</v>
      </c>
      <c r="F114" s="90" t="s">
        <v>7</v>
      </c>
      <c r="G114" s="25">
        <v>3.39</v>
      </c>
      <c r="H114" s="25">
        <f t="shared" si="32"/>
        <v>355.95</v>
      </c>
      <c r="I114" s="26"/>
      <c r="J114" s="72">
        <f t="shared" si="33"/>
        <v>3.39</v>
      </c>
      <c r="K114" s="72">
        <f t="shared" si="34"/>
        <v>0</v>
      </c>
      <c r="L114" s="28">
        <f t="shared" si="35"/>
        <v>355.95</v>
      </c>
      <c r="M114" s="28">
        <f t="shared" si="36"/>
        <v>0</v>
      </c>
    </row>
    <row r="115" spans="1:14">
      <c r="A115" s="81">
        <v>0</v>
      </c>
      <c r="C115" s="154">
        <v>111525</v>
      </c>
      <c r="D115" s="90" t="s">
        <v>666</v>
      </c>
      <c r="E115" s="90" t="s">
        <v>1309</v>
      </c>
      <c r="F115" s="90" t="s">
        <v>7</v>
      </c>
      <c r="G115" s="25">
        <v>3.09</v>
      </c>
      <c r="H115" s="25">
        <f t="shared" si="32"/>
        <v>324.45</v>
      </c>
      <c r="I115" s="26"/>
      <c r="J115" s="72">
        <f t="shared" si="33"/>
        <v>3.09</v>
      </c>
      <c r="K115" s="72">
        <f t="shared" si="34"/>
        <v>0</v>
      </c>
      <c r="L115" s="28">
        <f t="shared" si="35"/>
        <v>324.45</v>
      </c>
      <c r="M115" s="28">
        <f t="shared" si="36"/>
        <v>0</v>
      </c>
    </row>
    <row r="116" spans="1:14">
      <c r="A116" s="81">
        <v>0</v>
      </c>
      <c r="C116" s="154">
        <v>111526</v>
      </c>
      <c r="D116" s="90" t="s">
        <v>667</v>
      </c>
      <c r="E116" s="90" t="s">
        <v>1309</v>
      </c>
      <c r="F116" s="90" t="s">
        <v>7</v>
      </c>
      <c r="G116" s="25">
        <v>3</v>
      </c>
      <c r="H116" s="25">
        <f t="shared" si="32"/>
        <v>315</v>
      </c>
      <c r="I116" s="26"/>
      <c r="J116" s="72">
        <f t="shared" si="33"/>
        <v>3</v>
      </c>
      <c r="K116" s="72">
        <f t="shared" si="34"/>
        <v>0</v>
      </c>
      <c r="L116" s="28">
        <f t="shared" si="35"/>
        <v>315</v>
      </c>
      <c r="M116" s="28">
        <f t="shared" si="36"/>
        <v>0</v>
      </c>
    </row>
    <row r="117" spans="1:14">
      <c r="A117" s="81"/>
      <c r="C117" s="90"/>
      <c r="D117" s="90"/>
      <c r="E117" s="90"/>
      <c r="F117" s="90"/>
      <c r="G117" s="25"/>
      <c r="H117" s="25"/>
      <c r="I117" s="26"/>
      <c r="J117" s="72"/>
      <c r="K117" s="72"/>
      <c r="L117" s="28"/>
      <c r="M117" s="28"/>
    </row>
    <row r="118" spans="1:14">
      <c r="A118" s="81">
        <v>0</v>
      </c>
      <c r="C118" s="154">
        <v>111533</v>
      </c>
      <c r="D118" s="90" t="s">
        <v>1236</v>
      </c>
      <c r="E118" s="90" t="s">
        <v>693</v>
      </c>
      <c r="F118" s="90" t="s">
        <v>7</v>
      </c>
      <c r="G118" s="25">
        <v>2.7</v>
      </c>
      <c r="H118" s="25">
        <f t="shared" ref="H118:H125" si="37">ROUND(G118*Курс_EUR,2)</f>
        <v>283.5</v>
      </c>
      <c r="I118" s="26"/>
      <c r="J118" s="72">
        <f t="shared" ref="J118:J125" si="38">G118*(1-Скидка_ROXELPRO_Ind)</f>
        <v>2.7</v>
      </c>
      <c r="K118" s="72">
        <f t="shared" ref="K118:K125" si="39">J118*I118</f>
        <v>0</v>
      </c>
      <c r="L118" s="28">
        <f t="shared" ref="L118:L125" si="40">H118*(1-Скидка_ROXELPRO_Ind)</f>
        <v>283.5</v>
      </c>
      <c r="M118" s="28">
        <f t="shared" ref="M118:M125" si="41">I118*L118</f>
        <v>0</v>
      </c>
    </row>
    <row r="119" spans="1:14">
      <c r="A119" s="81">
        <v>0</v>
      </c>
      <c r="C119" s="154">
        <v>111543</v>
      </c>
      <c r="D119" s="90" t="s">
        <v>696</v>
      </c>
      <c r="E119" s="90" t="s">
        <v>693</v>
      </c>
      <c r="F119" s="90" t="s">
        <v>7</v>
      </c>
      <c r="G119" s="25">
        <v>2.7</v>
      </c>
      <c r="H119" s="25">
        <f t="shared" si="37"/>
        <v>283.5</v>
      </c>
      <c r="I119" s="26"/>
      <c r="J119" s="72">
        <f t="shared" si="38"/>
        <v>2.7</v>
      </c>
      <c r="K119" s="72">
        <f t="shared" si="39"/>
        <v>0</v>
      </c>
      <c r="L119" s="28">
        <f t="shared" si="40"/>
        <v>283.5</v>
      </c>
      <c r="M119" s="28">
        <f t="shared" si="41"/>
        <v>0</v>
      </c>
    </row>
    <row r="120" spans="1:14">
      <c r="A120" s="81">
        <v>0</v>
      </c>
      <c r="C120" s="154">
        <v>111545</v>
      </c>
      <c r="D120" s="90" t="s">
        <v>697</v>
      </c>
      <c r="E120" s="90" t="s">
        <v>693</v>
      </c>
      <c r="F120" s="90" t="s">
        <v>7</v>
      </c>
      <c r="G120" s="25">
        <v>2.68</v>
      </c>
      <c r="H120" s="25">
        <f t="shared" si="37"/>
        <v>281.39999999999998</v>
      </c>
      <c r="I120" s="26"/>
      <c r="J120" s="72">
        <f t="shared" si="38"/>
        <v>2.68</v>
      </c>
      <c r="K120" s="72">
        <f t="shared" si="39"/>
        <v>0</v>
      </c>
      <c r="L120" s="28">
        <f t="shared" si="40"/>
        <v>281.39999999999998</v>
      </c>
      <c r="M120" s="28">
        <f t="shared" si="41"/>
        <v>0</v>
      </c>
    </row>
    <row r="121" spans="1:14">
      <c r="A121" s="81">
        <v>0</v>
      </c>
      <c r="C121" s="154">
        <v>111546</v>
      </c>
      <c r="D121" s="90" t="s">
        <v>698</v>
      </c>
      <c r="E121" s="90" t="s">
        <v>693</v>
      </c>
      <c r="F121" s="90" t="s">
        <v>7</v>
      </c>
      <c r="G121" s="25">
        <v>2.67</v>
      </c>
      <c r="H121" s="25">
        <f t="shared" si="37"/>
        <v>280.35000000000002</v>
      </c>
      <c r="I121" s="26"/>
      <c r="J121" s="72">
        <f t="shared" si="38"/>
        <v>2.67</v>
      </c>
      <c r="K121" s="72">
        <f t="shared" si="39"/>
        <v>0</v>
      </c>
      <c r="L121" s="28">
        <f t="shared" si="40"/>
        <v>280.35000000000002</v>
      </c>
      <c r="M121" s="28">
        <f t="shared" si="41"/>
        <v>0</v>
      </c>
    </row>
    <row r="122" spans="1:14">
      <c r="A122" s="81">
        <v>0</v>
      </c>
      <c r="C122" s="154">
        <v>111553</v>
      </c>
      <c r="D122" s="90" t="s">
        <v>699</v>
      </c>
      <c r="E122" s="90" t="s">
        <v>693</v>
      </c>
      <c r="F122" s="90" t="s">
        <v>7</v>
      </c>
      <c r="G122" s="25">
        <v>3.01</v>
      </c>
      <c r="H122" s="25">
        <f t="shared" si="37"/>
        <v>316.05</v>
      </c>
      <c r="I122" s="26"/>
      <c r="J122" s="72">
        <f t="shared" si="38"/>
        <v>3.01</v>
      </c>
      <c r="K122" s="72">
        <f t="shared" si="39"/>
        <v>0</v>
      </c>
      <c r="L122" s="28">
        <f t="shared" si="40"/>
        <v>316.05</v>
      </c>
      <c r="M122" s="28">
        <f t="shared" si="41"/>
        <v>0</v>
      </c>
    </row>
    <row r="123" spans="1:14">
      <c r="A123" s="81">
        <v>0</v>
      </c>
      <c r="C123" s="154">
        <v>111555</v>
      </c>
      <c r="D123" s="90" t="s">
        <v>700</v>
      </c>
      <c r="E123" s="90" t="s">
        <v>693</v>
      </c>
      <c r="F123" s="90" t="s">
        <v>7</v>
      </c>
      <c r="G123" s="25">
        <v>2.96</v>
      </c>
      <c r="H123" s="25">
        <f t="shared" si="37"/>
        <v>310.8</v>
      </c>
      <c r="I123" s="26"/>
      <c r="J123" s="72">
        <f t="shared" si="38"/>
        <v>2.96</v>
      </c>
      <c r="K123" s="72">
        <f t="shared" si="39"/>
        <v>0</v>
      </c>
      <c r="L123" s="28">
        <f t="shared" si="40"/>
        <v>310.8</v>
      </c>
      <c r="M123" s="28">
        <f t="shared" si="41"/>
        <v>0</v>
      </c>
    </row>
    <row r="124" spans="1:14">
      <c r="A124" s="81">
        <v>0</v>
      </c>
      <c r="C124" s="154">
        <v>111556</v>
      </c>
      <c r="D124" s="90" t="s">
        <v>701</v>
      </c>
      <c r="E124" s="90" t="s">
        <v>693</v>
      </c>
      <c r="F124" s="90" t="s">
        <v>7</v>
      </c>
      <c r="G124" s="25">
        <v>2.85</v>
      </c>
      <c r="H124" s="25">
        <f t="shared" si="37"/>
        <v>299.25</v>
      </c>
      <c r="I124" s="26"/>
      <c r="J124" s="72">
        <f t="shared" si="38"/>
        <v>2.85</v>
      </c>
      <c r="K124" s="72">
        <f t="shared" si="39"/>
        <v>0</v>
      </c>
      <c r="L124" s="28">
        <f t="shared" si="40"/>
        <v>299.25</v>
      </c>
      <c r="M124" s="28">
        <f t="shared" si="41"/>
        <v>0</v>
      </c>
    </row>
    <row r="125" spans="1:14">
      <c r="A125" s="81">
        <v>0</v>
      </c>
      <c r="C125" s="154">
        <v>111558</v>
      </c>
      <c r="D125" s="90" t="s">
        <v>811</v>
      </c>
      <c r="E125" s="90" t="s">
        <v>693</v>
      </c>
      <c r="F125" s="90" t="s">
        <v>7</v>
      </c>
      <c r="G125" s="25">
        <v>2.81</v>
      </c>
      <c r="H125" s="25">
        <f t="shared" si="37"/>
        <v>295.05</v>
      </c>
      <c r="I125" s="26"/>
      <c r="J125" s="72">
        <f t="shared" si="38"/>
        <v>2.81</v>
      </c>
      <c r="K125" s="72">
        <f t="shared" si="39"/>
        <v>0</v>
      </c>
      <c r="L125" s="28">
        <f t="shared" si="40"/>
        <v>295.05</v>
      </c>
      <c r="M125" s="28">
        <f t="shared" si="41"/>
        <v>0</v>
      </c>
      <c r="N125" s="34"/>
    </row>
    <row r="126" spans="1:14">
      <c r="A126" s="81"/>
      <c r="C126" s="90"/>
      <c r="D126" s="90"/>
      <c r="E126" s="90"/>
      <c r="F126" s="90"/>
      <c r="G126" s="25"/>
      <c r="H126" s="25"/>
      <c r="I126" s="26"/>
      <c r="J126" s="72"/>
      <c r="K126" s="72"/>
      <c r="L126" s="28"/>
      <c r="M126" s="28"/>
      <c r="N126" s="34"/>
    </row>
    <row r="127" spans="1:14">
      <c r="A127" s="81">
        <v>0</v>
      </c>
      <c r="C127" s="154">
        <v>111753</v>
      </c>
      <c r="D127" s="90" t="s">
        <v>950</v>
      </c>
      <c r="E127" s="90" t="s">
        <v>693</v>
      </c>
      <c r="F127" s="90" t="s">
        <v>7</v>
      </c>
      <c r="G127" s="25">
        <v>2.2400000000000002</v>
      </c>
      <c r="H127" s="25">
        <f>ROUND(G127*Курс_EUR,2)</f>
        <v>235.2</v>
      </c>
      <c r="I127" s="26"/>
      <c r="J127" s="72">
        <f>G127*(1-Скидка_ROXELPRO_Ind)</f>
        <v>2.2400000000000002</v>
      </c>
      <c r="K127" s="72">
        <f>J127*I127</f>
        <v>0</v>
      </c>
      <c r="L127" s="28">
        <f>H127*(1-Скидка_ROXELPRO_Ind)</f>
        <v>235.2</v>
      </c>
      <c r="M127" s="28">
        <f>I127*L127</f>
        <v>0</v>
      </c>
      <c r="N127" s="34"/>
    </row>
    <row r="128" spans="1:14">
      <c r="A128" s="81">
        <v>0</v>
      </c>
      <c r="C128" s="154">
        <v>111755</v>
      </c>
      <c r="D128" s="90" t="s">
        <v>951</v>
      </c>
      <c r="E128" s="90" t="s">
        <v>693</v>
      </c>
      <c r="F128" s="90" t="s">
        <v>7</v>
      </c>
      <c r="G128" s="25">
        <v>2.2400000000000002</v>
      </c>
      <c r="H128" s="25">
        <f>ROUND(G128*Курс_EUR,2)</f>
        <v>235.2</v>
      </c>
      <c r="I128" s="26"/>
      <c r="J128" s="72">
        <f>G128*(1-Скидка_ROXELPRO_Ind)</f>
        <v>2.2400000000000002</v>
      </c>
      <c r="K128" s="72">
        <f>J128*I128</f>
        <v>0</v>
      </c>
      <c r="L128" s="28">
        <f>H128*(1-Скидка_ROXELPRO_Ind)</f>
        <v>235.2</v>
      </c>
      <c r="M128" s="28">
        <f>I128*L128</f>
        <v>0</v>
      </c>
      <c r="N128" s="34"/>
    </row>
    <row r="129" spans="1:14">
      <c r="A129" s="81">
        <v>0</v>
      </c>
      <c r="C129" s="154">
        <v>111756</v>
      </c>
      <c r="D129" s="90" t="s">
        <v>952</v>
      </c>
      <c r="E129" s="90" t="s">
        <v>693</v>
      </c>
      <c r="F129" s="90" t="s">
        <v>7</v>
      </c>
      <c r="G129" s="25">
        <v>2.2400000000000002</v>
      </c>
      <c r="H129" s="25">
        <f>ROUND(G129*Курс_EUR,2)</f>
        <v>235.2</v>
      </c>
      <c r="I129" s="26"/>
      <c r="J129" s="72">
        <f>G129*(1-Скидка_ROXELPRO_Ind)</f>
        <v>2.2400000000000002</v>
      </c>
      <c r="K129" s="72">
        <f>J129*I129</f>
        <v>0</v>
      </c>
      <c r="L129" s="28">
        <f>H129*(1-Скидка_ROXELPRO_Ind)</f>
        <v>235.2</v>
      </c>
      <c r="M129" s="28">
        <f>I129*L129</f>
        <v>0</v>
      </c>
      <c r="N129" s="34"/>
    </row>
    <row r="130" spans="1:14">
      <c r="A130" s="81"/>
      <c r="C130" s="90"/>
      <c r="D130" s="90"/>
      <c r="E130" s="90"/>
      <c r="F130" s="90"/>
      <c r="G130" s="25"/>
      <c r="H130" s="25"/>
      <c r="I130" s="26"/>
      <c r="J130" s="72"/>
      <c r="K130" s="72"/>
      <c r="L130" s="28"/>
      <c r="M130" s="28"/>
      <c r="N130" s="34"/>
    </row>
    <row r="131" spans="1:14">
      <c r="A131" s="81">
        <v>0</v>
      </c>
      <c r="C131" s="154">
        <v>111853</v>
      </c>
      <c r="D131" s="90" t="s">
        <v>702</v>
      </c>
      <c r="E131" s="90" t="s">
        <v>693</v>
      </c>
      <c r="F131" s="90" t="s">
        <v>7</v>
      </c>
      <c r="G131" s="25">
        <v>2.1800000000000002</v>
      </c>
      <c r="H131" s="25">
        <f>ROUND(G131*Курс_EUR,2)</f>
        <v>228.9</v>
      </c>
      <c r="I131" s="26"/>
      <c r="J131" s="72">
        <f>G131*(1-Скидка_ROXELPRO_Ind)</f>
        <v>2.1800000000000002</v>
      </c>
      <c r="K131" s="72">
        <f>J131*I131</f>
        <v>0</v>
      </c>
      <c r="L131" s="28">
        <f>H131*(1-Скидка_ROXELPRO_Ind)</f>
        <v>228.9</v>
      </c>
      <c r="M131" s="28">
        <f>I131*L131</f>
        <v>0</v>
      </c>
    </row>
    <row r="132" spans="1:14">
      <c r="A132" s="81">
        <v>0</v>
      </c>
      <c r="C132" s="154">
        <v>111855</v>
      </c>
      <c r="D132" s="90" t="s">
        <v>703</v>
      </c>
      <c r="E132" s="90" t="s">
        <v>693</v>
      </c>
      <c r="F132" s="90" t="s">
        <v>7</v>
      </c>
      <c r="G132" s="25">
        <v>2.08</v>
      </c>
      <c r="H132" s="25">
        <f>ROUND(G132*Курс_EUR,2)</f>
        <v>218.4</v>
      </c>
      <c r="I132" s="26"/>
      <c r="J132" s="72">
        <f>G132*(1-Скидка_ROXELPRO_Ind)</f>
        <v>2.08</v>
      </c>
      <c r="K132" s="72">
        <f>J132*I132</f>
        <v>0</v>
      </c>
      <c r="L132" s="28">
        <f>H132*(1-Скидка_ROXELPRO_Ind)</f>
        <v>218.4</v>
      </c>
      <c r="M132" s="28">
        <f>I132*L132</f>
        <v>0</v>
      </c>
    </row>
    <row r="133" spans="1:14">
      <c r="A133" s="81">
        <v>0</v>
      </c>
      <c r="C133" s="154">
        <v>111856</v>
      </c>
      <c r="D133" s="90" t="s">
        <v>704</v>
      </c>
      <c r="E133" s="90" t="s">
        <v>693</v>
      </c>
      <c r="F133" s="90" t="s">
        <v>7</v>
      </c>
      <c r="G133" s="25">
        <v>2.0499999999999998</v>
      </c>
      <c r="H133" s="25">
        <f>ROUND(G133*Курс_EUR,2)</f>
        <v>215.25</v>
      </c>
      <c r="I133" s="26"/>
      <c r="J133" s="72">
        <f>G133*(1-Скидка_ROXELPRO_Ind)</f>
        <v>2.0499999999999998</v>
      </c>
      <c r="K133" s="72">
        <f>J133*I133</f>
        <v>0</v>
      </c>
      <c r="L133" s="28">
        <f>H133*(1-Скидка_ROXELPRO_Ind)</f>
        <v>215.25</v>
      </c>
      <c r="M133" s="28">
        <f>I133*L133</f>
        <v>0</v>
      </c>
    </row>
    <row r="134" spans="1:14">
      <c r="A134" s="81"/>
      <c r="C134" s="90"/>
      <c r="D134" s="90"/>
      <c r="E134" s="90"/>
      <c r="F134" s="90"/>
      <c r="G134" s="25"/>
      <c r="H134" s="25"/>
      <c r="I134" s="26"/>
      <c r="J134" s="72"/>
      <c r="K134" s="72"/>
      <c r="L134" s="28"/>
      <c r="M134" s="28"/>
    </row>
    <row r="135" spans="1:14">
      <c r="A135" s="81">
        <v>0</v>
      </c>
      <c r="C135" s="154">
        <v>111953</v>
      </c>
      <c r="D135" s="90" t="s">
        <v>1537</v>
      </c>
      <c r="E135" s="90" t="s">
        <v>693</v>
      </c>
      <c r="F135" s="90" t="s">
        <v>7</v>
      </c>
      <c r="G135" s="25">
        <v>1.95</v>
      </c>
      <c r="H135" s="25">
        <f>ROUND(G135*Курс_EUR,2)</f>
        <v>204.75</v>
      </c>
      <c r="I135" s="26"/>
      <c r="J135" s="72">
        <f>G135*(1-Скидка_ROXELPRO_Ind)</f>
        <v>1.95</v>
      </c>
      <c r="K135" s="72">
        <f>J135*I135</f>
        <v>0</v>
      </c>
      <c r="L135" s="28">
        <f>H135*(1-Скидка_ROXELPRO_Ind)</f>
        <v>204.75</v>
      </c>
      <c r="M135" s="28">
        <f>I135*L135</f>
        <v>0</v>
      </c>
    </row>
    <row r="136" spans="1:14">
      <c r="A136" s="81">
        <v>0</v>
      </c>
      <c r="C136" s="154">
        <v>111955</v>
      </c>
      <c r="D136" s="90" t="s">
        <v>1538</v>
      </c>
      <c r="E136" s="90" t="s">
        <v>693</v>
      </c>
      <c r="F136" s="90" t="s">
        <v>7</v>
      </c>
      <c r="G136" s="25">
        <v>1.92</v>
      </c>
      <c r="H136" s="25">
        <f>ROUND(G136*Курс_EUR,2)</f>
        <v>201.6</v>
      </c>
      <c r="I136" s="26"/>
      <c r="J136" s="72">
        <f>G136*(1-Скидка_ROXELPRO_Ind)</f>
        <v>1.92</v>
      </c>
      <c r="K136" s="72">
        <f>J136*I136</f>
        <v>0</v>
      </c>
      <c r="L136" s="28">
        <f>H136*(1-Скидка_ROXELPRO_Ind)</f>
        <v>201.6</v>
      </c>
      <c r="M136" s="28">
        <f>I136*L136</f>
        <v>0</v>
      </c>
    </row>
    <row r="137" spans="1:14" ht="12.75" customHeight="1">
      <c r="A137" s="81">
        <v>0</v>
      </c>
      <c r="C137" s="154">
        <v>111956</v>
      </c>
      <c r="D137" s="90" t="s">
        <v>1539</v>
      </c>
      <c r="E137" s="90" t="s">
        <v>693</v>
      </c>
      <c r="F137" s="90" t="s">
        <v>7</v>
      </c>
      <c r="G137" s="25">
        <v>1.89</v>
      </c>
      <c r="H137" s="25">
        <f>ROUND(G137*Курс_EUR,2)</f>
        <v>198.45</v>
      </c>
      <c r="I137" s="26"/>
      <c r="J137" s="72">
        <f>G137*(1-Скидка_ROXELPRO_Ind)</f>
        <v>1.89</v>
      </c>
      <c r="K137" s="72">
        <f>J137*I137</f>
        <v>0</v>
      </c>
      <c r="L137" s="28">
        <f>H137*(1-Скидка_ROXELPRO_Ind)</f>
        <v>198.45</v>
      </c>
      <c r="M137" s="28">
        <f>I137*L137</f>
        <v>0</v>
      </c>
    </row>
    <row r="138" spans="1:14" ht="12.5" thickBot="1">
      <c r="A138" s="81"/>
      <c r="C138" s="90"/>
      <c r="D138" s="90"/>
      <c r="E138" s="90"/>
      <c r="F138" s="90"/>
      <c r="G138" s="25"/>
      <c r="H138" s="25"/>
      <c r="I138" s="26"/>
      <c r="J138" s="72"/>
      <c r="K138" s="72"/>
      <c r="L138" s="28"/>
      <c r="M138" s="28"/>
    </row>
    <row r="139" spans="1:14" ht="12.5" thickBot="1">
      <c r="A139" s="81"/>
      <c r="B139" s="321" t="s">
        <v>705</v>
      </c>
      <c r="C139" s="322"/>
      <c r="D139" s="322"/>
      <c r="E139" s="322"/>
      <c r="F139" s="323"/>
      <c r="G139" s="151"/>
      <c r="H139" s="152"/>
      <c r="I139" s="26"/>
      <c r="J139" s="72"/>
      <c r="K139" s="72"/>
      <c r="L139" s="28"/>
      <c r="M139" s="28"/>
    </row>
    <row r="140" spans="1:14">
      <c r="A140" s="81">
        <v>0</v>
      </c>
      <c r="C140" s="154">
        <v>113311</v>
      </c>
      <c r="D140" s="90" t="s">
        <v>648</v>
      </c>
      <c r="E140" s="90" t="s">
        <v>771</v>
      </c>
      <c r="F140" s="90" t="s">
        <v>7</v>
      </c>
      <c r="G140" s="25">
        <v>1.18</v>
      </c>
      <c r="H140" s="25">
        <f t="shared" ref="H140:H149" si="42">ROUND(G140*Курс_EUR,2)</f>
        <v>123.9</v>
      </c>
      <c r="I140" s="26"/>
      <c r="J140" s="72">
        <f t="shared" ref="J140:J149" si="43">G140*(1-Скидка_ROXELPRO_Ind)</f>
        <v>1.18</v>
      </c>
      <c r="K140" s="72">
        <f t="shared" ref="K140:K149" si="44">J140*I140</f>
        <v>0</v>
      </c>
      <c r="L140" s="28">
        <f t="shared" ref="L140:L149" si="45">H140*(1-Скидка_ROXELPRO_Ind)</f>
        <v>123.9</v>
      </c>
      <c r="M140" s="28">
        <f t="shared" ref="M140:M149" si="46">I140*L140</f>
        <v>0</v>
      </c>
    </row>
    <row r="141" spans="1:14">
      <c r="A141" s="81">
        <v>0</v>
      </c>
      <c r="C141" s="154">
        <v>113313</v>
      </c>
      <c r="D141" s="90" t="s">
        <v>649</v>
      </c>
      <c r="E141" s="90" t="s">
        <v>771</v>
      </c>
      <c r="F141" s="90" t="s">
        <v>7</v>
      </c>
      <c r="G141" s="25">
        <v>0.99</v>
      </c>
      <c r="H141" s="25">
        <f t="shared" si="42"/>
        <v>103.95</v>
      </c>
      <c r="I141" s="26"/>
      <c r="J141" s="72">
        <f t="shared" si="43"/>
        <v>0.99</v>
      </c>
      <c r="K141" s="72">
        <f t="shared" si="44"/>
        <v>0</v>
      </c>
      <c r="L141" s="28">
        <f t="shared" si="45"/>
        <v>103.95</v>
      </c>
      <c r="M141" s="28">
        <f t="shared" si="46"/>
        <v>0</v>
      </c>
    </row>
    <row r="142" spans="1:14">
      <c r="A142" s="81">
        <v>0</v>
      </c>
      <c r="C142" s="154">
        <v>113315</v>
      </c>
      <c r="D142" s="90" t="s">
        <v>650</v>
      </c>
      <c r="E142" s="90" t="s">
        <v>771</v>
      </c>
      <c r="F142" s="90" t="s">
        <v>7</v>
      </c>
      <c r="G142" s="25">
        <v>0.94</v>
      </c>
      <c r="H142" s="25">
        <f t="shared" si="42"/>
        <v>98.7</v>
      </c>
      <c r="I142" s="26"/>
      <c r="J142" s="72">
        <f t="shared" si="43"/>
        <v>0.94</v>
      </c>
      <c r="K142" s="72">
        <f t="shared" si="44"/>
        <v>0</v>
      </c>
      <c r="L142" s="28">
        <f t="shared" si="45"/>
        <v>98.7</v>
      </c>
      <c r="M142" s="28">
        <f t="shared" si="46"/>
        <v>0</v>
      </c>
    </row>
    <row r="143" spans="1:14">
      <c r="A143" s="81">
        <v>0</v>
      </c>
      <c r="C143" s="154">
        <v>113316</v>
      </c>
      <c r="D143" s="90" t="s">
        <v>809</v>
      </c>
      <c r="E143" s="90" t="s">
        <v>771</v>
      </c>
      <c r="F143" s="90" t="s">
        <v>7</v>
      </c>
      <c r="G143" s="25">
        <v>0.91</v>
      </c>
      <c r="H143" s="25">
        <f t="shared" si="42"/>
        <v>95.55</v>
      </c>
      <c r="I143" s="26"/>
      <c r="J143" s="72">
        <f t="shared" si="43"/>
        <v>0.91</v>
      </c>
      <c r="K143" s="72">
        <f t="shared" si="44"/>
        <v>0</v>
      </c>
      <c r="L143" s="28">
        <f t="shared" si="45"/>
        <v>95.55</v>
      </c>
      <c r="M143" s="28">
        <f t="shared" si="46"/>
        <v>0</v>
      </c>
      <c r="N143" s="34"/>
    </row>
    <row r="144" spans="1:14">
      <c r="A144" s="81">
        <v>0</v>
      </c>
      <c r="C144" s="154">
        <v>113318</v>
      </c>
      <c r="D144" s="90" t="s">
        <v>810</v>
      </c>
      <c r="E144" s="90" t="s">
        <v>771</v>
      </c>
      <c r="F144" s="90" t="s">
        <v>7</v>
      </c>
      <c r="G144" s="25">
        <v>0.87</v>
      </c>
      <c r="H144" s="25">
        <f t="shared" si="42"/>
        <v>91.35</v>
      </c>
      <c r="I144" s="26"/>
      <c r="J144" s="72">
        <f t="shared" si="43"/>
        <v>0.87</v>
      </c>
      <c r="K144" s="72">
        <f t="shared" si="44"/>
        <v>0</v>
      </c>
      <c r="L144" s="28">
        <f t="shared" si="45"/>
        <v>91.35</v>
      </c>
      <c r="M144" s="28">
        <f t="shared" si="46"/>
        <v>0</v>
      </c>
      <c r="N144" s="34"/>
    </row>
    <row r="145" spans="1:14">
      <c r="A145" s="81">
        <v>0</v>
      </c>
      <c r="C145" s="154">
        <v>113321</v>
      </c>
      <c r="D145" s="90" t="s">
        <v>706</v>
      </c>
      <c r="E145" s="90" t="s">
        <v>776</v>
      </c>
      <c r="F145" s="90" t="s">
        <v>7</v>
      </c>
      <c r="G145" s="25">
        <v>1.68</v>
      </c>
      <c r="H145" s="25">
        <f t="shared" si="42"/>
        <v>176.4</v>
      </c>
      <c r="I145" s="26"/>
      <c r="J145" s="72">
        <f t="shared" si="43"/>
        <v>1.68</v>
      </c>
      <c r="K145" s="72">
        <f t="shared" si="44"/>
        <v>0</v>
      </c>
      <c r="L145" s="28">
        <f t="shared" si="45"/>
        <v>176.4</v>
      </c>
      <c r="M145" s="28">
        <f t="shared" si="46"/>
        <v>0</v>
      </c>
    </row>
    <row r="146" spans="1:14">
      <c r="A146" s="81">
        <v>0</v>
      </c>
      <c r="C146" s="154">
        <v>113323</v>
      </c>
      <c r="D146" s="90" t="s">
        <v>707</v>
      </c>
      <c r="E146" s="90" t="s">
        <v>776</v>
      </c>
      <c r="F146" s="90" t="s">
        <v>7</v>
      </c>
      <c r="G146" s="25">
        <v>1.49</v>
      </c>
      <c r="H146" s="25">
        <f t="shared" si="42"/>
        <v>156.44999999999999</v>
      </c>
      <c r="I146" s="26"/>
      <c r="J146" s="72">
        <f t="shared" si="43"/>
        <v>1.49</v>
      </c>
      <c r="K146" s="72">
        <f t="shared" si="44"/>
        <v>0</v>
      </c>
      <c r="L146" s="28">
        <f t="shared" si="45"/>
        <v>156.44999999999999</v>
      </c>
      <c r="M146" s="28">
        <f t="shared" si="46"/>
        <v>0</v>
      </c>
    </row>
    <row r="147" spans="1:14">
      <c r="A147" s="81">
        <v>0</v>
      </c>
      <c r="C147" s="154">
        <v>113325</v>
      </c>
      <c r="D147" s="90" t="s">
        <v>708</v>
      </c>
      <c r="E147" s="90" t="s">
        <v>776</v>
      </c>
      <c r="F147" s="90" t="s">
        <v>7</v>
      </c>
      <c r="G147" s="25">
        <v>1.32</v>
      </c>
      <c r="H147" s="25">
        <f t="shared" si="42"/>
        <v>138.6</v>
      </c>
      <c r="I147" s="26"/>
      <c r="J147" s="72">
        <f t="shared" si="43"/>
        <v>1.32</v>
      </c>
      <c r="K147" s="72">
        <f t="shared" si="44"/>
        <v>0</v>
      </c>
      <c r="L147" s="28">
        <f t="shared" si="45"/>
        <v>138.6</v>
      </c>
      <c r="M147" s="28">
        <f t="shared" si="46"/>
        <v>0</v>
      </c>
    </row>
    <row r="148" spans="1:14">
      <c r="A148" s="81">
        <v>0</v>
      </c>
      <c r="C148" s="154">
        <v>113326</v>
      </c>
      <c r="D148" s="90" t="s">
        <v>812</v>
      </c>
      <c r="E148" s="90" t="s">
        <v>776</v>
      </c>
      <c r="F148" s="90" t="s">
        <v>7</v>
      </c>
      <c r="G148" s="25">
        <v>1.29</v>
      </c>
      <c r="H148" s="25">
        <f t="shared" si="42"/>
        <v>135.44999999999999</v>
      </c>
      <c r="I148" s="26"/>
      <c r="J148" s="72">
        <f t="shared" si="43"/>
        <v>1.29</v>
      </c>
      <c r="K148" s="72">
        <f t="shared" si="44"/>
        <v>0</v>
      </c>
      <c r="L148" s="28">
        <f t="shared" si="45"/>
        <v>135.44999999999999</v>
      </c>
      <c r="M148" s="28">
        <f t="shared" si="46"/>
        <v>0</v>
      </c>
      <c r="N148" s="34"/>
    </row>
    <row r="149" spans="1:14">
      <c r="A149" s="81">
        <v>0</v>
      </c>
      <c r="C149" s="154">
        <v>113328</v>
      </c>
      <c r="D149" s="90" t="s">
        <v>813</v>
      </c>
      <c r="E149" s="90" t="s">
        <v>776</v>
      </c>
      <c r="F149" s="90" t="s">
        <v>7</v>
      </c>
      <c r="G149" s="25">
        <v>1.22</v>
      </c>
      <c r="H149" s="25">
        <f t="shared" si="42"/>
        <v>128.1</v>
      </c>
      <c r="I149" s="26"/>
      <c r="J149" s="72">
        <f t="shared" si="43"/>
        <v>1.22</v>
      </c>
      <c r="K149" s="72">
        <f t="shared" si="44"/>
        <v>0</v>
      </c>
      <c r="L149" s="28">
        <f t="shared" si="45"/>
        <v>128.1</v>
      </c>
      <c r="M149" s="28">
        <f t="shared" si="46"/>
        <v>0</v>
      </c>
      <c r="N149" s="34"/>
    </row>
    <row r="150" spans="1:14" ht="12.5" thickBot="1">
      <c r="A150" s="81"/>
      <c r="C150" s="90"/>
      <c r="D150" s="90"/>
      <c r="E150" s="90"/>
      <c r="F150" s="90"/>
      <c r="G150" s="25"/>
      <c r="H150" s="25"/>
      <c r="I150" s="26"/>
      <c r="J150" s="72"/>
      <c r="K150" s="72"/>
      <c r="L150" s="28"/>
      <c r="M150" s="28"/>
    </row>
    <row r="151" spans="1:14" ht="12.5" thickBot="1">
      <c r="A151" s="81"/>
      <c r="B151" s="321" t="s">
        <v>1763</v>
      </c>
      <c r="C151" s="322"/>
      <c r="D151" s="322"/>
      <c r="E151" s="322"/>
      <c r="F151" s="323"/>
      <c r="G151" s="151"/>
      <c r="H151" s="152"/>
      <c r="I151" s="26"/>
      <c r="J151" s="72"/>
      <c r="K151" s="72"/>
      <c r="L151" s="28"/>
      <c r="M151" s="28"/>
      <c r="N151" s="34"/>
    </row>
    <row r="152" spans="1:14">
      <c r="A152" s="92">
        <v>9.3000000000000007</v>
      </c>
      <c r="C152" s="154">
        <v>113923</v>
      </c>
      <c r="D152" s="90" t="s">
        <v>1114</v>
      </c>
      <c r="E152" s="90" t="s">
        <v>7</v>
      </c>
      <c r="F152" s="90" t="s">
        <v>7</v>
      </c>
      <c r="G152" s="25">
        <v>14.77</v>
      </c>
      <c r="H152" s="25">
        <f>ROUND(G152*Курс_EUR,2)</f>
        <v>1550.85</v>
      </c>
      <c r="I152" s="26"/>
      <c r="J152" s="72">
        <f>G152*(1-Скидка_ROXELPRO_Ind)</f>
        <v>14.77</v>
      </c>
      <c r="K152" s="72">
        <f>J152*I152</f>
        <v>0</v>
      </c>
      <c r="L152" s="28">
        <f>H152*(1-Скидка_ROXELPRO_Ind)</f>
        <v>1550.85</v>
      </c>
      <c r="M152" s="28">
        <f>I152*L152</f>
        <v>0</v>
      </c>
      <c r="N152" s="34"/>
    </row>
    <row r="153" spans="1:14">
      <c r="A153" s="92">
        <v>9.4</v>
      </c>
      <c r="C153" s="154">
        <v>113926</v>
      </c>
      <c r="D153" s="90" t="s">
        <v>1118</v>
      </c>
      <c r="E153" s="90" t="s">
        <v>7</v>
      </c>
      <c r="F153" s="90" t="s">
        <v>7</v>
      </c>
      <c r="G153" s="25">
        <v>16.95</v>
      </c>
      <c r="H153" s="25">
        <f>ROUND(G153*Курс_EUR,2)</f>
        <v>1779.75</v>
      </c>
      <c r="I153" s="26"/>
      <c r="J153" s="72">
        <f>G153*(1-Скидка_ROXELPRO_Ind)</f>
        <v>16.95</v>
      </c>
      <c r="K153" s="72">
        <f>J153*I153</f>
        <v>0</v>
      </c>
      <c r="L153" s="28">
        <f>H153*(1-Скидка_ROXELPRO_Ind)</f>
        <v>1779.75</v>
      </c>
      <c r="M153" s="28">
        <f>I153*L153</f>
        <v>0</v>
      </c>
      <c r="N153" s="34"/>
    </row>
    <row r="154" spans="1:14">
      <c r="A154" s="92">
        <v>8.9</v>
      </c>
      <c r="C154" s="154">
        <v>113943</v>
      </c>
      <c r="D154" s="90" t="s">
        <v>1115</v>
      </c>
      <c r="E154" s="90" t="s">
        <v>7</v>
      </c>
      <c r="F154" s="90" t="s">
        <v>7</v>
      </c>
      <c r="G154" s="25">
        <v>12.25</v>
      </c>
      <c r="H154" s="25">
        <f>ROUND(G154*Курс_EUR,2)</f>
        <v>1286.25</v>
      </c>
      <c r="I154" s="26"/>
      <c r="J154" s="72">
        <f>G154*(1-Скидка_ROXELPRO_Ind)</f>
        <v>12.25</v>
      </c>
      <c r="K154" s="72">
        <f>J154*I154</f>
        <v>0</v>
      </c>
      <c r="L154" s="28">
        <f>H154*(1-Скидка_ROXELPRO_Ind)</f>
        <v>1286.25</v>
      </c>
      <c r="M154" s="28">
        <f>I154*L154</f>
        <v>0</v>
      </c>
      <c r="N154" s="34"/>
    </row>
    <row r="155" spans="1:14">
      <c r="A155" s="92">
        <v>9.5</v>
      </c>
      <c r="C155" s="154">
        <v>113946</v>
      </c>
      <c r="D155" s="90" t="s">
        <v>1119</v>
      </c>
      <c r="E155" s="90" t="s">
        <v>7</v>
      </c>
      <c r="F155" s="90" t="s">
        <v>7</v>
      </c>
      <c r="G155" s="25">
        <v>12.5</v>
      </c>
      <c r="H155" s="25">
        <f>ROUND(G155*Курс_EUR,2)</f>
        <v>1312.5</v>
      </c>
      <c r="I155" s="26"/>
      <c r="J155" s="72">
        <f>G155*(1-Скидка_ROXELPRO_Ind)</f>
        <v>12.5</v>
      </c>
      <c r="K155" s="72">
        <f>J155*I155</f>
        <v>0</v>
      </c>
      <c r="L155" s="28">
        <f>H155*(1-Скидка_ROXELPRO_Ind)</f>
        <v>1312.5</v>
      </c>
      <c r="M155" s="28">
        <f>I155*L155</f>
        <v>0</v>
      </c>
      <c r="N155" s="34"/>
    </row>
    <row r="156" spans="1:14">
      <c r="A156" s="92">
        <v>8.9</v>
      </c>
      <c r="C156" s="154">
        <v>113953</v>
      </c>
      <c r="D156" s="90" t="s">
        <v>1237</v>
      </c>
      <c r="E156" s="90" t="s">
        <v>7</v>
      </c>
      <c r="F156" s="90" t="s">
        <v>7</v>
      </c>
      <c r="G156" s="25">
        <v>12.25</v>
      </c>
      <c r="H156" s="25">
        <f>ROUND(G156*Курс_EUR,2)</f>
        <v>1286.25</v>
      </c>
      <c r="I156" s="26"/>
      <c r="J156" s="72">
        <f>G156*(1-Скидка_ROXELPRO_Ind)</f>
        <v>12.25</v>
      </c>
      <c r="K156" s="72">
        <f>J156*I156</f>
        <v>0</v>
      </c>
      <c r="L156" s="28">
        <f>H156*(1-Скидка_ROXELPRO_Ind)</f>
        <v>1286.25</v>
      </c>
      <c r="M156" s="28">
        <f>I156*L156</f>
        <v>0</v>
      </c>
      <c r="N156" s="34"/>
    </row>
    <row r="157" spans="1:14" ht="12.5" thickBot="1">
      <c r="A157" s="81"/>
      <c r="C157" s="90"/>
      <c r="D157" s="90"/>
      <c r="E157" s="90"/>
      <c r="F157" s="90"/>
      <c r="G157" s="25"/>
      <c r="H157" s="25"/>
      <c r="I157" s="26"/>
      <c r="J157" s="72"/>
      <c r="K157" s="72"/>
      <c r="L157" s="28"/>
      <c r="M157" s="28"/>
    </row>
    <row r="158" spans="1:14" ht="12.5" thickBot="1">
      <c r="A158" s="81"/>
      <c r="B158" s="321" t="s">
        <v>709</v>
      </c>
      <c r="C158" s="322"/>
      <c r="D158" s="322"/>
      <c r="E158" s="322"/>
      <c r="F158" s="323"/>
      <c r="G158" s="151"/>
      <c r="H158" s="152"/>
      <c r="I158" s="26"/>
      <c r="J158" s="72"/>
      <c r="K158" s="72"/>
      <c r="L158" s="28"/>
      <c r="M158" s="28"/>
    </row>
    <row r="159" spans="1:14">
      <c r="A159" s="81">
        <v>0</v>
      </c>
      <c r="B159" s="153"/>
      <c r="C159" s="90">
        <v>121236</v>
      </c>
      <c r="D159" s="90" t="s">
        <v>660</v>
      </c>
      <c r="E159" s="90" t="s">
        <v>787</v>
      </c>
      <c r="F159" s="90" t="s">
        <v>7</v>
      </c>
      <c r="G159" s="25">
        <v>6.32</v>
      </c>
      <c r="H159" s="25">
        <f>ROUND(G159*Курс_EUR,2)</f>
        <v>663.6</v>
      </c>
      <c r="I159" s="26"/>
      <c r="J159" s="72">
        <f>G159*(1-Скидка_ROXELPRO_Ind)</f>
        <v>6.32</v>
      </c>
      <c r="K159" s="72">
        <f>J159*I159</f>
        <v>0</v>
      </c>
      <c r="L159" s="28">
        <f>H159*(1-Скидка_ROXELPRO_Ind)</f>
        <v>663.6</v>
      </c>
      <c r="M159" s="28">
        <f>I159*L159</f>
        <v>0</v>
      </c>
    </row>
    <row r="160" spans="1:14">
      <c r="A160" s="81">
        <v>0</v>
      </c>
      <c r="B160" s="153"/>
      <c r="C160" s="90">
        <v>121245</v>
      </c>
      <c r="D160" s="90" t="s">
        <v>661</v>
      </c>
      <c r="E160" s="90" t="s">
        <v>787</v>
      </c>
      <c r="F160" s="90" t="s">
        <v>7</v>
      </c>
      <c r="G160" s="25">
        <v>7.49</v>
      </c>
      <c r="H160" s="25">
        <f>ROUND(G160*Курс_EUR,2)</f>
        <v>786.45</v>
      </c>
      <c r="I160" s="26"/>
      <c r="J160" s="72">
        <f>G160*(1-Скидка_ROXELPRO_Ind)</f>
        <v>7.49</v>
      </c>
      <c r="K160" s="72">
        <f>J160*I160</f>
        <v>0</v>
      </c>
      <c r="L160" s="28">
        <f>H160*(1-Скидка_ROXELPRO_Ind)</f>
        <v>786.45</v>
      </c>
      <c r="M160" s="28">
        <f>I160*L160</f>
        <v>0</v>
      </c>
    </row>
    <row r="161" spans="1:13">
      <c r="A161" s="81"/>
      <c r="B161" s="153"/>
      <c r="C161" s="90"/>
      <c r="D161" s="90"/>
      <c r="E161" s="90"/>
      <c r="F161" s="90"/>
      <c r="G161" s="25"/>
      <c r="H161" s="25"/>
      <c r="I161" s="26"/>
      <c r="J161" s="72"/>
      <c r="K161" s="72"/>
      <c r="L161" s="28"/>
      <c r="M161" s="28"/>
    </row>
    <row r="162" spans="1:13">
      <c r="A162" s="81">
        <v>0</v>
      </c>
      <c r="C162" s="154">
        <v>121332</v>
      </c>
      <c r="D162" s="90" t="s">
        <v>710</v>
      </c>
      <c r="E162" s="90" t="s">
        <v>762</v>
      </c>
      <c r="F162" s="90" t="s">
        <v>7</v>
      </c>
      <c r="G162" s="25">
        <v>6.12</v>
      </c>
      <c r="H162" s="25">
        <f>ROUND(G162*Курс_EUR,2)</f>
        <v>642.6</v>
      </c>
      <c r="I162" s="26"/>
      <c r="J162" s="72">
        <f>G162*(1-Скидка_ROXELPRO_Ind)</f>
        <v>6.12</v>
      </c>
      <c r="K162" s="72">
        <f>J162*I162</f>
        <v>0</v>
      </c>
      <c r="L162" s="28">
        <f>H162*(1-Скидка_ROXELPRO_Ind)</f>
        <v>642.6</v>
      </c>
      <c r="M162" s="28">
        <f>I162*L162</f>
        <v>0</v>
      </c>
    </row>
    <row r="163" spans="1:13">
      <c r="A163" s="81">
        <v>0</v>
      </c>
      <c r="C163" s="154">
        <v>121333</v>
      </c>
      <c r="D163" s="90" t="s">
        <v>711</v>
      </c>
      <c r="E163" s="90" t="s">
        <v>762</v>
      </c>
      <c r="F163" s="90" t="s">
        <v>7</v>
      </c>
      <c r="G163" s="25">
        <v>6.12</v>
      </c>
      <c r="H163" s="25">
        <f>ROUND(G163*Курс_EUR,2)</f>
        <v>642.6</v>
      </c>
      <c r="I163" s="26"/>
      <c r="J163" s="72">
        <f>G163*(1-Скидка_ROXELPRO_Ind)</f>
        <v>6.12</v>
      </c>
      <c r="K163" s="72">
        <f>J163*I163</f>
        <v>0</v>
      </c>
      <c r="L163" s="28">
        <f>H163*(1-Скидка_ROXELPRO_Ind)</f>
        <v>642.6</v>
      </c>
      <c r="M163" s="28">
        <f>I163*L163</f>
        <v>0</v>
      </c>
    </row>
    <row r="164" spans="1:13">
      <c r="A164" s="81">
        <v>0</v>
      </c>
      <c r="C164" s="154">
        <v>121335</v>
      </c>
      <c r="D164" s="90" t="s">
        <v>712</v>
      </c>
      <c r="E164" s="90" t="s">
        <v>762</v>
      </c>
      <c r="F164" s="90" t="s">
        <v>7</v>
      </c>
      <c r="G164" s="25">
        <v>6.12</v>
      </c>
      <c r="H164" s="25">
        <f>ROUND(G164*Курс_EUR,2)</f>
        <v>642.6</v>
      </c>
      <c r="I164" s="26"/>
      <c r="J164" s="72">
        <f>G164*(1-Скидка_ROXELPRO_Ind)</f>
        <v>6.12</v>
      </c>
      <c r="K164" s="72">
        <f>J164*I164</f>
        <v>0</v>
      </c>
      <c r="L164" s="28">
        <f>H164*(1-Скидка_ROXELPRO_Ind)</f>
        <v>642.6</v>
      </c>
      <c r="M164" s="28">
        <f>I164*L164</f>
        <v>0</v>
      </c>
    </row>
    <row r="165" spans="1:13">
      <c r="A165" s="81"/>
      <c r="C165" s="90"/>
      <c r="D165" s="90"/>
      <c r="E165" s="90"/>
      <c r="F165" s="90"/>
      <c r="G165" s="25"/>
      <c r="H165" s="25"/>
      <c r="I165" s="26"/>
      <c r="J165" s="72"/>
      <c r="K165" s="72"/>
      <c r="L165" s="28"/>
      <c r="M165" s="28"/>
    </row>
    <row r="166" spans="1:13">
      <c r="A166" s="81">
        <v>0</v>
      </c>
      <c r="C166" s="154">
        <v>121512</v>
      </c>
      <c r="D166" s="90" t="s">
        <v>668</v>
      </c>
      <c r="E166" s="90" t="s">
        <v>776</v>
      </c>
      <c r="F166" s="90" t="s">
        <v>7</v>
      </c>
      <c r="G166" s="25">
        <v>1.51</v>
      </c>
      <c r="H166" s="25">
        <f t="shared" ref="H166:H173" si="47">ROUND(G166*Курс_EUR,2)</f>
        <v>158.55000000000001</v>
      </c>
      <c r="I166" s="26"/>
      <c r="J166" s="72">
        <f t="shared" ref="J166:J173" si="48">G166*(1-Скидка_ROXELPRO_Ind)</f>
        <v>1.51</v>
      </c>
      <c r="K166" s="72">
        <f t="shared" ref="K166:K173" si="49">J166*I166</f>
        <v>0</v>
      </c>
      <c r="L166" s="28">
        <f t="shared" ref="L166:L173" si="50">H166*(1-Скидка_ROXELPRO_Ind)</f>
        <v>158.55000000000001</v>
      </c>
      <c r="M166" s="28">
        <f t="shared" ref="M166:M173" si="51">I166*L166</f>
        <v>0</v>
      </c>
    </row>
    <row r="167" spans="1:13">
      <c r="A167" s="81">
        <v>0</v>
      </c>
      <c r="C167" s="154">
        <v>121513</v>
      </c>
      <c r="D167" s="90" t="s">
        <v>669</v>
      </c>
      <c r="E167" s="90" t="s">
        <v>776</v>
      </c>
      <c r="F167" s="90" t="s">
        <v>7</v>
      </c>
      <c r="G167" s="25">
        <v>1.51</v>
      </c>
      <c r="H167" s="25">
        <f t="shared" si="47"/>
        <v>158.55000000000001</v>
      </c>
      <c r="I167" s="26"/>
      <c r="J167" s="72">
        <f t="shared" si="48"/>
        <v>1.51</v>
      </c>
      <c r="K167" s="72">
        <f t="shared" si="49"/>
        <v>0</v>
      </c>
      <c r="L167" s="28">
        <f t="shared" si="50"/>
        <v>158.55000000000001</v>
      </c>
      <c r="M167" s="28">
        <f t="shared" si="51"/>
        <v>0</v>
      </c>
    </row>
    <row r="168" spans="1:13">
      <c r="A168" s="81">
        <v>0</v>
      </c>
      <c r="C168" s="154">
        <v>121515</v>
      </c>
      <c r="D168" s="90" t="s">
        <v>670</v>
      </c>
      <c r="E168" s="90" t="s">
        <v>776</v>
      </c>
      <c r="F168" s="90" t="s">
        <v>7</v>
      </c>
      <c r="G168" s="25">
        <v>1.44</v>
      </c>
      <c r="H168" s="25">
        <f t="shared" si="47"/>
        <v>151.19999999999999</v>
      </c>
      <c r="I168" s="26"/>
      <c r="J168" s="72">
        <f t="shared" si="48"/>
        <v>1.44</v>
      </c>
      <c r="K168" s="72">
        <f t="shared" si="49"/>
        <v>0</v>
      </c>
      <c r="L168" s="28">
        <f t="shared" si="50"/>
        <v>151.19999999999999</v>
      </c>
      <c r="M168" s="28">
        <f t="shared" si="51"/>
        <v>0</v>
      </c>
    </row>
    <row r="169" spans="1:13">
      <c r="A169" s="81">
        <v>0</v>
      </c>
      <c r="C169" s="154">
        <v>121516</v>
      </c>
      <c r="D169" s="90" t="s">
        <v>671</v>
      </c>
      <c r="E169" s="90" t="s">
        <v>776</v>
      </c>
      <c r="F169" s="90" t="s">
        <v>7</v>
      </c>
      <c r="G169" s="25">
        <v>1.44</v>
      </c>
      <c r="H169" s="25">
        <f t="shared" si="47"/>
        <v>151.19999999999999</v>
      </c>
      <c r="I169" s="26"/>
      <c r="J169" s="72">
        <f t="shared" si="48"/>
        <v>1.44</v>
      </c>
      <c r="K169" s="72">
        <f t="shared" si="49"/>
        <v>0</v>
      </c>
      <c r="L169" s="28">
        <f t="shared" si="50"/>
        <v>151.19999999999999</v>
      </c>
      <c r="M169" s="28">
        <f t="shared" si="51"/>
        <v>0</v>
      </c>
    </row>
    <row r="170" spans="1:13">
      <c r="A170" s="81">
        <v>0</v>
      </c>
      <c r="C170" s="154">
        <v>121522</v>
      </c>
      <c r="D170" s="90" t="s">
        <v>672</v>
      </c>
      <c r="E170" s="90" t="s">
        <v>776</v>
      </c>
      <c r="F170" s="90" t="s">
        <v>7</v>
      </c>
      <c r="G170" s="25">
        <v>2.2799999999999998</v>
      </c>
      <c r="H170" s="25">
        <f t="shared" si="47"/>
        <v>239.4</v>
      </c>
      <c r="I170" s="26"/>
      <c r="J170" s="72">
        <f t="shared" si="48"/>
        <v>2.2799999999999998</v>
      </c>
      <c r="K170" s="72">
        <f t="shared" si="49"/>
        <v>0</v>
      </c>
      <c r="L170" s="28">
        <f t="shared" si="50"/>
        <v>239.4</v>
      </c>
      <c r="M170" s="28">
        <f t="shared" si="51"/>
        <v>0</v>
      </c>
    </row>
    <row r="171" spans="1:13">
      <c r="A171" s="81">
        <v>0</v>
      </c>
      <c r="C171" s="154">
        <v>121523</v>
      </c>
      <c r="D171" s="90" t="s">
        <v>673</v>
      </c>
      <c r="E171" s="90" t="s">
        <v>776</v>
      </c>
      <c r="F171" s="90" t="s">
        <v>7</v>
      </c>
      <c r="G171" s="25">
        <v>2.2200000000000002</v>
      </c>
      <c r="H171" s="25">
        <f t="shared" si="47"/>
        <v>233.1</v>
      </c>
      <c r="I171" s="26"/>
      <c r="J171" s="72">
        <f t="shared" si="48"/>
        <v>2.2200000000000002</v>
      </c>
      <c r="K171" s="72">
        <f t="shared" si="49"/>
        <v>0</v>
      </c>
      <c r="L171" s="28">
        <f t="shared" si="50"/>
        <v>233.1</v>
      </c>
      <c r="M171" s="28">
        <f t="shared" si="51"/>
        <v>0</v>
      </c>
    </row>
    <row r="172" spans="1:13">
      <c r="A172" s="81">
        <v>0</v>
      </c>
      <c r="C172" s="154">
        <v>121525</v>
      </c>
      <c r="D172" s="90" t="s">
        <v>674</v>
      </c>
      <c r="E172" s="90" t="s">
        <v>776</v>
      </c>
      <c r="F172" s="90" t="s">
        <v>7</v>
      </c>
      <c r="G172" s="25">
        <v>2.2200000000000002</v>
      </c>
      <c r="H172" s="25">
        <f t="shared" si="47"/>
        <v>233.1</v>
      </c>
      <c r="I172" s="26"/>
      <c r="J172" s="72">
        <f t="shared" si="48"/>
        <v>2.2200000000000002</v>
      </c>
      <c r="K172" s="72">
        <f t="shared" si="49"/>
        <v>0</v>
      </c>
      <c r="L172" s="28">
        <f t="shared" si="50"/>
        <v>233.1</v>
      </c>
      <c r="M172" s="28">
        <f t="shared" si="51"/>
        <v>0</v>
      </c>
    </row>
    <row r="173" spans="1:13">
      <c r="A173" s="81">
        <v>0</v>
      </c>
      <c r="C173" s="154">
        <v>121526</v>
      </c>
      <c r="D173" s="90" t="s">
        <v>675</v>
      </c>
      <c r="E173" s="90" t="s">
        <v>776</v>
      </c>
      <c r="F173" s="90" t="s">
        <v>7</v>
      </c>
      <c r="G173" s="25">
        <v>2.2200000000000002</v>
      </c>
      <c r="H173" s="25">
        <f t="shared" si="47"/>
        <v>233.1</v>
      </c>
      <c r="I173" s="26"/>
      <c r="J173" s="72">
        <f t="shared" si="48"/>
        <v>2.2200000000000002</v>
      </c>
      <c r="K173" s="72">
        <f t="shared" si="49"/>
        <v>0</v>
      </c>
      <c r="L173" s="28">
        <f t="shared" si="50"/>
        <v>233.1</v>
      </c>
      <c r="M173" s="28">
        <f t="shared" si="51"/>
        <v>0</v>
      </c>
    </row>
    <row r="174" spans="1:13">
      <c r="A174" s="81"/>
      <c r="C174" s="90"/>
      <c r="D174" s="90"/>
      <c r="E174" s="90"/>
      <c r="F174" s="90"/>
      <c r="G174" s="25"/>
      <c r="H174" s="25"/>
      <c r="I174" s="26"/>
      <c r="J174" s="72"/>
      <c r="K174" s="72"/>
      <c r="L174" s="28"/>
      <c r="M174" s="28"/>
    </row>
    <row r="175" spans="1:13">
      <c r="A175" s="81">
        <v>0</v>
      </c>
      <c r="C175" s="154">
        <v>121542</v>
      </c>
      <c r="D175" s="90" t="s">
        <v>713</v>
      </c>
      <c r="E175" s="90" t="s">
        <v>777</v>
      </c>
      <c r="F175" s="90" t="s">
        <v>7</v>
      </c>
      <c r="G175" s="25">
        <v>4.7</v>
      </c>
      <c r="H175" s="25">
        <f t="shared" ref="H175:H182" si="52">ROUND(G175*Курс_EUR,2)</f>
        <v>493.5</v>
      </c>
      <c r="I175" s="26"/>
      <c r="J175" s="72">
        <f t="shared" ref="J175:J182" si="53">G175*(1-Скидка_ROXELPRO_Ind)</f>
        <v>4.7</v>
      </c>
      <c r="K175" s="72">
        <f t="shared" ref="K175:K182" si="54">J175*I175</f>
        <v>0</v>
      </c>
      <c r="L175" s="28">
        <f t="shared" ref="L175:L182" si="55">H175*(1-Скидка_ROXELPRO_Ind)</f>
        <v>493.5</v>
      </c>
      <c r="M175" s="28">
        <f t="shared" ref="M175:M182" si="56">I175*L175</f>
        <v>0</v>
      </c>
    </row>
    <row r="176" spans="1:13">
      <c r="A176" s="81">
        <v>0</v>
      </c>
      <c r="C176" s="154">
        <v>121543</v>
      </c>
      <c r="D176" s="90" t="s">
        <v>714</v>
      </c>
      <c r="E176" s="90" t="s">
        <v>777</v>
      </c>
      <c r="F176" s="90" t="s">
        <v>7</v>
      </c>
      <c r="G176" s="25">
        <v>4.45</v>
      </c>
      <c r="H176" s="25">
        <f t="shared" si="52"/>
        <v>467.25</v>
      </c>
      <c r="I176" s="26"/>
      <c r="J176" s="72">
        <f t="shared" si="53"/>
        <v>4.45</v>
      </c>
      <c r="K176" s="72">
        <f t="shared" si="54"/>
        <v>0</v>
      </c>
      <c r="L176" s="28">
        <f t="shared" si="55"/>
        <v>467.25</v>
      </c>
      <c r="M176" s="28">
        <f t="shared" si="56"/>
        <v>0</v>
      </c>
    </row>
    <row r="177" spans="1:13">
      <c r="A177" s="81">
        <v>0</v>
      </c>
      <c r="C177" s="154">
        <v>121545</v>
      </c>
      <c r="D177" s="90" t="s">
        <v>715</v>
      </c>
      <c r="E177" s="90" t="s">
        <v>777</v>
      </c>
      <c r="F177" s="90" t="s">
        <v>7</v>
      </c>
      <c r="G177" s="25">
        <v>4.45</v>
      </c>
      <c r="H177" s="25">
        <f t="shared" si="52"/>
        <v>467.25</v>
      </c>
      <c r="I177" s="26"/>
      <c r="J177" s="72">
        <f t="shared" si="53"/>
        <v>4.45</v>
      </c>
      <c r="K177" s="72">
        <f t="shared" si="54"/>
        <v>0</v>
      </c>
      <c r="L177" s="28">
        <f t="shared" si="55"/>
        <v>467.25</v>
      </c>
      <c r="M177" s="28">
        <f t="shared" si="56"/>
        <v>0</v>
      </c>
    </row>
    <row r="178" spans="1:13">
      <c r="A178" s="81">
        <v>0</v>
      </c>
      <c r="C178" s="154">
        <v>121546</v>
      </c>
      <c r="D178" s="90" t="s">
        <v>716</v>
      </c>
      <c r="E178" s="90" t="s">
        <v>777</v>
      </c>
      <c r="F178" s="90" t="s">
        <v>7</v>
      </c>
      <c r="G178" s="25">
        <v>4.45</v>
      </c>
      <c r="H178" s="25">
        <f t="shared" si="52"/>
        <v>467.25</v>
      </c>
      <c r="I178" s="26"/>
      <c r="J178" s="72">
        <f t="shared" si="53"/>
        <v>4.45</v>
      </c>
      <c r="K178" s="72">
        <f t="shared" si="54"/>
        <v>0</v>
      </c>
      <c r="L178" s="28">
        <f t="shared" si="55"/>
        <v>467.25</v>
      </c>
      <c r="M178" s="28">
        <f t="shared" si="56"/>
        <v>0</v>
      </c>
    </row>
    <row r="179" spans="1:13">
      <c r="A179" s="81">
        <v>0</v>
      </c>
      <c r="C179" s="154">
        <v>121562</v>
      </c>
      <c r="D179" s="90" t="s">
        <v>717</v>
      </c>
      <c r="E179" s="90" t="s">
        <v>777</v>
      </c>
      <c r="F179" s="90" t="s">
        <v>7</v>
      </c>
      <c r="G179" s="25">
        <v>8.84</v>
      </c>
      <c r="H179" s="25">
        <f t="shared" si="52"/>
        <v>928.2</v>
      </c>
      <c r="I179" s="26"/>
      <c r="J179" s="72">
        <f t="shared" si="53"/>
        <v>8.84</v>
      </c>
      <c r="K179" s="72">
        <f t="shared" si="54"/>
        <v>0</v>
      </c>
      <c r="L179" s="28">
        <f t="shared" si="55"/>
        <v>928.2</v>
      </c>
      <c r="M179" s="28">
        <f t="shared" si="56"/>
        <v>0</v>
      </c>
    </row>
    <row r="180" spans="1:13">
      <c r="A180" s="81">
        <v>0</v>
      </c>
      <c r="C180" s="154">
        <v>121563</v>
      </c>
      <c r="D180" s="90" t="s">
        <v>718</v>
      </c>
      <c r="E180" s="90" t="s">
        <v>777</v>
      </c>
      <c r="F180" s="90" t="s">
        <v>7</v>
      </c>
      <c r="G180" s="25">
        <v>8.3699999999999992</v>
      </c>
      <c r="H180" s="25">
        <f t="shared" si="52"/>
        <v>878.85</v>
      </c>
      <c r="I180" s="26"/>
      <c r="J180" s="72">
        <f t="shared" si="53"/>
        <v>8.3699999999999992</v>
      </c>
      <c r="K180" s="72">
        <f t="shared" si="54"/>
        <v>0</v>
      </c>
      <c r="L180" s="28">
        <f t="shared" si="55"/>
        <v>878.85</v>
      </c>
      <c r="M180" s="28">
        <f t="shared" si="56"/>
        <v>0</v>
      </c>
    </row>
    <row r="181" spans="1:13">
      <c r="A181" s="81">
        <v>0</v>
      </c>
      <c r="C181" s="154">
        <v>121565</v>
      </c>
      <c r="D181" s="90" t="s">
        <v>719</v>
      </c>
      <c r="E181" s="90" t="s">
        <v>777</v>
      </c>
      <c r="F181" s="90" t="s">
        <v>7</v>
      </c>
      <c r="G181" s="25">
        <v>8.3699999999999992</v>
      </c>
      <c r="H181" s="25">
        <f t="shared" si="52"/>
        <v>878.85</v>
      </c>
      <c r="I181" s="26"/>
      <c r="J181" s="72">
        <f t="shared" si="53"/>
        <v>8.3699999999999992</v>
      </c>
      <c r="K181" s="72">
        <f t="shared" si="54"/>
        <v>0</v>
      </c>
      <c r="L181" s="28">
        <f t="shared" si="55"/>
        <v>878.85</v>
      </c>
      <c r="M181" s="28">
        <f t="shared" si="56"/>
        <v>0</v>
      </c>
    </row>
    <row r="182" spans="1:13">
      <c r="A182" s="81">
        <v>0</v>
      </c>
      <c r="C182" s="154">
        <v>121566</v>
      </c>
      <c r="D182" s="90" t="s">
        <v>720</v>
      </c>
      <c r="E182" s="90" t="s">
        <v>777</v>
      </c>
      <c r="F182" s="90" t="s">
        <v>7</v>
      </c>
      <c r="G182" s="25">
        <v>8.3699999999999992</v>
      </c>
      <c r="H182" s="25">
        <f t="shared" si="52"/>
        <v>878.85</v>
      </c>
      <c r="I182" s="26"/>
      <c r="J182" s="72">
        <f t="shared" si="53"/>
        <v>8.3699999999999992</v>
      </c>
      <c r="K182" s="72">
        <f t="shared" si="54"/>
        <v>0</v>
      </c>
      <c r="L182" s="28">
        <f t="shared" si="55"/>
        <v>878.85</v>
      </c>
      <c r="M182" s="28">
        <f t="shared" si="56"/>
        <v>0</v>
      </c>
    </row>
    <row r="183" spans="1:13">
      <c r="A183" s="81"/>
      <c r="C183" s="90"/>
      <c r="D183" s="90"/>
      <c r="E183" s="90"/>
      <c r="F183" s="90"/>
      <c r="G183" s="25"/>
      <c r="H183" s="25"/>
      <c r="I183" s="26"/>
      <c r="J183" s="72"/>
      <c r="K183" s="72"/>
      <c r="L183" s="28"/>
      <c r="M183" s="28"/>
    </row>
    <row r="184" spans="1:13">
      <c r="A184" s="92">
        <v>9.4</v>
      </c>
      <c r="C184" s="154">
        <v>121943</v>
      </c>
      <c r="D184" s="90" t="s">
        <v>1120</v>
      </c>
      <c r="E184" s="90" t="s">
        <v>7</v>
      </c>
      <c r="F184" s="90" t="s">
        <v>7</v>
      </c>
      <c r="G184" s="25">
        <v>28.05</v>
      </c>
      <c r="H184" s="25">
        <f>ROUND(G184*Курс_EUR,2)</f>
        <v>2945.25</v>
      </c>
      <c r="I184" s="26"/>
      <c r="J184" s="72">
        <f>G184*(1-Скидка_ROXELPRO_Ind)</f>
        <v>28.05</v>
      </c>
      <c r="K184" s="72">
        <f>J184*I184</f>
        <v>0</v>
      </c>
      <c r="L184" s="28">
        <f>H184*(1-Скидка_ROXELPRO_Ind)</f>
        <v>2945.25</v>
      </c>
      <c r="M184" s="28">
        <f>I184*L184</f>
        <v>0</v>
      </c>
    </row>
    <row r="185" spans="1:13" ht="12.5" thickBot="1">
      <c r="A185" s="81"/>
      <c r="C185" s="90"/>
      <c r="D185" s="90"/>
      <c r="E185" s="90"/>
      <c r="F185" s="90"/>
      <c r="G185" s="25"/>
      <c r="H185" s="25"/>
      <c r="I185" s="26"/>
      <c r="J185" s="72"/>
      <c r="K185" s="72"/>
      <c r="L185" s="28"/>
      <c r="M185" s="28"/>
    </row>
    <row r="186" spans="1:13" ht="12.5" thickBot="1">
      <c r="A186" s="81"/>
      <c r="B186" s="321" t="s">
        <v>676</v>
      </c>
      <c r="C186" s="322"/>
      <c r="D186" s="322"/>
      <c r="E186" s="322"/>
      <c r="F186" s="323"/>
      <c r="G186" s="151"/>
      <c r="H186" s="152"/>
      <c r="I186" s="26"/>
      <c r="J186" s="72"/>
      <c r="K186" s="72"/>
      <c r="L186" s="28"/>
      <c r="M186" s="28"/>
    </row>
    <row r="187" spans="1:13">
      <c r="A187" s="81">
        <v>0</v>
      </c>
      <c r="B187" s="153"/>
      <c r="C187" s="154">
        <v>122352</v>
      </c>
      <c r="D187" s="90" t="s">
        <v>1151</v>
      </c>
      <c r="E187" s="90" t="s">
        <v>788</v>
      </c>
      <c r="F187" s="90" t="s">
        <v>7</v>
      </c>
      <c r="G187" s="25">
        <v>19.14</v>
      </c>
      <c r="H187" s="25">
        <f>ROUND(G187*Курс_EUR,2)</f>
        <v>2009.7</v>
      </c>
      <c r="I187" s="26"/>
      <c r="J187" s="72">
        <f>G187*(1-Скидка_ROXELPRO_Ind)</f>
        <v>19.14</v>
      </c>
      <c r="K187" s="72">
        <f>J187*I187</f>
        <v>0</v>
      </c>
      <c r="L187" s="28">
        <f>H187*(1-Скидка_ROXELPRO_Ind)</f>
        <v>2009.7</v>
      </c>
      <c r="M187" s="28">
        <f>I187*L187</f>
        <v>0</v>
      </c>
    </row>
    <row r="188" spans="1:13">
      <c r="A188" s="81">
        <v>0</v>
      </c>
      <c r="B188" s="153"/>
      <c r="C188" s="154">
        <v>122353</v>
      </c>
      <c r="D188" s="90" t="s">
        <v>1152</v>
      </c>
      <c r="E188" s="90" t="s">
        <v>788</v>
      </c>
      <c r="F188" s="90" t="s">
        <v>7</v>
      </c>
      <c r="G188" s="25">
        <v>19.14</v>
      </c>
      <c r="H188" s="25">
        <f>ROUND(G188*Курс_EUR,2)</f>
        <v>2009.7</v>
      </c>
      <c r="I188" s="26"/>
      <c r="J188" s="72">
        <f>G188*(1-Скидка_ROXELPRO_Ind)</f>
        <v>19.14</v>
      </c>
      <c r="K188" s="72">
        <f>J188*I188</f>
        <v>0</v>
      </c>
      <c r="L188" s="28">
        <f>H188*(1-Скидка_ROXELPRO_Ind)</f>
        <v>2009.7</v>
      </c>
      <c r="M188" s="28">
        <f>I188*L188</f>
        <v>0</v>
      </c>
    </row>
    <row r="189" spans="1:13">
      <c r="A189" s="81">
        <v>0</v>
      </c>
      <c r="B189" s="153"/>
      <c r="C189" s="154">
        <v>122354</v>
      </c>
      <c r="D189" s="90" t="s">
        <v>1153</v>
      </c>
      <c r="E189" s="90" t="s">
        <v>788</v>
      </c>
      <c r="F189" s="90" t="s">
        <v>7</v>
      </c>
      <c r="G189" s="25">
        <v>19.14</v>
      </c>
      <c r="H189" s="25">
        <f>ROUND(G189*Курс_EUR,2)</f>
        <v>2009.7</v>
      </c>
      <c r="I189" s="26"/>
      <c r="J189" s="72">
        <f>G189*(1-Скидка_ROXELPRO_Ind)</f>
        <v>19.14</v>
      </c>
      <c r="K189" s="72">
        <f>J189*I189</f>
        <v>0</v>
      </c>
      <c r="L189" s="28">
        <f>H189*(1-Скидка_ROXELPRO_Ind)</f>
        <v>2009.7</v>
      </c>
      <c r="M189" s="28">
        <f>I189*L189</f>
        <v>0</v>
      </c>
    </row>
    <row r="190" spans="1:13">
      <c r="A190" s="81"/>
      <c r="B190" s="153"/>
      <c r="C190" s="90"/>
      <c r="D190" s="90"/>
      <c r="E190" s="90"/>
      <c r="F190" s="90"/>
      <c r="G190" s="25"/>
      <c r="H190" s="25"/>
      <c r="I190" s="26"/>
      <c r="J190" s="72"/>
      <c r="K190" s="72"/>
      <c r="L190" s="28"/>
      <c r="M190" s="28"/>
    </row>
    <row r="191" spans="1:13">
      <c r="A191" s="81">
        <v>0</v>
      </c>
      <c r="C191" s="154">
        <v>122552</v>
      </c>
      <c r="D191" s="90" t="s">
        <v>677</v>
      </c>
      <c r="E191" s="90" t="s">
        <v>788</v>
      </c>
      <c r="F191" s="90" t="s">
        <v>7</v>
      </c>
      <c r="G191" s="25">
        <v>16</v>
      </c>
      <c r="H191" s="25">
        <f>ROUND(G191*Курс_EUR,2)</f>
        <v>1680</v>
      </c>
      <c r="I191" s="26"/>
      <c r="J191" s="72">
        <f>G191*(1-Скидка_ROXELPRO_Ind)</f>
        <v>16</v>
      </c>
      <c r="K191" s="72">
        <f>J191*I191</f>
        <v>0</v>
      </c>
      <c r="L191" s="28">
        <f>H191*(1-Скидка_ROXELPRO_Ind)</f>
        <v>1680</v>
      </c>
      <c r="M191" s="28">
        <f>I191*L191</f>
        <v>0</v>
      </c>
    </row>
    <row r="192" spans="1:13">
      <c r="A192" s="81">
        <v>0</v>
      </c>
      <c r="C192" s="154">
        <v>122553</v>
      </c>
      <c r="D192" s="90" t="s">
        <v>678</v>
      </c>
      <c r="E192" s="90" t="s">
        <v>788</v>
      </c>
      <c r="F192" s="90" t="s">
        <v>7</v>
      </c>
      <c r="G192" s="25">
        <v>14.96</v>
      </c>
      <c r="H192" s="25">
        <f>ROUND(G192*Курс_EUR,2)</f>
        <v>1570.8</v>
      </c>
      <c r="I192" s="26"/>
      <c r="J192" s="72">
        <f>G192*(1-Скидка_ROXELPRO_Ind)</f>
        <v>14.96</v>
      </c>
      <c r="K192" s="72">
        <f>J192*I192</f>
        <v>0</v>
      </c>
      <c r="L192" s="28">
        <f>H192*(1-Скидка_ROXELPRO_Ind)</f>
        <v>1570.8</v>
      </c>
      <c r="M192" s="28">
        <f>I192*L192</f>
        <v>0</v>
      </c>
    </row>
    <row r="193" spans="1:13">
      <c r="A193" s="81">
        <v>0</v>
      </c>
      <c r="C193" s="154">
        <v>122556</v>
      </c>
      <c r="D193" s="90" t="s">
        <v>679</v>
      </c>
      <c r="E193" s="90" t="s">
        <v>788</v>
      </c>
      <c r="F193" s="90" t="s">
        <v>7</v>
      </c>
      <c r="G193" s="25">
        <v>14.96</v>
      </c>
      <c r="H193" s="25">
        <f>ROUND(G193*Курс_EUR,2)</f>
        <v>1570.8</v>
      </c>
      <c r="I193" s="26"/>
      <c r="J193" s="72">
        <f>G193*(1-Скидка_ROXELPRO_Ind)</f>
        <v>14.96</v>
      </c>
      <c r="K193" s="72">
        <f>J193*I193</f>
        <v>0</v>
      </c>
      <c r="L193" s="28">
        <f>H193*(1-Скидка_ROXELPRO_Ind)</f>
        <v>1570.8</v>
      </c>
      <c r="M193" s="28">
        <f>I193*L193</f>
        <v>0</v>
      </c>
    </row>
    <row r="194" spans="1:13">
      <c r="A194" s="81"/>
      <c r="C194" s="90"/>
      <c r="D194" s="90"/>
      <c r="E194" s="90"/>
      <c r="F194" s="90"/>
      <c r="G194" s="25"/>
      <c r="H194" s="25"/>
      <c r="I194" s="26"/>
      <c r="J194" s="72"/>
      <c r="K194" s="72"/>
      <c r="L194" s="28"/>
      <c r="M194" s="28"/>
    </row>
    <row r="195" spans="1:13">
      <c r="A195" s="81">
        <v>0</v>
      </c>
      <c r="C195" s="154">
        <v>122632</v>
      </c>
      <c r="D195" s="90" t="s">
        <v>1001</v>
      </c>
      <c r="E195" s="90" t="s">
        <v>1002</v>
      </c>
      <c r="F195" s="90" t="s">
        <v>7</v>
      </c>
      <c r="G195" s="25">
        <v>8</v>
      </c>
      <c r="H195" s="25">
        <f t="shared" ref="H195:H200" si="57">ROUND(G195*Курс_EUR,2)</f>
        <v>840</v>
      </c>
      <c r="I195" s="26"/>
      <c r="J195" s="72">
        <f t="shared" ref="J195:J200" si="58">G195*(1-Скидка_ROXELPRO_Ind)</f>
        <v>8</v>
      </c>
      <c r="K195" s="72">
        <f t="shared" ref="K195:K200" si="59">J195*I195</f>
        <v>0</v>
      </c>
      <c r="L195" s="28">
        <f t="shared" ref="L195:L200" si="60">H195*(1-Скидка_ROXELPRO_Ind)</f>
        <v>840</v>
      </c>
      <c r="M195" s="28">
        <f t="shared" ref="M195:M200" si="61">I195*L195</f>
        <v>0</v>
      </c>
    </row>
    <row r="196" spans="1:13">
      <c r="A196" s="81">
        <v>0</v>
      </c>
      <c r="C196" s="154">
        <v>122633</v>
      </c>
      <c r="D196" s="90" t="s">
        <v>1003</v>
      </c>
      <c r="E196" s="90" t="s">
        <v>1002</v>
      </c>
      <c r="F196" s="90" t="s">
        <v>7</v>
      </c>
      <c r="G196" s="25">
        <v>7.36</v>
      </c>
      <c r="H196" s="25">
        <f t="shared" si="57"/>
        <v>772.8</v>
      </c>
      <c r="I196" s="26"/>
      <c r="J196" s="72">
        <f t="shared" si="58"/>
        <v>7.36</v>
      </c>
      <c r="K196" s="72">
        <f t="shared" si="59"/>
        <v>0</v>
      </c>
      <c r="L196" s="28">
        <f t="shared" si="60"/>
        <v>772.8</v>
      </c>
      <c r="M196" s="28">
        <f t="shared" si="61"/>
        <v>0</v>
      </c>
    </row>
    <row r="197" spans="1:13">
      <c r="A197" s="81">
        <v>0</v>
      </c>
      <c r="C197" s="154">
        <v>122634</v>
      </c>
      <c r="D197" s="90" t="s">
        <v>1004</v>
      </c>
      <c r="E197" s="90" t="s">
        <v>1002</v>
      </c>
      <c r="F197" s="90" t="s">
        <v>7</v>
      </c>
      <c r="G197" s="25">
        <v>8</v>
      </c>
      <c r="H197" s="25">
        <f t="shared" si="57"/>
        <v>840</v>
      </c>
      <c r="I197" s="26"/>
      <c r="J197" s="72">
        <f t="shared" si="58"/>
        <v>8</v>
      </c>
      <c r="K197" s="72">
        <f t="shared" si="59"/>
        <v>0</v>
      </c>
      <c r="L197" s="28">
        <f t="shared" si="60"/>
        <v>840</v>
      </c>
      <c r="M197" s="28">
        <f t="shared" si="61"/>
        <v>0</v>
      </c>
    </row>
    <row r="198" spans="1:13">
      <c r="A198" s="81">
        <v>0</v>
      </c>
      <c r="C198" s="154">
        <v>122652</v>
      </c>
      <c r="D198" s="90" t="s">
        <v>680</v>
      </c>
      <c r="E198" s="90" t="s">
        <v>788</v>
      </c>
      <c r="F198" s="90" t="s">
        <v>7</v>
      </c>
      <c r="G198" s="25">
        <v>14.4</v>
      </c>
      <c r="H198" s="25">
        <f t="shared" si="57"/>
        <v>1512</v>
      </c>
      <c r="I198" s="26"/>
      <c r="J198" s="72">
        <f t="shared" si="58"/>
        <v>14.4</v>
      </c>
      <c r="K198" s="72">
        <f t="shared" si="59"/>
        <v>0</v>
      </c>
      <c r="L198" s="28">
        <f t="shared" si="60"/>
        <v>1512</v>
      </c>
      <c r="M198" s="28">
        <f t="shared" si="61"/>
        <v>0</v>
      </c>
    </row>
    <row r="199" spans="1:13">
      <c r="A199" s="81">
        <v>0</v>
      </c>
      <c r="C199" s="154">
        <v>122653</v>
      </c>
      <c r="D199" s="90" t="s">
        <v>681</v>
      </c>
      <c r="E199" s="90" t="s">
        <v>788</v>
      </c>
      <c r="F199" s="90" t="s">
        <v>7</v>
      </c>
      <c r="G199" s="25">
        <v>13.86</v>
      </c>
      <c r="H199" s="25">
        <f t="shared" si="57"/>
        <v>1455.3</v>
      </c>
      <c r="I199" s="26"/>
      <c r="J199" s="72">
        <f t="shared" si="58"/>
        <v>13.86</v>
      </c>
      <c r="K199" s="72">
        <f t="shared" si="59"/>
        <v>0</v>
      </c>
      <c r="L199" s="28">
        <f t="shared" si="60"/>
        <v>1455.3</v>
      </c>
      <c r="M199" s="28">
        <f t="shared" si="61"/>
        <v>0</v>
      </c>
    </row>
    <row r="200" spans="1:13">
      <c r="A200" s="81">
        <v>0</v>
      </c>
      <c r="C200" s="154">
        <v>122654</v>
      </c>
      <c r="D200" s="90" t="s">
        <v>682</v>
      </c>
      <c r="E200" s="90" t="s">
        <v>788</v>
      </c>
      <c r="F200" s="90" t="s">
        <v>7</v>
      </c>
      <c r="G200" s="25">
        <v>14.4</v>
      </c>
      <c r="H200" s="25">
        <f t="shared" si="57"/>
        <v>1512</v>
      </c>
      <c r="I200" s="26"/>
      <c r="J200" s="72">
        <f t="shared" si="58"/>
        <v>14.4</v>
      </c>
      <c r="K200" s="72">
        <f t="shared" si="59"/>
        <v>0</v>
      </c>
      <c r="L200" s="28">
        <f t="shared" si="60"/>
        <v>1512</v>
      </c>
      <c r="M200" s="28">
        <f t="shared" si="61"/>
        <v>0</v>
      </c>
    </row>
    <row r="201" spans="1:13" ht="12.5" thickBot="1">
      <c r="A201" s="81"/>
      <c r="C201" s="90"/>
      <c r="D201" s="90"/>
      <c r="E201" s="90"/>
      <c r="F201" s="90"/>
      <c r="G201" s="25"/>
      <c r="H201" s="25"/>
      <c r="I201" s="26"/>
      <c r="J201" s="72"/>
      <c r="K201" s="72"/>
      <c r="L201" s="28"/>
      <c r="M201" s="28"/>
    </row>
    <row r="202" spans="1:13" ht="12.5" thickBot="1">
      <c r="A202" s="81"/>
      <c r="B202" s="321" t="s">
        <v>1764</v>
      </c>
      <c r="C202" s="322"/>
      <c r="D202" s="322"/>
      <c r="E202" s="322"/>
      <c r="F202" s="323"/>
      <c r="G202" s="151"/>
      <c r="H202" s="152"/>
      <c r="I202" s="26"/>
      <c r="J202" s="72"/>
      <c r="K202" s="72"/>
      <c r="L202" s="28"/>
      <c r="M202" s="28"/>
    </row>
    <row r="203" spans="1:13">
      <c r="A203" s="81">
        <v>0</v>
      </c>
      <c r="C203" s="154">
        <v>122931</v>
      </c>
      <c r="D203" s="90" t="s">
        <v>1265</v>
      </c>
      <c r="E203" s="90" t="s">
        <v>7</v>
      </c>
      <c r="F203" s="90" t="s">
        <v>7</v>
      </c>
      <c r="G203" s="25">
        <v>17.420000000000002</v>
      </c>
      <c r="H203" s="25">
        <f>ROUND(G203*Курс_EUR,2)</f>
        <v>1829.1</v>
      </c>
      <c r="I203" s="26"/>
      <c r="J203" s="72">
        <f>G203*(1-Скидка_ROXELPRO_Ind)</f>
        <v>17.420000000000002</v>
      </c>
      <c r="K203" s="72">
        <f>J203*I203</f>
        <v>0</v>
      </c>
      <c r="L203" s="28">
        <f>H203*(1-Скидка_ROXELPRO_Ind)</f>
        <v>1829.1</v>
      </c>
      <c r="M203" s="28">
        <f>I203*L203</f>
        <v>0</v>
      </c>
    </row>
    <row r="204" spans="1:13">
      <c r="A204" s="81">
        <v>0</v>
      </c>
      <c r="C204" s="154">
        <v>122932</v>
      </c>
      <c r="D204" s="90" t="s">
        <v>857</v>
      </c>
      <c r="E204" s="90" t="s">
        <v>7</v>
      </c>
      <c r="F204" s="90" t="s">
        <v>7</v>
      </c>
      <c r="G204" s="25">
        <v>22.92</v>
      </c>
      <c r="H204" s="25">
        <f>ROUND(G204*Курс_EUR,2)</f>
        <v>2406.6</v>
      </c>
      <c r="I204" s="26"/>
      <c r="J204" s="72">
        <f>G204*(1-Скидка_ROXELPRO_Ind)</f>
        <v>22.92</v>
      </c>
      <c r="K204" s="72">
        <f>J204*I204</f>
        <v>0</v>
      </c>
      <c r="L204" s="28">
        <f>H204*(1-Скидка_ROXELPRO_Ind)</f>
        <v>2406.6</v>
      </c>
      <c r="M204" s="28">
        <f>I204*L204</f>
        <v>0</v>
      </c>
    </row>
    <row r="205" spans="1:13" ht="12.5" thickBot="1">
      <c r="A205" s="81"/>
      <c r="C205" s="90"/>
      <c r="D205" s="90"/>
      <c r="E205" s="90"/>
      <c r="F205" s="90"/>
      <c r="G205" s="25"/>
      <c r="H205" s="25"/>
      <c r="I205" s="26"/>
      <c r="J205" s="72"/>
      <c r="K205" s="72"/>
      <c r="L205" s="28"/>
      <c r="M205" s="28"/>
    </row>
    <row r="206" spans="1:13" ht="12.5" thickBot="1">
      <c r="A206" s="81"/>
      <c r="B206" s="321" t="s">
        <v>721</v>
      </c>
      <c r="C206" s="322"/>
      <c r="D206" s="322"/>
      <c r="E206" s="322"/>
      <c r="F206" s="323"/>
      <c r="G206" s="151"/>
      <c r="H206" s="152"/>
      <c r="I206" s="26"/>
      <c r="J206" s="72"/>
      <c r="K206" s="72"/>
      <c r="L206" s="28"/>
      <c r="M206" s="28"/>
    </row>
    <row r="207" spans="1:13">
      <c r="A207" s="81">
        <v>0</v>
      </c>
      <c r="C207" s="154">
        <v>123525</v>
      </c>
      <c r="D207" s="90" t="s">
        <v>996</v>
      </c>
      <c r="E207" s="90" t="s">
        <v>795</v>
      </c>
      <c r="F207" s="90" t="s">
        <v>7</v>
      </c>
      <c r="G207" s="25">
        <v>12.79</v>
      </c>
      <c r="H207" s="25">
        <f t="shared" ref="H207:H212" si="62">ROUND(G207*Курс_EUR,2)</f>
        <v>1342.95</v>
      </c>
      <c r="I207" s="26"/>
      <c r="J207" s="72">
        <f t="shared" ref="J207:J212" si="63">G207*(1-Скидка_ROXELPRO_Ind)</f>
        <v>12.79</v>
      </c>
      <c r="K207" s="72">
        <f t="shared" ref="K207:K212" si="64">J207*I207</f>
        <v>0</v>
      </c>
      <c r="L207" s="28">
        <f t="shared" ref="L207:L212" si="65">H207*(1-Скидка_ROXELPRO_Ind)</f>
        <v>1342.95</v>
      </c>
      <c r="M207" s="28">
        <f t="shared" ref="M207:M212" si="66">I207*L207</f>
        <v>0</v>
      </c>
    </row>
    <row r="208" spans="1:13">
      <c r="A208" s="81">
        <v>0</v>
      </c>
      <c r="B208" s="34"/>
      <c r="C208" s="154">
        <v>123543</v>
      </c>
      <c r="D208" s="90" t="s">
        <v>1203</v>
      </c>
      <c r="E208" s="90" t="s">
        <v>1145</v>
      </c>
      <c r="F208" s="90" t="s">
        <v>7</v>
      </c>
      <c r="G208" s="25">
        <v>11.34</v>
      </c>
      <c r="H208" s="25">
        <f t="shared" si="62"/>
        <v>1190.7</v>
      </c>
      <c r="I208" s="26"/>
      <c r="J208" s="72">
        <f t="shared" si="63"/>
        <v>11.34</v>
      </c>
      <c r="K208" s="72">
        <f t="shared" si="64"/>
        <v>0</v>
      </c>
      <c r="L208" s="28">
        <f t="shared" si="65"/>
        <v>1190.7</v>
      </c>
      <c r="M208" s="28">
        <f t="shared" si="66"/>
        <v>0</v>
      </c>
    </row>
    <row r="209" spans="1:13">
      <c r="A209" s="81">
        <v>0</v>
      </c>
      <c r="B209" s="34"/>
      <c r="C209" s="154">
        <v>123544</v>
      </c>
      <c r="D209" s="90" t="s">
        <v>1204</v>
      </c>
      <c r="E209" s="90" t="s">
        <v>1145</v>
      </c>
      <c r="F209" s="90" t="s">
        <v>7</v>
      </c>
      <c r="G209" s="25">
        <v>12.48</v>
      </c>
      <c r="H209" s="25">
        <f t="shared" si="62"/>
        <v>1310.4000000000001</v>
      </c>
      <c r="I209" s="26"/>
      <c r="J209" s="72">
        <f t="shared" si="63"/>
        <v>12.48</v>
      </c>
      <c r="K209" s="72">
        <f t="shared" si="64"/>
        <v>0</v>
      </c>
      <c r="L209" s="28">
        <f t="shared" si="65"/>
        <v>1310.4000000000001</v>
      </c>
      <c r="M209" s="28">
        <f t="shared" si="66"/>
        <v>0</v>
      </c>
    </row>
    <row r="210" spans="1:13">
      <c r="A210" s="81">
        <v>0</v>
      </c>
      <c r="B210" s="34"/>
      <c r="C210" s="154">
        <v>123561</v>
      </c>
      <c r="D210" s="90" t="s">
        <v>1307</v>
      </c>
      <c r="E210" s="90" t="s">
        <v>795</v>
      </c>
      <c r="F210" s="90" t="s">
        <v>7</v>
      </c>
      <c r="G210" s="25">
        <v>5.58</v>
      </c>
      <c r="H210" s="25">
        <f t="shared" si="62"/>
        <v>585.9</v>
      </c>
      <c r="I210" s="26"/>
      <c r="J210" s="72">
        <f t="shared" si="63"/>
        <v>5.58</v>
      </c>
      <c r="K210" s="72">
        <f t="shared" si="64"/>
        <v>0</v>
      </c>
      <c r="L210" s="28">
        <f t="shared" si="65"/>
        <v>585.9</v>
      </c>
      <c r="M210" s="28">
        <f t="shared" si="66"/>
        <v>0</v>
      </c>
    </row>
    <row r="211" spans="1:13">
      <c r="A211" s="81">
        <v>0</v>
      </c>
      <c r="B211" s="34"/>
      <c r="C211" s="154">
        <v>123562</v>
      </c>
      <c r="D211" s="90" t="s">
        <v>1146</v>
      </c>
      <c r="E211" s="90" t="s">
        <v>795</v>
      </c>
      <c r="F211" s="90" t="s">
        <v>7</v>
      </c>
      <c r="G211" s="25">
        <v>9.18</v>
      </c>
      <c r="H211" s="25">
        <f t="shared" si="62"/>
        <v>963.9</v>
      </c>
      <c r="I211" s="26"/>
      <c r="J211" s="72">
        <f t="shared" si="63"/>
        <v>9.18</v>
      </c>
      <c r="K211" s="72">
        <f t="shared" si="64"/>
        <v>0</v>
      </c>
      <c r="L211" s="28">
        <f t="shared" si="65"/>
        <v>963.9</v>
      </c>
      <c r="M211" s="28">
        <f t="shared" si="66"/>
        <v>0</v>
      </c>
    </row>
    <row r="212" spans="1:13">
      <c r="A212" s="81">
        <v>0</v>
      </c>
      <c r="B212" s="34"/>
      <c r="C212" s="154">
        <v>123582</v>
      </c>
      <c r="D212" s="90" t="s">
        <v>1147</v>
      </c>
      <c r="E212" s="90" t="s">
        <v>795</v>
      </c>
      <c r="F212" s="90" t="s">
        <v>7</v>
      </c>
      <c r="G212" s="25">
        <v>9.18</v>
      </c>
      <c r="H212" s="25">
        <f t="shared" si="62"/>
        <v>963.9</v>
      </c>
      <c r="I212" s="26"/>
      <c r="J212" s="72">
        <f t="shared" si="63"/>
        <v>9.18</v>
      </c>
      <c r="K212" s="72">
        <f t="shared" si="64"/>
        <v>0</v>
      </c>
      <c r="L212" s="28">
        <f t="shared" si="65"/>
        <v>963.9</v>
      </c>
      <c r="M212" s="28">
        <f t="shared" si="66"/>
        <v>0</v>
      </c>
    </row>
    <row r="213" spans="1:13">
      <c r="A213" s="81"/>
      <c r="B213" s="34"/>
      <c r="C213" s="90"/>
      <c r="D213" s="90"/>
      <c r="E213" s="90"/>
      <c r="F213" s="90"/>
      <c r="G213" s="25"/>
      <c r="H213" s="25"/>
      <c r="I213" s="26"/>
      <c r="J213" s="72"/>
      <c r="K213" s="72"/>
      <c r="L213" s="28"/>
      <c r="M213" s="28"/>
    </row>
    <row r="214" spans="1:13">
      <c r="A214" s="81">
        <v>0</v>
      </c>
      <c r="B214" s="34"/>
      <c r="C214" s="90">
        <v>123721</v>
      </c>
      <c r="D214" s="90" t="s">
        <v>1205</v>
      </c>
      <c r="E214" s="90" t="s">
        <v>762</v>
      </c>
      <c r="F214" s="90" t="s">
        <v>7</v>
      </c>
      <c r="G214" s="25">
        <v>6.67</v>
      </c>
      <c r="H214" s="25">
        <f>ROUND(G214*Курс_EUR,2)</f>
        <v>700.35</v>
      </c>
      <c r="I214" s="26"/>
      <c r="J214" s="72">
        <f>G214*(1-Скидка_ROXELPRO_Ind)</f>
        <v>6.67</v>
      </c>
      <c r="K214" s="72">
        <f>J214*I214</f>
        <v>0</v>
      </c>
      <c r="L214" s="28">
        <f>H214*(1-Скидка_ROXELPRO_Ind)</f>
        <v>700.35</v>
      </c>
      <c r="M214" s="28">
        <f>I214*L214</f>
        <v>0</v>
      </c>
    </row>
    <row r="215" spans="1:13">
      <c r="A215" s="81">
        <v>0</v>
      </c>
      <c r="B215" s="34"/>
      <c r="C215" s="154">
        <v>123725</v>
      </c>
      <c r="D215" s="90" t="s">
        <v>1206</v>
      </c>
      <c r="E215" s="90" t="s">
        <v>759</v>
      </c>
      <c r="F215" s="90" t="s">
        <v>7</v>
      </c>
      <c r="G215" s="25">
        <v>23.16</v>
      </c>
      <c r="H215" s="25">
        <f>ROUND(G215*Курс_EUR,2)</f>
        <v>2431.8000000000002</v>
      </c>
      <c r="I215" s="26"/>
      <c r="J215" s="72">
        <f>G215*(1-Скидка_ROXELPRO_Ind)</f>
        <v>23.16</v>
      </c>
      <c r="K215" s="72">
        <f>J215*I215</f>
        <v>0</v>
      </c>
      <c r="L215" s="28">
        <f>H215*(1-Скидка_ROXELPRO_Ind)</f>
        <v>2431.8000000000002</v>
      </c>
      <c r="M215" s="28">
        <f>I215*L215</f>
        <v>0</v>
      </c>
    </row>
    <row r="216" spans="1:13">
      <c r="A216" s="81">
        <v>0</v>
      </c>
      <c r="B216" s="34"/>
      <c r="C216" s="154">
        <v>123743</v>
      </c>
      <c r="D216" s="90" t="s">
        <v>1207</v>
      </c>
      <c r="E216" s="90" t="s">
        <v>760</v>
      </c>
      <c r="F216" s="90" t="s">
        <v>7</v>
      </c>
      <c r="G216" s="25">
        <v>16.98</v>
      </c>
      <c r="H216" s="25">
        <f>ROUND(G216*Курс_EUR,2)</f>
        <v>1782.9</v>
      </c>
      <c r="I216" s="26"/>
      <c r="J216" s="72">
        <f>G216*(1-Скидка_ROXELPRO_Ind)</f>
        <v>16.98</v>
      </c>
      <c r="K216" s="72">
        <f>J216*I216</f>
        <v>0</v>
      </c>
      <c r="L216" s="28">
        <f>H216*(1-Скидка_ROXELPRO_Ind)</f>
        <v>1782.9</v>
      </c>
      <c r="M216" s="28">
        <f>I216*L216</f>
        <v>0</v>
      </c>
    </row>
    <row r="217" spans="1:13">
      <c r="A217" s="81">
        <v>0</v>
      </c>
      <c r="B217" s="34"/>
      <c r="C217" s="154">
        <v>123744</v>
      </c>
      <c r="D217" s="90" t="s">
        <v>1208</v>
      </c>
      <c r="E217" s="90" t="s">
        <v>760</v>
      </c>
      <c r="F217" s="90" t="s">
        <v>7</v>
      </c>
      <c r="G217" s="25">
        <v>18.04</v>
      </c>
      <c r="H217" s="25">
        <f>ROUND(G217*Курс_EUR,2)</f>
        <v>1894.2</v>
      </c>
      <c r="I217" s="26"/>
      <c r="J217" s="72">
        <f>G217*(1-Скидка_ROXELPRO_Ind)</f>
        <v>18.04</v>
      </c>
      <c r="K217" s="72">
        <f>J217*I217</f>
        <v>0</v>
      </c>
      <c r="L217" s="28">
        <f>H217*(1-Скидка_ROXELPRO_Ind)</f>
        <v>1894.2</v>
      </c>
      <c r="M217" s="28">
        <f>I217*L217</f>
        <v>0</v>
      </c>
    </row>
    <row r="218" spans="1:13">
      <c r="A218" s="81">
        <v>0</v>
      </c>
      <c r="B218" s="34"/>
      <c r="C218" s="90">
        <v>123761</v>
      </c>
      <c r="D218" s="90" t="s">
        <v>1209</v>
      </c>
      <c r="E218" s="90" t="s">
        <v>762</v>
      </c>
      <c r="F218" s="90" t="s">
        <v>7</v>
      </c>
      <c r="G218" s="25">
        <v>6.87</v>
      </c>
      <c r="H218" s="25">
        <f>ROUND(G218*Курс_EUR,2)</f>
        <v>721.35</v>
      </c>
      <c r="I218" s="26"/>
      <c r="J218" s="72">
        <f>G218*(1-Скидка_ROXELPRO_Ind)</f>
        <v>6.87</v>
      </c>
      <c r="K218" s="72">
        <f>J218*I218</f>
        <v>0</v>
      </c>
      <c r="L218" s="28">
        <f>H218*(1-Скидка_ROXELPRO_Ind)</f>
        <v>721.35</v>
      </c>
      <c r="M218" s="28">
        <f>I218*L218</f>
        <v>0</v>
      </c>
    </row>
    <row r="219" spans="1:13">
      <c r="A219" s="81"/>
      <c r="B219" s="34"/>
      <c r="C219" s="90"/>
      <c r="D219" s="90"/>
      <c r="E219" s="90"/>
      <c r="F219" s="90"/>
      <c r="G219" s="25"/>
      <c r="H219" s="25"/>
      <c r="I219" s="26"/>
      <c r="J219" s="72"/>
      <c r="K219" s="72"/>
      <c r="L219" s="28"/>
      <c r="M219" s="28"/>
    </row>
    <row r="220" spans="1:13">
      <c r="A220" s="81">
        <v>0</v>
      </c>
      <c r="C220" s="154">
        <v>123825</v>
      </c>
      <c r="D220" s="90" t="s">
        <v>1521</v>
      </c>
      <c r="E220" s="90" t="s">
        <v>795</v>
      </c>
      <c r="F220" s="90" t="s">
        <v>7</v>
      </c>
      <c r="G220" s="25">
        <v>8.94</v>
      </c>
      <c r="H220" s="25">
        <f>ROUND(G220*Курс_EUR,2)</f>
        <v>938.7</v>
      </c>
      <c r="I220" s="26"/>
      <c r="J220" s="72">
        <f>G220*(1-Скидка_ROXELPRO_Ind)</f>
        <v>8.94</v>
      </c>
      <c r="K220" s="72">
        <f>J220*I220</f>
        <v>0</v>
      </c>
      <c r="L220" s="28">
        <f>H220*(1-Скидка_ROXELPRO_Ind)</f>
        <v>938.7</v>
      </c>
      <c r="M220" s="28">
        <f>I220*L220</f>
        <v>0</v>
      </c>
    </row>
    <row r="221" spans="1:13">
      <c r="A221" s="81">
        <v>0</v>
      </c>
      <c r="C221" s="154">
        <v>123844</v>
      </c>
      <c r="D221" s="90" t="s">
        <v>1522</v>
      </c>
      <c r="E221" s="90" t="s">
        <v>1145</v>
      </c>
      <c r="F221" s="90" t="s">
        <v>7</v>
      </c>
      <c r="G221" s="25">
        <v>9.4700000000000006</v>
      </c>
      <c r="H221" s="25">
        <f>ROUND(G221*Курс_EUR,2)</f>
        <v>994.35</v>
      </c>
      <c r="I221" s="26"/>
      <c r="J221" s="72">
        <f>G221*(1-Скидка_ROXELPRO_Ind)</f>
        <v>9.4700000000000006</v>
      </c>
      <c r="K221" s="72">
        <f>J221*I221</f>
        <v>0</v>
      </c>
      <c r="L221" s="28">
        <f>H221*(1-Скидка_ROXELPRO_Ind)</f>
        <v>994.35</v>
      </c>
      <c r="M221" s="28">
        <f>I221*L221</f>
        <v>0</v>
      </c>
    </row>
    <row r="222" spans="1:13">
      <c r="A222" s="81">
        <v>0</v>
      </c>
      <c r="C222" s="154">
        <v>123861</v>
      </c>
      <c r="D222" s="90" t="s">
        <v>2336</v>
      </c>
      <c r="E222" s="90" t="s">
        <v>1145</v>
      </c>
      <c r="F222" s="90" t="s">
        <v>7</v>
      </c>
      <c r="G222" s="25">
        <v>4.26</v>
      </c>
      <c r="H222" s="25">
        <f>ROUND(G222*Курс_EUR,2)</f>
        <v>447.3</v>
      </c>
      <c r="I222" s="26"/>
      <c r="J222" s="72">
        <f>G222*(1-Скидка_ROXELPRO_Ind)</f>
        <v>4.26</v>
      </c>
      <c r="K222" s="72">
        <f>J222*I222</f>
        <v>0</v>
      </c>
      <c r="L222" s="28">
        <f>H222*(1-Скидка_ROXELPRO_Ind)</f>
        <v>447.3</v>
      </c>
      <c r="M222" s="28">
        <f>I222*L222</f>
        <v>0</v>
      </c>
    </row>
    <row r="223" spans="1:13" ht="12.5" thickBot="1">
      <c r="A223" s="81"/>
      <c r="C223" s="90"/>
      <c r="D223" s="90"/>
      <c r="E223" s="90"/>
      <c r="F223" s="90"/>
      <c r="G223" s="25"/>
      <c r="H223" s="25"/>
      <c r="I223" s="26"/>
      <c r="J223" s="72"/>
      <c r="K223" s="72"/>
      <c r="L223" s="28"/>
      <c r="M223" s="28"/>
    </row>
    <row r="224" spans="1:13" ht="12.5" thickBot="1">
      <c r="A224" s="81"/>
      <c r="B224" s="321" t="s">
        <v>1194</v>
      </c>
      <c r="C224" s="322"/>
      <c r="D224" s="322"/>
      <c r="E224" s="322"/>
      <c r="F224" s="323"/>
      <c r="G224" s="151"/>
      <c r="H224" s="152"/>
      <c r="I224" s="26"/>
      <c r="J224" s="72"/>
      <c r="K224" s="72"/>
      <c r="L224" s="28"/>
      <c r="M224" s="28"/>
    </row>
    <row r="225" spans="1:13">
      <c r="A225" s="81">
        <v>0</v>
      </c>
      <c r="C225" s="154">
        <v>126710</v>
      </c>
      <c r="D225" s="90" t="s">
        <v>1826</v>
      </c>
      <c r="E225" s="90" t="s">
        <v>552</v>
      </c>
      <c r="F225" s="90" t="s">
        <v>7</v>
      </c>
      <c r="G225" s="25">
        <v>1.77</v>
      </c>
      <c r="H225" s="25">
        <f t="shared" ref="H225:H231" si="67">ROUND(G225*Курс_EUR,2)</f>
        <v>185.85</v>
      </c>
      <c r="I225" s="26"/>
      <c r="J225" s="72">
        <f t="shared" ref="J225:J231" si="68">G225*(1-Скидка_ROXELPRO_Ind)</f>
        <v>1.77</v>
      </c>
      <c r="K225" s="72">
        <f t="shared" ref="K225:K231" si="69">J225*I225</f>
        <v>0</v>
      </c>
      <c r="L225" s="28">
        <f t="shared" ref="L225:L231" si="70">H225*(1-Скидка_ROXELPRO_Ind)</f>
        <v>185.85</v>
      </c>
      <c r="M225" s="28">
        <f t="shared" ref="M225:M231" si="71">I225*L225</f>
        <v>0</v>
      </c>
    </row>
    <row r="226" spans="1:13">
      <c r="A226" s="81">
        <v>0</v>
      </c>
      <c r="C226" s="154">
        <v>126711</v>
      </c>
      <c r="D226" s="90" t="s">
        <v>1827</v>
      </c>
      <c r="E226" s="90" t="s">
        <v>552</v>
      </c>
      <c r="F226" s="90" t="s">
        <v>7</v>
      </c>
      <c r="G226" s="25">
        <v>3.65</v>
      </c>
      <c r="H226" s="25">
        <f t="shared" si="67"/>
        <v>383.25</v>
      </c>
      <c r="I226" s="26"/>
      <c r="J226" s="72">
        <f t="shared" si="68"/>
        <v>3.65</v>
      </c>
      <c r="K226" s="72">
        <f t="shared" si="69"/>
        <v>0</v>
      </c>
      <c r="L226" s="28">
        <f t="shared" si="70"/>
        <v>383.25</v>
      </c>
      <c r="M226" s="28">
        <f t="shared" si="71"/>
        <v>0</v>
      </c>
    </row>
    <row r="227" spans="1:13">
      <c r="A227" s="81">
        <v>0</v>
      </c>
      <c r="C227" s="154">
        <v>126712</v>
      </c>
      <c r="D227" s="90" t="s">
        <v>1828</v>
      </c>
      <c r="E227" s="90" t="s">
        <v>552</v>
      </c>
      <c r="F227" s="90" t="s">
        <v>7</v>
      </c>
      <c r="G227" s="25">
        <v>1.31</v>
      </c>
      <c r="H227" s="25">
        <f t="shared" si="67"/>
        <v>137.55000000000001</v>
      </c>
      <c r="I227" s="26"/>
      <c r="J227" s="72">
        <f t="shared" si="68"/>
        <v>1.31</v>
      </c>
      <c r="K227" s="72">
        <f t="shared" si="69"/>
        <v>0</v>
      </c>
      <c r="L227" s="28">
        <f t="shared" si="70"/>
        <v>137.55000000000001</v>
      </c>
      <c r="M227" s="28">
        <f t="shared" si="71"/>
        <v>0</v>
      </c>
    </row>
    <row r="228" spans="1:13">
      <c r="A228" s="81">
        <v>0</v>
      </c>
      <c r="C228" s="154">
        <v>126713</v>
      </c>
      <c r="D228" s="90" t="s">
        <v>1829</v>
      </c>
      <c r="E228" s="90" t="s">
        <v>552</v>
      </c>
      <c r="F228" s="90" t="s">
        <v>7</v>
      </c>
      <c r="G228" s="25">
        <v>1.55</v>
      </c>
      <c r="H228" s="25">
        <f t="shared" si="67"/>
        <v>162.75</v>
      </c>
      <c r="I228" s="26"/>
      <c r="J228" s="72">
        <f t="shared" si="68"/>
        <v>1.55</v>
      </c>
      <c r="K228" s="72">
        <f t="shared" si="69"/>
        <v>0</v>
      </c>
      <c r="L228" s="28">
        <f t="shared" si="70"/>
        <v>162.75</v>
      </c>
      <c r="M228" s="28">
        <f t="shared" si="71"/>
        <v>0</v>
      </c>
    </row>
    <row r="229" spans="1:13">
      <c r="A229" s="81">
        <v>0</v>
      </c>
      <c r="C229" s="154">
        <v>126716</v>
      </c>
      <c r="D229" s="90" t="s">
        <v>1830</v>
      </c>
      <c r="E229" s="90" t="s">
        <v>552</v>
      </c>
      <c r="F229" s="90" t="s">
        <v>7</v>
      </c>
      <c r="G229" s="25">
        <v>1.55</v>
      </c>
      <c r="H229" s="25">
        <f t="shared" si="67"/>
        <v>162.75</v>
      </c>
      <c r="I229" s="26"/>
      <c r="J229" s="72">
        <f t="shared" si="68"/>
        <v>1.55</v>
      </c>
      <c r="K229" s="72">
        <f t="shared" si="69"/>
        <v>0</v>
      </c>
      <c r="L229" s="28">
        <f t="shared" si="70"/>
        <v>162.75</v>
      </c>
      <c r="M229" s="28">
        <f t="shared" si="71"/>
        <v>0</v>
      </c>
    </row>
    <row r="230" spans="1:13">
      <c r="A230" s="81">
        <v>0</v>
      </c>
      <c r="C230" s="154">
        <v>126730</v>
      </c>
      <c r="D230" s="90" t="s">
        <v>1831</v>
      </c>
      <c r="E230" s="90" t="s">
        <v>796</v>
      </c>
      <c r="F230" s="90" t="s">
        <v>7</v>
      </c>
      <c r="G230" s="25">
        <v>84.3</v>
      </c>
      <c r="H230" s="25">
        <f t="shared" si="67"/>
        <v>8851.5</v>
      </c>
      <c r="I230" s="26"/>
      <c r="J230" s="72">
        <f t="shared" si="68"/>
        <v>84.3</v>
      </c>
      <c r="K230" s="72">
        <f t="shared" si="69"/>
        <v>0</v>
      </c>
      <c r="L230" s="28">
        <f t="shared" si="70"/>
        <v>8851.5</v>
      </c>
      <c r="M230" s="28">
        <f t="shared" si="71"/>
        <v>0</v>
      </c>
    </row>
    <row r="231" spans="1:13">
      <c r="A231" s="81">
        <v>0</v>
      </c>
      <c r="C231" s="154">
        <v>126731</v>
      </c>
      <c r="D231" s="90" t="s">
        <v>1832</v>
      </c>
      <c r="E231" s="90" t="s">
        <v>796</v>
      </c>
      <c r="F231" s="90" t="s">
        <v>7</v>
      </c>
      <c r="G231" s="25">
        <v>103.65</v>
      </c>
      <c r="H231" s="25">
        <f t="shared" si="67"/>
        <v>10883.25</v>
      </c>
      <c r="I231" s="26"/>
      <c r="J231" s="72">
        <f t="shared" si="68"/>
        <v>103.65</v>
      </c>
      <c r="K231" s="72">
        <f t="shared" si="69"/>
        <v>0</v>
      </c>
      <c r="L231" s="28">
        <f t="shared" si="70"/>
        <v>10883.25</v>
      </c>
      <c r="M231" s="28">
        <f t="shared" si="71"/>
        <v>0</v>
      </c>
    </row>
    <row r="232" spans="1:13" ht="12.5" thickBot="1">
      <c r="A232" s="81"/>
      <c r="C232" s="90"/>
      <c r="D232" s="90"/>
      <c r="E232" s="90"/>
      <c r="F232" s="90"/>
      <c r="G232" s="25"/>
      <c r="H232" s="25"/>
      <c r="I232" s="26"/>
      <c r="J232" s="72"/>
      <c r="K232" s="72"/>
      <c r="L232" s="28"/>
      <c r="M232" s="28"/>
    </row>
    <row r="233" spans="1:13" ht="12.5" thickBot="1">
      <c r="A233" s="81"/>
      <c r="B233" s="321" t="s">
        <v>1942</v>
      </c>
      <c r="C233" s="322"/>
      <c r="D233" s="322"/>
      <c r="E233" s="322"/>
      <c r="F233" s="323"/>
      <c r="G233" s="151"/>
      <c r="H233" s="152"/>
      <c r="I233" s="26"/>
      <c r="J233" s="72"/>
      <c r="K233" s="72"/>
      <c r="L233" s="28"/>
      <c r="M233" s="28"/>
    </row>
    <row r="234" spans="1:13">
      <c r="A234" s="81">
        <v>0</v>
      </c>
      <c r="C234" s="154">
        <v>132231</v>
      </c>
      <c r="D234" s="90" t="s">
        <v>1943</v>
      </c>
      <c r="E234" s="90" t="s">
        <v>1944</v>
      </c>
      <c r="F234" s="90" t="s">
        <v>7</v>
      </c>
      <c r="G234" s="25">
        <v>13.2</v>
      </c>
      <c r="H234" s="25">
        <f t="shared" ref="H234:H235" si="72">ROUND(G234*Курс_EUR,2)</f>
        <v>1386</v>
      </c>
      <c r="I234" s="26"/>
      <c r="J234" s="72">
        <f t="shared" ref="J234:J235" si="73">G234*(1-Скидка_ROXELPRO_Ind)</f>
        <v>13.2</v>
      </c>
      <c r="K234" s="72">
        <f t="shared" ref="K234:K235" si="74">J234*I234</f>
        <v>0</v>
      </c>
      <c r="L234" s="28">
        <f t="shared" ref="L234:L235" si="75">H234*(1-Скидка_ROXELPRO_Ind)</f>
        <v>1386</v>
      </c>
      <c r="M234" s="28">
        <f t="shared" ref="M234:M235" si="76">I234*L234</f>
        <v>0</v>
      </c>
    </row>
    <row r="235" spans="1:13">
      <c r="A235" s="81">
        <v>0</v>
      </c>
      <c r="C235" s="154">
        <v>132232</v>
      </c>
      <c r="D235" s="90" t="s">
        <v>1945</v>
      </c>
      <c r="E235" s="90" t="s">
        <v>1944</v>
      </c>
      <c r="F235" s="90" t="s">
        <v>7</v>
      </c>
      <c r="G235" s="25">
        <v>13.2</v>
      </c>
      <c r="H235" s="25">
        <f t="shared" si="72"/>
        <v>1386</v>
      </c>
      <c r="I235" s="26"/>
      <c r="J235" s="72">
        <f t="shared" si="73"/>
        <v>13.2</v>
      </c>
      <c r="K235" s="72">
        <f t="shared" si="74"/>
        <v>0</v>
      </c>
      <c r="L235" s="28">
        <f t="shared" si="75"/>
        <v>1386</v>
      </c>
      <c r="M235" s="28">
        <f t="shared" si="76"/>
        <v>0</v>
      </c>
    </row>
    <row r="236" spans="1:13" ht="12.5" thickBot="1">
      <c r="A236" s="81"/>
      <c r="C236" s="90"/>
      <c r="D236" s="90"/>
      <c r="E236" s="90"/>
      <c r="F236" s="90"/>
      <c r="G236" s="25"/>
      <c r="H236" s="25"/>
      <c r="I236" s="26"/>
      <c r="J236" s="72"/>
      <c r="K236" s="72"/>
      <c r="L236" s="28"/>
      <c r="M236" s="28"/>
    </row>
    <row r="237" spans="1:13" ht="12.5" thickBot="1">
      <c r="A237" s="81"/>
      <c r="B237" s="321" t="s">
        <v>858</v>
      </c>
      <c r="C237" s="322"/>
      <c r="D237" s="322"/>
      <c r="E237" s="322"/>
      <c r="F237" s="323"/>
      <c r="G237" s="151"/>
      <c r="H237" s="152"/>
      <c r="I237" s="26"/>
      <c r="J237" s="72"/>
      <c r="K237" s="72"/>
      <c r="L237" s="28"/>
      <c r="M237" s="28"/>
    </row>
    <row r="238" spans="1:13">
      <c r="A238" s="81">
        <v>0</v>
      </c>
      <c r="C238" s="154">
        <v>132430</v>
      </c>
      <c r="D238" s="90" t="s">
        <v>982</v>
      </c>
      <c r="E238" s="90" t="s">
        <v>789</v>
      </c>
      <c r="F238" s="90" t="s">
        <v>7</v>
      </c>
      <c r="G238" s="25">
        <v>8.58</v>
      </c>
      <c r="H238" s="25">
        <f t="shared" ref="H238:H253" si="77">ROUND(G238*Курс_EUR,2)</f>
        <v>900.9</v>
      </c>
      <c r="I238" s="26"/>
      <c r="J238" s="72">
        <f t="shared" ref="J238:J253" si="78">G238*(1-Скидка_ROXELPRO_Ind)</f>
        <v>8.58</v>
      </c>
      <c r="K238" s="72">
        <f t="shared" ref="K238:K253" si="79">J238*I238</f>
        <v>0</v>
      </c>
      <c r="L238" s="28">
        <f t="shared" ref="L238:L253" si="80">H238*(1-Скидка_ROXELPRO_Ind)</f>
        <v>900.9</v>
      </c>
      <c r="M238" s="28">
        <f t="shared" ref="M238:M253" si="81">I238*L238</f>
        <v>0</v>
      </c>
    </row>
    <row r="239" spans="1:13">
      <c r="A239" s="81">
        <v>0</v>
      </c>
      <c r="C239" s="154">
        <v>132431</v>
      </c>
      <c r="D239" s="90" t="s">
        <v>983</v>
      </c>
      <c r="E239" s="90" t="s">
        <v>789</v>
      </c>
      <c r="F239" s="90" t="s">
        <v>7</v>
      </c>
      <c r="G239" s="25">
        <v>8.58</v>
      </c>
      <c r="H239" s="25">
        <f t="shared" si="77"/>
        <v>900.9</v>
      </c>
      <c r="I239" s="26"/>
      <c r="J239" s="72">
        <f t="shared" si="78"/>
        <v>8.58</v>
      </c>
      <c r="K239" s="72">
        <f t="shared" si="79"/>
        <v>0</v>
      </c>
      <c r="L239" s="28">
        <f t="shared" si="80"/>
        <v>900.9</v>
      </c>
      <c r="M239" s="28">
        <f t="shared" si="81"/>
        <v>0</v>
      </c>
    </row>
    <row r="240" spans="1:13">
      <c r="A240" s="81">
        <v>0</v>
      </c>
      <c r="C240" s="154">
        <v>132432</v>
      </c>
      <c r="D240" s="90" t="s">
        <v>984</v>
      </c>
      <c r="E240" s="90" t="s">
        <v>789</v>
      </c>
      <c r="F240" s="90" t="s">
        <v>7</v>
      </c>
      <c r="G240" s="25">
        <v>8.58</v>
      </c>
      <c r="H240" s="25">
        <f t="shared" si="77"/>
        <v>900.9</v>
      </c>
      <c r="I240" s="26"/>
      <c r="J240" s="72">
        <f t="shared" si="78"/>
        <v>8.58</v>
      </c>
      <c r="K240" s="72">
        <f t="shared" si="79"/>
        <v>0</v>
      </c>
      <c r="L240" s="28">
        <f t="shared" si="80"/>
        <v>900.9</v>
      </c>
      <c r="M240" s="28">
        <f t="shared" si="81"/>
        <v>0</v>
      </c>
    </row>
    <row r="241" spans="1:14">
      <c r="A241" s="81">
        <v>0</v>
      </c>
      <c r="C241" s="154">
        <v>132433</v>
      </c>
      <c r="D241" s="90" t="s">
        <v>985</v>
      </c>
      <c r="E241" s="90" t="s">
        <v>789</v>
      </c>
      <c r="F241" s="90" t="s">
        <v>7</v>
      </c>
      <c r="G241" s="25">
        <v>8.84</v>
      </c>
      <c r="H241" s="25">
        <f t="shared" si="77"/>
        <v>928.2</v>
      </c>
      <c r="I241" s="26"/>
      <c r="J241" s="72">
        <f t="shared" si="78"/>
        <v>8.84</v>
      </c>
      <c r="K241" s="72">
        <f t="shared" si="79"/>
        <v>0</v>
      </c>
      <c r="L241" s="28">
        <f t="shared" si="80"/>
        <v>928.2</v>
      </c>
      <c r="M241" s="28">
        <f t="shared" si="81"/>
        <v>0</v>
      </c>
    </row>
    <row r="242" spans="1:14">
      <c r="A242" s="81">
        <v>0</v>
      </c>
      <c r="C242" s="154">
        <v>132434</v>
      </c>
      <c r="D242" s="90" t="s">
        <v>986</v>
      </c>
      <c r="E242" s="90" t="s">
        <v>789</v>
      </c>
      <c r="F242" s="90" t="s">
        <v>7</v>
      </c>
      <c r="G242" s="25">
        <v>8.84</v>
      </c>
      <c r="H242" s="25">
        <f t="shared" si="77"/>
        <v>928.2</v>
      </c>
      <c r="I242" s="26"/>
      <c r="J242" s="72">
        <f t="shared" si="78"/>
        <v>8.84</v>
      </c>
      <c r="K242" s="72">
        <f t="shared" si="79"/>
        <v>0</v>
      </c>
      <c r="L242" s="28">
        <f t="shared" si="80"/>
        <v>928.2</v>
      </c>
      <c r="M242" s="28">
        <f t="shared" si="81"/>
        <v>0</v>
      </c>
    </row>
    <row r="243" spans="1:14">
      <c r="A243" s="81">
        <v>0</v>
      </c>
      <c r="C243" s="154">
        <v>132435</v>
      </c>
      <c r="D243" s="90" t="s">
        <v>987</v>
      </c>
      <c r="E243" s="90" t="s">
        <v>789</v>
      </c>
      <c r="F243" s="90" t="s">
        <v>7</v>
      </c>
      <c r="G243" s="25">
        <v>8.84</v>
      </c>
      <c r="H243" s="25">
        <f t="shared" si="77"/>
        <v>928.2</v>
      </c>
      <c r="I243" s="26"/>
      <c r="J243" s="72">
        <f t="shared" si="78"/>
        <v>8.84</v>
      </c>
      <c r="K243" s="72">
        <f t="shared" si="79"/>
        <v>0</v>
      </c>
      <c r="L243" s="28">
        <f t="shared" si="80"/>
        <v>928.2</v>
      </c>
      <c r="M243" s="28">
        <f t="shared" si="81"/>
        <v>0</v>
      </c>
    </row>
    <row r="244" spans="1:14">
      <c r="A244" s="81">
        <v>0</v>
      </c>
      <c r="C244" s="154">
        <v>132436</v>
      </c>
      <c r="D244" s="90" t="s">
        <v>988</v>
      </c>
      <c r="E244" s="90" t="s">
        <v>789</v>
      </c>
      <c r="F244" s="90" t="s">
        <v>7</v>
      </c>
      <c r="G244" s="25">
        <v>9.1</v>
      </c>
      <c r="H244" s="25">
        <f t="shared" si="77"/>
        <v>955.5</v>
      </c>
      <c r="I244" s="26"/>
      <c r="J244" s="72">
        <f t="shared" si="78"/>
        <v>9.1</v>
      </c>
      <c r="K244" s="72">
        <f t="shared" si="79"/>
        <v>0</v>
      </c>
      <c r="L244" s="28">
        <f t="shared" si="80"/>
        <v>955.5</v>
      </c>
      <c r="M244" s="28">
        <f t="shared" si="81"/>
        <v>0</v>
      </c>
    </row>
    <row r="245" spans="1:14">
      <c r="A245" s="81">
        <v>0</v>
      </c>
      <c r="C245" s="154">
        <v>132437</v>
      </c>
      <c r="D245" s="90" t="s">
        <v>989</v>
      </c>
      <c r="E245" s="90" t="s">
        <v>789</v>
      </c>
      <c r="F245" s="90" t="s">
        <v>7</v>
      </c>
      <c r="G245" s="25">
        <v>9.1</v>
      </c>
      <c r="H245" s="25">
        <f t="shared" si="77"/>
        <v>955.5</v>
      </c>
      <c r="I245" s="26"/>
      <c r="J245" s="72">
        <f t="shared" si="78"/>
        <v>9.1</v>
      </c>
      <c r="K245" s="72">
        <f t="shared" si="79"/>
        <v>0</v>
      </c>
      <c r="L245" s="28">
        <f t="shared" si="80"/>
        <v>955.5</v>
      </c>
      <c r="M245" s="28">
        <f t="shared" si="81"/>
        <v>0</v>
      </c>
    </row>
    <row r="246" spans="1:14">
      <c r="A246" s="81">
        <v>0</v>
      </c>
      <c r="C246" s="154">
        <v>132438</v>
      </c>
      <c r="D246" s="90" t="s">
        <v>990</v>
      </c>
      <c r="E246" s="90" t="s">
        <v>789</v>
      </c>
      <c r="F246" s="90" t="s">
        <v>7</v>
      </c>
      <c r="G246" s="25">
        <v>9.1</v>
      </c>
      <c r="H246" s="25">
        <f t="shared" si="77"/>
        <v>955.5</v>
      </c>
      <c r="I246" s="26"/>
      <c r="J246" s="72">
        <f t="shared" si="78"/>
        <v>9.1</v>
      </c>
      <c r="K246" s="72">
        <f t="shared" si="79"/>
        <v>0</v>
      </c>
      <c r="L246" s="28">
        <f t="shared" si="80"/>
        <v>955.5</v>
      </c>
      <c r="M246" s="28">
        <f t="shared" si="81"/>
        <v>0</v>
      </c>
    </row>
    <row r="247" spans="1:14">
      <c r="A247" s="81">
        <v>0</v>
      </c>
      <c r="C247" s="154">
        <v>132439</v>
      </c>
      <c r="D247" s="90" t="s">
        <v>991</v>
      </c>
      <c r="E247" s="90" t="s">
        <v>789</v>
      </c>
      <c r="F247" s="90" t="s">
        <v>7</v>
      </c>
      <c r="G247" s="25">
        <v>9.1</v>
      </c>
      <c r="H247" s="25">
        <f t="shared" si="77"/>
        <v>955.5</v>
      </c>
      <c r="I247" s="26"/>
      <c r="J247" s="72">
        <f t="shared" si="78"/>
        <v>9.1</v>
      </c>
      <c r="K247" s="72">
        <f t="shared" si="79"/>
        <v>0</v>
      </c>
      <c r="L247" s="28">
        <f t="shared" si="80"/>
        <v>955.5</v>
      </c>
      <c r="M247" s="28">
        <f t="shared" si="81"/>
        <v>0</v>
      </c>
    </row>
    <row r="248" spans="1:14">
      <c r="A248" s="81">
        <v>0</v>
      </c>
      <c r="C248" s="154">
        <v>132440</v>
      </c>
      <c r="D248" s="90" t="s">
        <v>814</v>
      </c>
      <c r="E248" s="90" t="s">
        <v>789</v>
      </c>
      <c r="F248" s="90" t="s">
        <v>7</v>
      </c>
      <c r="G248" s="25">
        <v>8.58</v>
      </c>
      <c r="H248" s="25">
        <f t="shared" si="77"/>
        <v>900.9</v>
      </c>
      <c r="I248" s="26"/>
      <c r="J248" s="72">
        <f t="shared" si="78"/>
        <v>8.58</v>
      </c>
      <c r="K248" s="72">
        <f t="shared" si="79"/>
        <v>0</v>
      </c>
      <c r="L248" s="28">
        <f t="shared" si="80"/>
        <v>900.9</v>
      </c>
      <c r="M248" s="28">
        <f t="shared" si="81"/>
        <v>0</v>
      </c>
      <c r="N248" s="34"/>
    </row>
    <row r="249" spans="1:14">
      <c r="A249" s="81">
        <v>0</v>
      </c>
      <c r="C249" s="154">
        <v>132441</v>
      </c>
      <c r="D249" s="90" t="s">
        <v>815</v>
      </c>
      <c r="E249" s="90" t="s">
        <v>789</v>
      </c>
      <c r="F249" s="90" t="s">
        <v>7</v>
      </c>
      <c r="G249" s="25">
        <v>8.58</v>
      </c>
      <c r="H249" s="25">
        <f t="shared" si="77"/>
        <v>900.9</v>
      </c>
      <c r="I249" s="26"/>
      <c r="J249" s="72">
        <f t="shared" si="78"/>
        <v>8.58</v>
      </c>
      <c r="K249" s="72">
        <f t="shared" si="79"/>
        <v>0</v>
      </c>
      <c r="L249" s="28">
        <f t="shared" si="80"/>
        <v>900.9</v>
      </c>
      <c r="M249" s="28">
        <f t="shared" si="81"/>
        <v>0</v>
      </c>
      <c r="N249" s="34"/>
    </row>
    <row r="250" spans="1:14">
      <c r="A250" s="81">
        <v>0</v>
      </c>
      <c r="C250" s="154">
        <v>132442</v>
      </c>
      <c r="D250" s="90" t="s">
        <v>816</v>
      </c>
      <c r="E250" s="90" t="s">
        <v>789</v>
      </c>
      <c r="F250" s="90" t="s">
        <v>7</v>
      </c>
      <c r="G250" s="25">
        <v>8.58</v>
      </c>
      <c r="H250" s="25">
        <f t="shared" si="77"/>
        <v>900.9</v>
      </c>
      <c r="I250" s="26"/>
      <c r="J250" s="72">
        <f t="shared" si="78"/>
        <v>8.58</v>
      </c>
      <c r="K250" s="72">
        <f t="shared" si="79"/>
        <v>0</v>
      </c>
      <c r="L250" s="28">
        <f t="shared" si="80"/>
        <v>900.9</v>
      </c>
      <c r="M250" s="28">
        <f t="shared" si="81"/>
        <v>0</v>
      </c>
      <c r="N250" s="34"/>
    </row>
    <row r="251" spans="1:14">
      <c r="A251" s="81">
        <v>0</v>
      </c>
      <c r="C251" s="154">
        <v>132443</v>
      </c>
      <c r="D251" s="90" t="s">
        <v>817</v>
      </c>
      <c r="E251" s="90" t="s">
        <v>789</v>
      </c>
      <c r="F251" s="90" t="s">
        <v>7</v>
      </c>
      <c r="G251" s="25">
        <v>8.84</v>
      </c>
      <c r="H251" s="25">
        <f t="shared" si="77"/>
        <v>928.2</v>
      </c>
      <c r="I251" s="26"/>
      <c r="J251" s="72">
        <f t="shared" si="78"/>
        <v>8.84</v>
      </c>
      <c r="K251" s="72">
        <f t="shared" si="79"/>
        <v>0</v>
      </c>
      <c r="L251" s="28">
        <f t="shared" si="80"/>
        <v>928.2</v>
      </c>
      <c r="M251" s="28">
        <f t="shared" si="81"/>
        <v>0</v>
      </c>
      <c r="N251" s="34"/>
    </row>
    <row r="252" spans="1:14">
      <c r="A252" s="81">
        <v>0</v>
      </c>
      <c r="C252" s="154">
        <v>132446</v>
      </c>
      <c r="D252" s="90" t="s">
        <v>818</v>
      </c>
      <c r="E252" s="90" t="s">
        <v>789</v>
      </c>
      <c r="F252" s="90" t="s">
        <v>7</v>
      </c>
      <c r="G252" s="25">
        <v>9.1</v>
      </c>
      <c r="H252" s="25">
        <f t="shared" si="77"/>
        <v>955.5</v>
      </c>
      <c r="I252" s="26"/>
      <c r="J252" s="72">
        <f t="shared" si="78"/>
        <v>9.1</v>
      </c>
      <c r="K252" s="72">
        <f t="shared" si="79"/>
        <v>0</v>
      </c>
      <c r="L252" s="28">
        <f t="shared" si="80"/>
        <v>955.5</v>
      </c>
      <c r="M252" s="28">
        <f t="shared" si="81"/>
        <v>0</v>
      </c>
      <c r="N252" s="34"/>
    </row>
    <row r="253" spans="1:14">
      <c r="A253" s="81">
        <v>0</v>
      </c>
      <c r="C253" s="154">
        <v>132447</v>
      </c>
      <c r="D253" s="90" t="s">
        <v>819</v>
      </c>
      <c r="E253" s="90" t="s">
        <v>789</v>
      </c>
      <c r="F253" s="90" t="s">
        <v>7</v>
      </c>
      <c r="G253" s="25">
        <v>9.1</v>
      </c>
      <c r="H253" s="25">
        <f t="shared" si="77"/>
        <v>955.5</v>
      </c>
      <c r="I253" s="26"/>
      <c r="J253" s="72">
        <f t="shared" si="78"/>
        <v>9.1</v>
      </c>
      <c r="K253" s="72">
        <f t="shared" si="79"/>
        <v>0</v>
      </c>
      <c r="L253" s="28">
        <f t="shared" si="80"/>
        <v>955.5</v>
      </c>
      <c r="M253" s="28">
        <f t="shared" si="81"/>
        <v>0</v>
      </c>
      <c r="N253" s="34"/>
    </row>
    <row r="254" spans="1:14">
      <c r="A254" s="81"/>
      <c r="C254" s="90"/>
      <c r="D254" s="90"/>
      <c r="E254" s="90"/>
      <c r="F254" s="90"/>
      <c r="G254" s="25"/>
      <c r="H254" s="25"/>
      <c r="I254" s="26"/>
      <c r="J254" s="72"/>
      <c r="K254" s="72"/>
      <c r="L254" s="28"/>
      <c r="M254" s="28"/>
      <c r="N254" s="34"/>
    </row>
    <row r="255" spans="1:14">
      <c r="A255" s="81">
        <v>0</v>
      </c>
      <c r="C255" s="154">
        <v>132450</v>
      </c>
      <c r="D255" s="90" t="s">
        <v>722</v>
      </c>
      <c r="E255" s="90" t="s">
        <v>790</v>
      </c>
      <c r="F255" s="90" t="s">
        <v>7</v>
      </c>
      <c r="G255" s="25">
        <v>12.25</v>
      </c>
      <c r="H255" s="25">
        <f t="shared" ref="H255:H270" si="82">ROUND(G255*Курс_EUR,2)</f>
        <v>1286.25</v>
      </c>
      <c r="I255" s="26"/>
      <c r="J255" s="72">
        <f t="shared" ref="J255:J270" si="83">G255*(1-Скидка_ROXELPRO_Ind)</f>
        <v>12.25</v>
      </c>
      <c r="K255" s="72">
        <f t="shared" ref="K255:K270" si="84">J255*I255</f>
        <v>0</v>
      </c>
      <c r="L255" s="28">
        <f t="shared" ref="L255:L270" si="85">H255*(1-Скидка_ROXELPRO_Ind)</f>
        <v>1286.25</v>
      </c>
      <c r="M255" s="28">
        <f t="shared" ref="M255:M270" si="86">I255*L255</f>
        <v>0</v>
      </c>
    </row>
    <row r="256" spans="1:14">
      <c r="A256" s="81">
        <v>0</v>
      </c>
      <c r="C256" s="154">
        <v>132451</v>
      </c>
      <c r="D256" s="90" t="s">
        <v>723</v>
      </c>
      <c r="E256" s="90" t="s">
        <v>790</v>
      </c>
      <c r="F256" s="90" t="s">
        <v>7</v>
      </c>
      <c r="G256" s="25">
        <v>12.25</v>
      </c>
      <c r="H256" s="25">
        <f t="shared" si="82"/>
        <v>1286.25</v>
      </c>
      <c r="I256" s="26"/>
      <c r="J256" s="72">
        <f t="shared" si="83"/>
        <v>12.25</v>
      </c>
      <c r="K256" s="72">
        <f t="shared" si="84"/>
        <v>0</v>
      </c>
      <c r="L256" s="28">
        <f t="shared" si="85"/>
        <v>1286.25</v>
      </c>
      <c r="M256" s="28">
        <f t="shared" si="86"/>
        <v>0</v>
      </c>
    </row>
    <row r="257" spans="1:14">
      <c r="A257" s="81">
        <v>0</v>
      </c>
      <c r="C257" s="154">
        <v>132452</v>
      </c>
      <c r="D257" s="90" t="s">
        <v>724</v>
      </c>
      <c r="E257" s="90" t="s">
        <v>790</v>
      </c>
      <c r="F257" s="90" t="s">
        <v>7</v>
      </c>
      <c r="G257" s="25">
        <v>12.25</v>
      </c>
      <c r="H257" s="25">
        <f t="shared" si="82"/>
        <v>1286.25</v>
      </c>
      <c r="I257" s="26"/>
      <c r="J257" s="72">
        <f t="shared" si="83"/>
        <v>12.25</v>
      </c>
      <c r="K257" s="72">
        <f t="shared" si="84"/>
        <v>0</v>
      </c>
      <c r="L257" s="28">
        <f t="shared" si="85"/>
        <v>1286.25</v>
      </c>
      <c r="M257" s="28">
        <f t="shared" si="86"/>
        <v>0</v>
      </c>
    </row>
    <row r="258" spans="1:14">
      <c r="A258" s="81">
        <v>0</v>
      </c>
      <c r="C258" s="154">
        <v>132453</v>
      </c>
      <c r="D258" s="90" t="s">
        <v>725</v>
      </c>
      <c r="E258" s="90" t="s">
        <v>790</v>
      </c>
      <c r="F258" s="90" t="s">
        <v>7</v>
      </c>
      <c r="G258" s="25">
        <v>12.87</v>
      </c>
      <c r="H258" s="25">
        <f t="shared" si="82"/>
        <v>1351.35</v>
      </c>
      <c r="I258" s="26"/>
      <c r="J258" s="72">
        <f t="shared" si="83"/>
        <v>12.87</v>
      </c>
      <c r="K258" s="72">
        <f t="shared" si="84"/>
        <v>0</v>
      </c>
      <c r="L258" s="28">
        <f t="shared" si="85"/>
        <v>1351.35</v>
      </c>
      <c r="M258" s="28">
        <f t="shared" si="86"/>
        <v>0</v>
      </c>
    </row>
    <row r="259" spans="1:14">
      <c r="A259" s="81">
        <v>0</v>
      </c>
      <c r="C259" s="154">
        <v>132454</v>
      </c>
      <c r="D259" s="90" t="s">
        <v>726</v>
      </c>
      <c r="E259" s="90" t="s">
        <v>790</v>
      </c>
      <c r="F259" s="90" t="s">
        <v>7</v>
      </c>
      <c r="G259" s="25">
        <v>12.87</v>
      </c>
      <c r="H259" s="25">
        <f t="shared" si="82"/>
        <v>1351.35</v>
      </c>
      <c r="I259" s="26"/>
      <c r="J259" s="72">
        <f t="shared" si="83"/>
        <v>12.87</v>
      </c>
      <c r="K259" s="72">
        <f t="shared" si="84"/>
        <v>0</v>
      </c>
      <c r="L259" s="28">
        <f t="shared" si="85"/>
        <v>1351.35</v>
      </c>
      <c r="M259" s="28">
        <f t="shared" si="86"/>
        <v>0</v>
      </c>
    </row>
    <row r="260" spans="1:14">
      <c r="A260" s="81">
        <v>0</v>
      </c>
      <c r="C260" s="154">
        <v>132455</v>
      </c>
      <c r="D260" s="90" t="s">
        <v>727</v>
      </c>
      <c r="E260" s="90" t="s">
        <v>790</v>
      </c>
      <c r="F260" s="90" t="s">
        <v>7</v>
      </c>
      <c r="G260" s="25">
        <v>12.87</v>
      </c>
      <c r="H260" s="25">
        <f t="shared" si="82"/>
        <v>1351.35</v>
      </c>
      <c r="I260" s="26"/>
      <c r="J260" s="72">
        <f t="shared" si="83"/>
        <v>12.87</v>
      </c>
      <c r="K260" s="72">
        <f t="shared" si="84"/>
        <v>0</v>
      </c>
      <c r="L260" s="28">
        <f t="shared" si="85"/>
        <v>1351.35</v>
      </c>
      <c r="M260" s="28">
        <f t="shared" si="86"/>
        <v>0</v>
      </c>
    </row>
    <row r="261" spans="1:14">
      <c r="A261" s="81">
        <v>0</v>
      </c>
      <c r="C261" s="154">
        <v>132456</v>
      </c>
      <c r="D261" s="90" t="s">
        <v>728</v>
      </c>
      <c r="E261" s="90" t="s">
        <v>790</v>
      </c>
      <c r="F261" s="90" t="s">
        <v>7</v>
      </c>
      <c r="G261" s="25">
        <v>13.49</v>
      </c>
      <c r="H261" s="25">
        <f t="shared" si="82"/>
        <v>1416.45</v>
      </c>
      <c r="I261" s="26"/>
      <c r="J261" s="72">
        <f t="shared" si="83"/>
        <v>13.49</v>
      </c>
      <c r="K261" s="72">
        <f t="shared" si="84"/>
        <v>0</v>
      </c>
      <c r="L261" s="28">
        <f t="shared" si="85"/>
        <v>1416.45</v>
      </c>
      <c r="M261" s="28">
        <f t="shared" si="86"/>
        <v>0</v>
      </c>
    </row>
    <row r="262" spans="1:14">
      <c r="A262" s="81">
        <v>0</v>
      </c>
      <c r="C262" s="154">
        <v>132457</v>
      </c>
      <c r="D262" s="90" t="s">
        <v>729</v>
      </c>
      <c r="E262" s="90" t="s">
        <v>790</v>
      </c>
      <c r="F262" s="90" t="s">
        <v>7</v>
      </c>
      <c r="G262" s="25">
        <v>13.49</v>
      </c>
      <c r="H262" s="25">
        <f t="shared" si="82"/>
        <v>1416.45</v>
      </c>
      <c r="I262" s="26"/>
      <c r="J262" s="72">
        <f t="shared" si="83"/>
        <v>13.49</v>
      </c>
      <c r="K262" s="72">
        <f t="shared" si="84"/>
        <v>0</v>
      </c>
      <c r="L262" s="28">
        <f t="shared" si="85"/>
        <v>1416.45</v>
      </c>
      <c r="M262" s="28">
        <f t="shared" si="86"/>
        <v>0</v>
      </c>
    </row>
    <row r="263" spans="1:14">
      <c r="A263" s="81">
        <v>0</v>
      </c>
      <c r="C263" s="154">
        <v>132458</v>
      </c>
      <c r="D263" s="90" t="s">
        <v>730</v>
      </c>
      <c r="E263" s="90" t="s">
        <v>790</v>
      </c>
      <c r="F263" s="90" t="s">
        <v>7</v>
      </c>
      <c r="G263" s="25">
        <v>13.49</v>
      </c>
      <c r="H263" s="25">
        <f t="shared" si="82"/>
        <v>1416.45</v>
      </c>
      <c r="I263" s="26"/>
      <c r="J263" s="72">
        <f t="shared" si="83"/>
        <v>13.49</v>
      </c>
      <c r="K263" s="72">
        <f t="shared" si="84"/>
        <v>0</v>
      </c>
      <c r="L263" s="28">
        <f t="shared" si="85"/>
        <v>1416.45</v>
      </c>
      <c r="M263" s="28">
        <f t="shared" si="86"/>
        <v>0</v>
      </c>
    </row>
    <row r="264" spans="1:14">
      <c r="A264" s="81">
        <v>0</v>
      </c>
      <c r="C264" s="154">
        <v>132459</v>
      </c>
      <c r="D264" s="90" t="s">
        <v>731</v>
      </c>
      <c r="E264" s="90" t="s">
        <v>790</v>
      </c>
      <c r="F264" s="90" t="s">
        <v>7</v>
      </c>
      <c r="G264" s="25">
        <v>13.49</v>
      </c>
      <c r="H264" s="25">
        <f t="shared" si="82"/>
        <v>1416.45</v>
      </c>
      <c r="I264" s="26"/>
      <c r="J264" s="72">
        <f t="shared" si="83"/>
        <v>13.49</v>
      </c>
      <c r="K264" s="72">
        <f t="shared" si="84"/>
        <v>0</v>
      </c>
      <c r="L264" s="28">
        <f t="shared" si="85"/>
        <v>1416.45</v>
      </c>
      <c r="M264" s="28">
        <f t="shared" si="86"/>
        <v>0</v>
      </c>
    </row>
    <row r="265" spans="1:14">
      <c r="A265" s="81">
        <v>0</v>
      </c>
      <c r="C265" s="154">
        <v>132460</v>
      </c>
      <c r="D265" s="90" t="s">
        <v>820</v>
      </c>
      <c r="E265" s="90" t="s">
        <v>790</v>
      </c>
      <c r="F265" s="90" t="s">
        <v>7</v>
      </c>
      <c r="G265" s="25">
        <v>12.25</v>
      </c>
      <c r="H265" s="25">
        <f t="shared" si="82"/>
        <v>1286.25</v>
      </c>
      <c r="I265" s="26"/>
      <c r="J265" s="72">
        <f t="shared" si="83"/>
        <v>12.25</v>
      </c>
      <c r="K265" s="72">
        <f t="shared" si="84"/>
        <v>0</v>
      </c>
      <c r="L265" s="28">
        <f t="shared" si="85"/>
        <v>1286.25</v>
      </c>
      <c r="M265" s="28">
        <f t="shared" si="86"/>
        <v>0</v>
      </c>
      <c r="N265" s="34"/>
    </row>
    <row r="266" spans="1:14">
      <c r="A266" s="81">
        <v>0</v>
      </c>
      <c r="C266" s="154">
        <v>132461</v>
      </c>
      <c r="D266" s="90" t="s">
        <v>821</v>
      </c>
      <c r="E266" s="90" t="s">
        <v>790</v>
      </c>
      <c r="F266" s="90" t="s">
        <v>7</v>
      </c>
      <c r="G266" s="25">
        <v>12.25</v>
      </c>
      <c r="H266" s="25">
        <f t="shared" si="82"/>
        <v>1286.25</v>
      </c>
      <c r="I266" s="26"/>
      <c r="J266" s="72">
        <f t="shared" si="83"/>
        <v>12.25</v>
      </c>
      <c r="K266" s="72">
        <f t="shared" si="84"/>
        <v>0</v>
      </c>
      <c r="L266" s="28">
        <f t="shared" si="85"/>
        <v>1286.25</v>
      </c>
      <c r="M266" s="28">
        <f t="shared" si="86"/>
        <v>0</v>
      </c>
      <c r="N266" s="34"/>
    </row>
    <row r="267" spans="1:14">
      <c r="A267" s="81">
        <v>0</v>
      </c>
      <c r="C267" s="154">
        <v>132462</v>
      </c>
      <c r="D267" s="90" t="s">
        <v>822</v>
      </c>
      <c r="E267" s="90" t="s">
        <v>790</v>
      </c>
      <c r="F267" s="90" t="s">
        <v>7</v>
      </c>
      <c r="G267" s="25">
        <v>12.25</v>
      </c>
      <c r="H267" s="25">
        <f t="shared" si="82"/>
        <v>1286.25</v>
      </c>
      <c r="I267" s="26"/>
      <c r="J267" s="72">
        <f t="shared" si="83"/>
        <v>12.25</v>
      </c>
      <c r="K267" s="72">
        <f t="shared" si="84"/>
        <v>0</v>
      </c>
      <c r="L267" s="28">
        <f t="shared" si="85"/>
        <v>1286.25</v>
      </c>
      <c r="M267" s="28">
        <f t="shared" si="86"/>
        <v>0</v>
      </c>
      <c r="N267" s="34"/>
    </row>
    <row r="268" spans="1:14">
      <c r="A268" s="81">
        <v>0</v>
      </c>
      <c r="C268" s="154">
        <v>132463</v>
      </c>
      <c r="D268" s="90" t="s">
        <v>823</v>
      </c>
      <c r="E268" s="90" t="s">
        <v>790</v>
      </c>
      <c r="F268" s="90" t="s">
        <v>7</v>
      </c>
      <c r="G268" s="25">
        <v>12.87</v>
      </c>
      <c r="H268" s="25">
        <f t="shared" si="82"/>
        <v>1351.35</v>
      </c>
      <c r="I268" s="26"/>
      <c r="J268" s="72">
        <f t="shared" si="83"/>
        <v>12.87</v>
      </c>
      <c r="K268" s="72">
        <f t="shared" si="84"/>
        <v>0</v>
      </c>
      <c r="L268" s="28">
        <f t="shared" si="85"/>
        <v>1351.35</v>
      </c>
      <c r="M268" s="28">
        <f t="shared" si="86"/>
        <v>0</v>
      </c>
      <c r="N268" s="34"/>
    </row>
    <row r="269" spans="1:14">
      <c r="A269" s="81">
        <v>0</v>
      </c>
      <c r="C269" s="154">
        <v>132466</v>
      </c>
      <c r="D269" s="90" t="s">
        <v>824</v>
      </c>
      <c r="E269" s="90" t="s">
        <v>790</v>
      </c>
      <c r="F269" s="90" t="s">
        <v>7</v>
      </c>
      <c r="G269" s="25">
        <v>13.49</v>
      </c>
      <c r="H269" s="25">
        <f t="shared" si="82"/>
        <v>1416.45</v>
      </c>
      <c r="I269" s="26"/>
      <c r="J269" s="72">
        <f t="shared" si="83"/>
        <v>13.49</v>
      </c>
      <c r="K269" s="72">
        <f t="shared" si="84"/>
        <v>0</v>
      </c>
      <c r="L269" s="28">
        <f t="shared" si="85"/>
        <v>1416.45</v>
      </c>
      <c r="M269" s="28">
        <f t="shared" si="86"/>
        <v>0</v>
      </c>
      <c r="N269" s="34"/>
    </row>
    <row r="270" spans="1:14">
      <c r="A270" s="81">
        <v>0</v>
      </c>
      <c r="C270" s="154">
        <v>132467</v>
      </c>
      <c r="D270" s="90" t="s">
        <v>825</v>
      </c>
      <c r="E270" s="90" t="s">
        <v>790</v>
      </c>
      <c r="F270" s="90" t="s">
        <v>7</v>
      </c>
      <c r="G270" s="25">
        <v>13.49</v>
      </c>
      <c r="H270" s="25">
        <f t="shared" si="82"/>
        <v>1416.45</v>
      </c>
      <c r="I270" s="26"/>
      <c r="J270" s="72">
        <f t="shared" si="83"/>
        <v>13.49</v>
      </c>
      <c r="K270" s="72">
        <f t="shared" si="84"/>
        <v>0</v>
      </c>
      <c r="L270" s="28">
        <f t="shared" si="85"/>
        <v>1416.45</v>
      </c>
      <c r="M270" s="28">
        <f t="shared" si="86"/>
        <v>0</v>
      </c>
      <c r="N270" s="34"/>
    </row>
    <row r="271" spans="1:14">
      <c r="A271" s="81"/>
      <c r="C271" s="90"/>
      <c r="D271" s="90"/>
      <c r="E271" s="90"/>
      <c r="F271" s="90"/>
      <c r="G271" s="25"/>
      <c r="H271" s="25"/>
      <c r="I271" s="26"/>
      <c r="J271" s="72"/>
      <c r="K271" s="72"/>
      <c r="L271" s="28"/>
      <c r="M271" s="28"/>
      <c r="N271" s="34"/>
    </row>
    <row r="272" spans="1:14">
      <c r="A272" s="81">
        <v>0</v>
      </c>
      <c r="C272" s="154">
        <v>132932</v>
      </c>
      <c r="D272" s="90" t="s">
        <v>860</v>
      </c>
      <c r="E272" s="90" t="s">
        <v>7</v>
      </c>
      <c r="F272" s="90" t="s">
        <v>7</v>
      </c>
      <c r="G272" s="25">
        <v>14.7</v>
      </c>
      <c r="H272" s="25">
        <f>ROUND(G272*Курс_EUR,2)</f>
        <v>1543.5</v>
      </c>
      <c r="I272" s="26"/>
      <c r="J272" s="72">
        <f>G272*(1-Скидка_ROXELPRO_Ind)</f>
        <v>14.7</v>
      </c>
      <c r="K272" s="72">
        <f>J272*I272</f>
        <v>0</v>
      </c>
      <c r="L272" s="28">
        <f>H272*(1-Скидка_ROXELPRO_Ind)</f>
        <v>1543.5</v>
      </c>
      <c r="M272" s="28">
        <f>I272*L272</f>
        <v>0</v>
      </c>
      <c r="N272" s="34"/>
    </row>
    <row r="273" spans="1:14">
      <c r="A273" s="81">
        <v>0</v>
      </c>
      <c r="C273" s="154">
        <v>132933</v>
      </c>
      <c r="D273" s="90" t="s">
        <v>1266</v>
      </c>
      <c r="E273" s="90" t="s">
        <v>7</v>
      </c>
      <c r="F273" s="90" t="s">
        <v>7</v>
      </c>
      <c r="G273" s="25">
        <v>14.7</v>
      </c>
      <c r="H273" s="25">
        <f>ROUND(G273*Курс_EUR,2)</f>
        <v>1543.5</v>
      </c>
      <c r="I273" s="26"/>
      <c r="J273" s="72">
        <f>G273*(1-Скидка_ROXELPRO_Ind)</f>
        <v>14.7</v>
      </c>
      <c r="K273" s="72">
        <f>J273*I273</f>
        <v>0</v>
      </c>
      <c r="L273" s="28">
        <f>H273*(1-Скидка_ROXELPRO_Ind)</f>
        <v>1543.5</v>
      </c>
      <c r="M273" s="28">
        <f>I273*L273</f>
        <v>0</v>
      </c>
      <c r="N273" s="34"/>
    </row>
    <row r="274" spans="1:14" ht="12.5" thickBot="1">
      <c r="A274" s="81"/>
      <c r="C274" s="90"/>
      <c r="D274" s="90"/>
      <c r="E274" s="90"/>
      <c r="F274" s="90"/>
      <c r="G274" s="25"/>
      <c r="H274" s="25"/>
      <c r="I274" s="26"/>
      <c r="J274" s="72"/>
      <c r="K274" s="72"/>
      <c r="L274" s="28"/>
      <c r="M274" s="28"/>
    </row>
    <row r="275" spans="1:14" ht="12.5" thickBot="1">
      <c r="A275" s="81"/>
      <c r="B275" s="321" t="s">
        <v>859</v>
      </c>
      <c r="C275" s="322"/>
      <c r="D275" s="322"/>
      <c r="E275" s="322"/>
      <c r="F275" s="323"/>
      <c r="G275" s="151"/>
      <c r="H275" s="152"/>
      <c r="I275" s="26"/>
      <c r="J275" s="72"/>
      <c r="K275" s="72"/>
      <c r="L275" s="28"/>
      <c r="M275" s="28"/>
      <c r="N275" s="34"/>
    </row>
    <row r="276" spans="1:14">
      <c r="A276" s="81">
        <v>0</v>
      </c>
      <c r="C276" s="154">
        <v>133103</v>
      </c>
      <c r="D276" s="90" t="s">
        <v>1395</v>
      </c>
      <c r="E276" s="90" t="s">
        <v>776</v>
      </c>
      <c r="F276" s="90" t="s">
        <v>7</v>
      </c>
      <c r="G276" s="25">
        <v>1.6</v>
      </c>
      <c r="H276" s="25">
        <f t="shared" ref="H276:H314" si="87">ROUND(G276*Курс_EUR,2)</f>
        <v>168</v>
      </c>
      <c r="I276" s="26"/>
      <c r="J276" s="72">
        <f t="shared" ref="J276:J314" si="88">G276*(1-Скидка_ROXELPRO_Ind)</f>
        <v>1.6</v>
      </c>
      <c r="K276" s="72">
        <f t="shared" ref="K276:K314" si="89">J276*I276</f>
        <v>0</v>
      </c>
      <c r="L276" s="28">
        <f t="shared" ref="L276:L314" si="90">H276*(1-Скидка_ROXELPRO_Ind)</f>
        <v>168</v>
      </c>
      <c r="M276" s="28">
        <f t="shared" ref="M276:M314" si="91">I276*L276</f>
        <v>0</v>
      </c>
    </row>
    <row r="277" spans="1:14">
      <c r="A277" s="81">
        <v>0</v>
      </c>
      <c r="C277" s="154">
        <v>133123</v>
      </c>
      <c r="D277" s="90" t="s">
        <v>732</v>
      </c>
      <c r="E277" s="90" t="s">
        <v>776</v>
      </c>
      <c r="F277" s="90" t="s">
        <v>7</v>
      </c>
      <c r="G277" s="25">
        <v>2.66</v>
      </c>
      <c r="H277" s="25">
        <f t="shared" si="87"/>
        <v>279.3</v>
      </c>
      <c r="I277" s="26"/>
      <c r="J277" s="72">
        <f t="shared" si="88"/>
        <v>2.66</v>
      </c>
      <c r="K277" s="72">
        <f t="shared" si="89"/>
        <v>0</v>
      </c>
      <c r="L277" s="28">
        <f t="shared" si="90"/>
        <v>279.3</v>
      </c>
      <c r="M277" s="28">
        <f t="shared" si="91"/>
        <v>0</v>
      </c>
    </row>
    <row r="278" spans="1:14">
      <c r="A278" s="81">
        <v>0</v>
      </c>
      <c r="C278" s="154">
        <v>133303</v>
      </c>
      <c r="D278" s="90" t="s">
        <v>826</v>
      </c>
      <c r="E278" s="90" t="s">
        <v>776</v>
      </c>
      <c r="F278" s="90" t="s">
        <v>7</v>
      </c>
      <c r="G278" s="25">
        <v>1.84</v>
      </c>
      <c r="H278" s="25">
        <f t="shared" si="87"/>
        <v>193.2</v>
      </c>
      <c r="I278" s="26"/>
      <c r="J278" s="72">
        <f t="shared" si="88"/>
        <v>1.84</v>
      </c>
      <c r="K278" s="72">
        <f t="shared" si="89"/>
        <v>0</v>
      </c>
      <c r="L278" s="28">
        <f t="shared" si="90"/>
        <v>193.2</v>
      </c>
      <c r="M278" s="28">
        <f t="shared" si="91"/>
        <v>0</v>
      </c>
      <c r="N278" s="34"/>
    </row>
    <row r="279" spans="1:14">
      <c r="A279" s="81">
        <v>0</v>
      </c>
      <c r="C279" s="154">
        <v>133305</v>
      </c>
      <c r="D279" s="90" t="s">
        <v>827</v>
      </c>
      <c r="E279" s="90" t="s">
        <v>776</v>
      </c>
      <c r="F279" s="90" t="s">
        <v>7</v>
      </c>
      <c r="G279" s="25">
        <v>1.84</v>
      </c>
      <c r="H279" s="25">
        <f t="shared" si="87"/>
        <v>193.2</v>
      </c>
      <c r="I279" s="26"/>
      <c r="J279" s="72">
        <f t="shared" si="88"/>
        <v>1.84</v>
      </c>
      <c r="K279" s="72">
        <f t="shared" si="89"/>
        <v>0</v>
      </c>
      <c r="L279" s="28">
        <f t="shared" si="90"/>
        <v>193.2</v>
      </c>
      <c r="M279" s="28">
        <f t="shared" si="91"/>
        <v>0</v>
      </c>
      <c r="N279" s="34"/>
    </row>
    <row r="280" spans="1:14">
      <c r="A280" s="81">
        <v>0</v>
      </c>
      <c r="C280" s="154">
        <v>133318</v>
      </c>
      <c r="D280" s="90" t="s">
        <v>1396</v>
      </c>
      <c r="E280" s="90" t="s">
        <v>776</v>
      </c>
      <c r="F280" s="90" t="s">
        <v>7</v>
      </c>
      <c r="G280" s="25">
        <v>1.86</v>
      </c>
      <c r="H280" s="25">
        <f t="shared" si="87"/>
        <v>195.3</v>
      </c>
      <c r="I280" s="26"/>
      <c r="J280" s="72">
        <f t="shared" si="88"/>
        <v>1.86</v>
      </c>
      <c r="K280" s="72">
        <f t="shared" si="89"/>
        <v>0</v>
      </c>
      <c r="L280" s="28">
        <f t="shared" si="90"/>
        <v>195.3</v>
      </c>
      <c r="M280" s="28">
        <f t="shared" si="91"/>
        <v>0</v>
      </c>
      <c r="N280" s="34"/>
    </row>
    <row r="281" spans="1:14">
      <c r="A281" s="81">
        <v>0</v>
      </c>
      <c r="C281" s="154">
        <v>133323</v>
      </c>
      <c r="D281" s="90" t="s">
        <v>828</v>
      </c>
      <c r="E281" s="90" t="s">
        <v>776</v>
      </c>
      <c r="F281" s="90" t="s">
        <v>7</v>
      </c>
      <c r="G281" s="25">
        <v>1.86</v>
      </c>
      <c r="H281" s="25">
        <f t="shared" si="87"/>
        <v>195.3</v>
      </c>
      <c r="I281" s="26"/>
      <c r="J281" s="72">
        <f t="shared" si="88"/>
        <v>1.86</v>
      </c>
      <c r="K281" s="72">
        <f t="shared" si="89"/>
        <v>0</v>
      </c>
      <c r="L281" s="28">
        <f t="shared" si="90"/>
        <v>195.3</v>
      </c>
      <c r="M281" s="28">
        <f t="shared" si="91"/>
        <v>0</v>
      </c>
      <c r="N281" s="34"/>
    </row>
    <row r="282" spans="1:14">
      <c r="A282" s="81">
        <v>0</v>
      </c>
      <c r="C282" s="154">
        <v>133325</v>
      </c>
      <c r="D282" s="90" t="s">
        <v>829</v>
      </c>
      <c r="E282" s="90" t="s">
        <v>776</v>
      </c>
      <c r="F282" s="90" t="s">
        <v>7</v>
      </c>
      <c r="G282" s="25">
        <v>1.86</v>
      </c>
      <c r="H282" s="25">
        <f t="shared" si="87"/>
        <v>195.3</v>
      </c>
      <c r="I282" s="26"/>
      <c r="J282" s="72">
        <f t="shared" si="88"/>
        <v>1.86</v>
      </c>
      <c r="K282" s="72">
        <f t="shared" si="89"/>
        <v>0</v>
      </c>
      <c r="L282" s="28">
        <f t="shared" si="90"/>
        <v>195.3</v>
      </c>
      <c r="M282" s="28">
        <f t="shared" si="91"/>
        <v>0</v>
      </c>
      <c r="N282" s="34"/>
    </row>
    <row r="283" spans="1:14">
      <c r="A283" s="81">
        <v>0</v>
      </c>
      <c r="C283" s="154">
        <v>133343</v>
      </c>
      <c r="D283" s="90" t="s">
        <v>733</v>
      </c>
      <c r="E283" s="90" t="s">
        <v>776</v>
      </c>
      <c r="F283" s="90" t="s">
        <v>7</v>
      </c>
      <c r="G283" s="25">
        <v>1.99</v>
      </c>
      <c r="H283" s="25">
        <f t="shared" si="87"/>
        <v>208.95</v>
      </c>
      <c r="I283" s="26"/>
      <c r="J283" s="72">
        <f t="shared" si="88"/>
        <v>1.99</v>
      </c>
      <c r="K283" s="72">
        <f t="shared" si="89"/>
        <v>0</v>
      </c>
      <c r="L283" s="28">
        <f t="shared" si="90"/>
        <v>208.95</v>
      </c>
      <c r="M283" s="28">
        <f t="shared" si="91"/>
        <v>0</v>
      </c>
    </row>
    <row r="284" spans="1:14">
      <c r="A284" s="81">
        <v>0</v>
      </c>
      <c r="C284" s="154">
        <v>133403</v>
      </c>
      <c r="D284" s="90" t="s">
        <v>830</v>
      </c>
      <c r="E284" s="90" t="s">
        <v>776</v>
      </c>
      <c r="F284" s="90" t="s">
        <v>7</v>
      </c>
      <c r="G284" s="25">
        <v>1.86</v>
      </c>
      <c r="H284" s="25">
        <f t="shared" si="87"/>
        <v>195.3</v>
      </c>
      <c r="I284" s="26"/>
      <c r="J284" s="72">
        <f t="shared" si="88"/>
        <v>1.86</v>
      </c>
      <c r="K284" s="72">
        <f t="shared" si="89"/>
        <v>0</v>
      </c>
      <c r="L284" s="28">
        <f t="shared" si="90"/>
        <v>195.3</v>
      </c>
      <c r="M284" s="28">
        <f t="shared" si="91"/>
        <v>0</v>
      </c>
      <c r="N284" s="34"/>
    </row>
    <row r="285" spans="1:14">
      <c r="A285" s="81">
        <v>0</v>
      </c>
      <c r="C285" s="154">
        <v>133405</v>
      </c>
      <c r="D285" s="90" t="s">
        <v>831</v>
      </c>
      <c r="E285" s="90" t="s">
        <v>776</v>
      </c>
      <c r="F285" s="90" t="s">
        <v>7</v>
      </c>
      <c r="G285" s="25">
        <v>1.86</v>
      </c>
      <c r="H285" s="25">
        <f t="shared" si="87"/>
        <v>195.3</v>
      </c>
      <c r="I285" s="26"/>
      <c r="J285" s="72">
        <f t="shared" si="88"/>
        <v>1.86</v>
      </c>
      <c r="K285" s="72">
        <f t="shared" si="89"/>
        <v>0</v>
      </c>
      <c r="L285" s="28">
        <f t="shared" si="90"/>
        <v>195.3</v>
      </c>
      <c r="M285" s="28">
        <f t="shared" si="91"/>
        <v>0</v>
      </c>
      <c r="N285" s="34"/>
    </row>
    <row r="286" spans="1:14">
      <c r="A286" s="81">
        <v>0</v>
      </c>
      <c r="C286" s="154">
        <v>133406</v>
      </c>
      <c r="D286" s="90" t="s">
        <v>832</v>
      </c>
      <c r="E286" s="90" t="s">
        <v>776</v>
      </c>
      <c r="F286" s="90" t="s">
        <v>7</v>
      </c>
      <c r="G286" s="25">
        <v>1.86</v>
      </c>
      <c r="H286" s="25">
        <f t="shared" si="87"/>
        <v>195.3</v>
      </c>
      <c r="I286" s="26"/>
      <c r="J286" s="72">
        <f t="shared" si="88"/>
        <v>1.86</v>
      </c>
      <c r="K286" s="72">
        <f t="shared" si="89"/>
        <v>0</v>
      </c>
      <c r="L286" s="28">
        <f t="shared" si="90"/>
        <v>195.3</v>
      </c>
      <c r="M286" s="28">
        <f t="shared" si="91"/>
        <v>0</v>
      </c>
      <c r="N286" s="34"/>
    </row>
    <row r="287" spans="1:14">
      <c r="A287" s="81">
        <v>0</v>
      </c>
      <c r="C287" s="154">
        <v>133408</v>
      </c>
      <c r="D287" s="90" t="s">
        <v>833</v>
      </c>
      <c r="E287" s="90" t="s">
        <v>776</v>
      </c>
      <c r="F287" s="90" t="s">
        <v>7</v>
      </c>
      <c r="G287" s="25">
        <v>1.86</v>
      </c>
      <c r="H287" s="25">
        <f t="shared" si="87"/>
        <v>195.3</v>
      </c>
      <c r="I287" s="26"/>
      <c r="J287" s="72">
        <f t="shared" si="88"/>
        <v>1.86</v>
      </c>
      <c r="K287" s="72">
        <f t="shared" si="89"/>
        <v>0</v>
      </c>
      <c r="L287" s="28">
        <f t="shared" si="90"/>
        <v>195.3</v>
      </c>
      <c r="M287" s="28">
        <f t="shared" si="91"/>
        <v>0</v>
      </c>
      <c r="N287" s="34"/>
    </row>
    <row r="288" spans="1:14">
      <c r="A288" s="81">
        <v>0</v>
      </c>
      <c r="C288" s="154">
        <v>133423</v>
      </c>
      <c r="D288" s="90" t="s">
        <v>734</v>
      </c>
      <c r="E288" s="90" t="s">
        <v>776</v>
      </c>
      <c r="F288" s="90" t="s">
        <v>7</v>
      </c>
      <c r="G288" s="25">
        <v>2.41</v>
      </c>
      <c r="H288" s="25">
        <f t="shared" si="87"/>
        <v>253.05</v>
      </c>
      <c r="I288" s="26"/>
      <c r="J288" s="72">
        <f t="shared" si="88"/>
        <v>2.41</v>
      </c>
      <c r="K288" s="72">
        <f t="shared" si="89"/>
        <v>0</v>
      </c>
      <c r="L288" s="28">
        <f t="shared" si="90"/>
        <v>253.05</v>
      </c>
      <c r="M288" s="28">
        <f t="shared" si="91"/>
        <v>0</v>
      </c>
    </row>
    <row r="289" spans="1:14">
      <c r="A289" s="81">
        <v>0</v>
      </c>
      <c r="C289" s="154">
        <v>133425</v>
      </c>
      <c r="D289" s="90" t="s">
        <v>735</v>
      </c>
      <c r="E289" s="90" t="s">
        <v>776</v>
      </c>
      <c r="F289" s="90" t="s">
        <v>7</v>
      </c>
      <c r="G289" s="25">
        <v>2.41</v>
      </c>
      <c r="H289" s="25">
        <f t="shared" si="87"/>
        <v>253.05</v>
      </c>
      <c r="I289" s="26"/>
      <c r="J289" s="72">
        <f t="shared" si="88"/>
        <v>2.41</v>
      </c>
      <c r="K289" s="72">
        <f t="shared" si="89"/>
        <v>0</v>
      </c>
      <c r="L289" s="28">
        <f t="shared" si="90"/>
        <v>253.05</v>
      </c>
      <c r="M289" s="28">
        <f t="shared" si="91"/>
        <v>0</v>
      </c>
    </row>
    <row r="290" spans="1:14">
      <c r="A290" s="81">
        <v>0</v>
      </c>
      <c r="C290" s="154">
        <v>133426</v>
      </c>
      <c r="D290" s="90" t="s">
        <v>736</v>
      </c>
      <c r="E290" s="90" t="s">
        <v>776</v>
      </c>
      <c r="F290" s="90" t="s">
        <v>7</v>
      </c>
      <c r="G290" s="25">
        <v>2.41</v>
      </c>
      <c r="H290" s="25">
        <f t="shared" si="87"/>
        <v>253.05</v>
      </c>
      <c r="I290" s="26"/>
      <c r="J290" s="72">
        <f t="shared" si="88"/>
        <v>2.41</v>
      </c>
      <c r="K290" s="72">
        <f t="shared" si="89"/>
        <v>0</v>
      </c>
      <c r="L290" s="28">
        <f t="shared" si="90"/>
        <v>253.05</v>
      </c>
      <c r="M290" s="28">
        <f t="shared" si="91"/>
        <v>0</v>
      </c>
    </row>
    <row r="291" spans="1:14">
      <c r="A291" s="81">
        <v>0</v>
      </c>
      <c r="C291" s="154">
        <v>133427</v>
      </c>
      <c r="D291" s="90" t="s">
        <v>737</v>
      </c>
      <c r="E291" s="90" t="s">
        <v>776</v>
      </c>
      <c r="F291" s="90" t="s">
        <v>7</v>
      </c>
      <c r="G291" s="25">
        <v>2.41</v>
      </c>
      <c r="H291" s="25">
        <f t="shared" si="87"/>
        <v>253.05</v>
      </c>
      <c r="I291" s="26"/>
      <c r="J291" s="72">
        <f t="shared" si="88"/>
        <v>2.41</v>
      </c>
      <c r="K291" s="72">
        <f t="shared" si="89"/>
        <v>0</v>
      </c>
      <c r="L291" s="28">
        <f t="shared" si="90"/>
        <v>253.05</v>
      </c>
      <c r="M291" s="28">
        <f t="shared" si="91"/>
        <v>0</v>
      </c>
    </row>
    <row r="292" spans="1:14">
      <c r="A292" s="81">
        <v>0</v>
      </c>
      <c r="C292" s="154">
        <v>133428</v>
      </c>
      <c r="D292" s="90" t="s">
        <v>738</v>
      </c>
      <c r="E292" s="90" t="s">
        <v>776</v>
      </c>
      <c r="F292" s="90" t="s">
        <v>7</v>
      </c>
      <c r="G292" s="25">
        <v>2.41</v>
      </c>
      <c r="H292" s="25">
        <f t="shared" si="87"/>
        <v>253.05</v>
      </c>
      <c r="I292" s="26"/>
      <c r="J292" s="72">
        <f t="shared" si="88"/>
        <v>2.41</v>
      </c>
      <c r="K292" s="72">
        <f t="shared" si="89"/>
        <v>0</v>
      </c>
      <c r="L292" s="28">
        <f t="shared" si="90"/>
        <v>253.05</v>
      </c>
      <c r="M292" s="28">
        <f t="shared" si="91"/>
        <v>0</v>
      </c>
    </row>
    <row r="293" spans="1:14">
      <c r="A293" s="81">
        <v>0</v>
      </c>
      <c r="C293" s="154">
        <v>133503</v>
      </c>
      <c r="D293" s="90" t="s">
        <v>834</v>
      </c>
      <c r="E293" s="90" t="s">
        <v>776</v>
      </c>
      <c r="F293" s="90" t="s">
        <v>7</v>
      </c>
      <c r="G293" s="25">
        <v>2.34</v>
      </c>
      <c r="H293" s="25">
        <f t="shared" si="87"/>
        <v>245.7</v>
      </c>
      <c r="I293" s="26"/>
      <c r="J293" s="72">
        <f t="shared" si="88"/>
        <v>2.34</v>
      </c>
      <c r="K293" s="72">
        <f t="shared" si="89"/>
        <v>0</v>
      </c>
      <c r="L293" s="28">
        <f t="shared" si="90"/>
        <v>245.7</v>
      </c>
      <c r="M293" s="28">
        <f t="shared" si="91"/>
        <v>0</v>
      </c>
      <c r="N293" s="34"/>
    </row>
    <row r="294" spans="1:14">
      <c r="A294" s="81">
        <v>0</v>
      </c>
      <c r="C294" s="154">
        <v>133505</v>
      </c>
      <c r="D294" s="90" t="s">
        <v>835</v>
      </c>
      <c r="E294" s="90" t="s">
        <v>776</v>
      </c>
      <c r="F294" s="90" t="s">
        <v>7</v>
      </c>
      <c r="G294" s="25">
        <v>2.34</v>
      </c>
      <c r="H294" s="25">
        <f t="shared" si="87"/>
        <v>245.7</v>
      </c>
      <c r="I294" s="26"/>
      <c r="J294" s="72">
        <f t="shared" si="88"/>
        <v>2.34</v>
      </c>
      <c r="K294" s="72">
        <f t="shared" si="89"/>
        <v>0</v>
      </c>
      <c r="L294" s="28">
        <f t="shared" si="90"/>
        <v>245.7</v>
      </c>
      <c r="M294" s="28">
        <f t="shared" si="91"/>
        <v>0</v>
      </c>
      <c r="N294" s="34"/>
    </row>
    <row r="295" spans="1:14">
      <c r="A295" s="81">
        <v>0</v>
      </c>
      <c r="C295" s="154">
        <v>133506</v>
      </c>
      <c r="D295" s="90" t="s">
        <v>836</v>
      </c>
      <c r="E295" s="90" t="s">
        <v>776</v>
      </c>
      <c r="F295" s="90" t="s">
        <v>7</v>
      </c>
      <c r="G295" s="25">
        <v>2.34</v>
      </c>
      <c r="H295" s="25">
        <f t="shared" si="87"/>
        <v>245.7</v>
      </c>
      <c r="I295" s="26"/>
      <c r="J295" s="72">
        <f t="shared" si="88"/>
        <v>2.34</v>
      </c>
      <c r="K295" s="72">
        <f t="shared" si="89"/>
        <v>0</v>
      </c>
      <c r="L295" s="28">
        <f t="shared" si="90"/>
        <v>245.7</v>
      </c>
      <c r="M295" s="28">
        <f t="shared" si="91"/>
        <v>0</v>
      </c>
      <c r="N295" s="34"/>
    </row>
    <row r="296" spans="1:14">
      <c r="A296" s="81">
        <v>0</v>
      </c>
      <c r="C296" s="154">
        <v>133508</v>
      </c>
      <c r="D296" s="90" t="s">
        <v>837</v>
      </c>
      <c r="E296" s="90" t="s">
        <v>776</v>
      </c>
      <c r="F296" s="90" t="s">
        <v>7</v>
      </c>
      <c r="G296" s="25">
        <v>2.34</v>
      </c>
      <c r="H296" s="25">
        <f t="shared" si="87"/>
        <v>245.7</v>
      </c>
      <c r="I296" s="26"/>
      <c r="J296" s="72">
        <f t="shared" si="88"/>
        <v>2.34</v>
      </c>
      <c r="K296" s="72">
        <f t="shared" si="89"/>
        <v>0</v>
      </c>
      <c r="L296" s="28">
        <f t="shared" si="90"/>
        <v>245.7</v>
      </c>
      <c r="M296" s="28">
        <f t="shared" si="91"/>
        <v>0</v>
      </c>
      <c r="N296" s="34"/>
    </row>
    <row r="297" spans="1:14">
      <c r="A297" s="81">
        <v>0</v>
      </c>
      <c r="C297" s="154">
        <v>133523</v>
      </c>
      <c r="D297" s="90" t="s">
        <v>838</v>
      </c>
      <c r="E297" s="90" t="s">
        <v>776</v>
      </c>
      <c r="F297" s="90" t="s">
        <v>7</v>
      </c>
      <c r="G297" s="25">
        <v>2.92</v>
      </c>
      <c r="H297" s="25">
        <f t="shared" si="87"/>
        <v>306.60000000000002</v>
      </c>
      <c r="I297" s="26"/>
      <c r="J297" s="72">
        <f t="shared" si="88"/>
        <v>2.92</v>
      </c>
      <c r="K297" s="72">
        <f t="shared" si="89"/>
        <v>0</v>
      </c>
      <c r="L297" s="28">
        <f t="shared" si="90"/>
        <v>306.60000000000002</v>
      </c>
      <c r="M297" s="28">
        <f t="shared" si="91"/>
        <v>0</v>
      </c>
      <c r="N297" s="34"/>
    </row>
    <row r="298" spans="1:14">
      <c r="A298" s="81">
        <v>0</v>
      </c>
      <c r="C298" s="154">
        <v>133525</v>
      </c>
      <c r="D298" s="90" t="s">
        <v>839</v>
      </c>
      <c r="E298" s="90" t="s">
        <v>776</v>
      </c>
      <c r="F298" s="90" t="s">
        <v>7</v>
      </c>
      <c r="G298" s="25">
        <v>2.92</v>
      </c>
      <c r="H298" s="25">
        <f t="shared" si="87"/>
        <v>306.60000000000002</v>
      </c>
      <c r="I298" s="26"/>
      <c r="J298" s="72">
        <f t="shared" si="88"/>
        <v>2.92</v>
      </c>
      <c r="K298" s="72">
        <f t="shared" si="89"/>
        <v>0</v>
      </c>
      <c r="L298" s="28">
        <f t="shared" si="90"/>
        <v>306.60000000000002</v>
      </c>
      <c r="M298" s="28">
        <f t="shared" si="91"/>
        <v>0</v>
      </c>
      <c r="N298" s="34"/>
    </row>
    <row r="299" spans="1:14">
      <c r="A299" s="81">
        <v>0</v>
      </c>
      <c r="C299" s="154">
        <v>133526</v>
      </c>
      <c r="D299" s="90" t="s">
        <v>840</v>
      </c>
      <c r="E299" s="90" t="s">
        <v>776</v>
      </c>
      <c r="F299" s="90" t="s">
        <v>7</v>
      </c>
      <c r="G299" s="25">
        <v>2.92</v>
      </c>
      <c r="H299" s="25">
        <f t="shared" si="87"/>
        <v>306.60000000000002</v>
      </c>
      <c r="I299" s="26"/>
      <c r="J299" s="72">
        <f t="shared" si="88"/>
        <v>2.92</v>
      </c>
      <c r="K299" s="72">
        <f t="shared" si="89"/>
        <v>0</v>
      </c>
      <c r="L299" s="28">
        <f t="shared" si="90"/>
        <v>306.60000000000002</v>
      </c>
      <c r="M299" s="28">
        <f t="shared" si="91"/>
        <v>0</v>
      </c>
      <c r="N299" s="34"/>
    </row>
    <row r="300" spans="1:14">
      <c r="A300" s="81">
        <v>0</v>
      </c>
      <c r="C300" s="154">
        <v>133528</v>
      </c>
      <c r="D300" s="90" t="s">
        <v>841</v>
      </c>
      <c r="E300" s="90" t="s">
        <v>776</v>
      </c>
      <c r="F300" s="90" t="s">
        <v>7</v>
      </c>
      <c r="G300" s="25">
        <v>2.92</v>
      </c>
      <c r="H300" s="25">
        <f t="shared" si="87"/>
        <v>306.60000000000002</v>
      </c>
      <c r="I300" s="26"/>
      <c r="J300" s="72">
        <f t="shared" si="88"/>
        <v>2.92</v>
      </c>
      <c r="K300" s="72">
        <f t="shared" si="89"/>
        <v>0</v>
      </c>
      <c r="L300" s="28">
        <f t="shared" si="90"/>
        <v>306.60000000000002</v>
      </c>
      <c r="M300" s="28">
        <f t="shared" si="91"/>
        <v>0</v>
      </c>
      <c r="N300" s="34"/>
    </row>
    <row r="301" spans="1:14">
      <c r="A301" s="81">
        <v>0</v>
      </c>
      <c r="C301" s="154">
        <v>133643</v>
      </c>
      <c r="D301" s="90" t="s">
        <v>739</v>
      </c>
      <c r="E301" s="90" t="s">
        <v>776</v>
      </c>
      <c r="F301" s="90" t="s">
        <v>7</v>
      </c>
      <c r="G301" s="25">
        <v>3.39</v>
      </c>
      <c r="H301" s="25">
        <f t="shared" si="87"/>
        <v>355.95</v>
      </c>
      <c r="I301" s="26"/>
      <c r="J301" s="72">
        <f t="shared" si="88"/>
        <v>3.39</v>
      </c>
      <c r="K301" s="72">
        <f t="shared" si="89"/>
        <v>0</v>
      </c>
      <c r="L301" s="28">
        <f t="shared" si="90"/>
        <v>355.95</v>
      </c>
      <c r="M301" s="28">
        <f t="shared" si="91"/>
        <v>0</v>
      </c>
    </row>
    <row r="302" spans="1:14">
      <c r="A302" s="81">
        <v>0</v>
      </c>
      <c r="C302" s="154">
        <v>133645</v>
      </c>
      <c r="D302" s="90" t="s">
        <v>740</v>
      </c>
      <c r="E302" s="90" t="s">
        <v>776</v>
      </c>
      <c r="F302" s="90" t="s">
        <v>7</v>
      </c>
      <c r="G302" s="25">
        <v>3.39</v>
      </c>
      <c r="H302" s="25">
        <f t="shared" si="87"/>
        <v>355.95</v>
      </c>
      <c r="I302" s="26"/>
      <c r="J302" s="72">
        <f t="shared" si="88"/>
        <v>3.39</v>
      </c>
      <c r="K302" s="72">
        <f t="shared" si="89"/>
        <v>0</v>
      </c>
      <c r="L302" s="28">
        <f t="shared" si="90"/>
        <v>355.95</v>
      </c>
      <c r="M302" s="28">
        <f t="shared" si="91"/>
        <v>0</v>
      </c>
    </row>
    <row r="303" spans="1:14">
      <c r="A303" s="81">
        <v>0</v>
      </c>
      <c r="C303" s="154">
        <v>133646</v>
      </c>
      <c r="D303" s="90" t="s">
        <v>741</v>
      </c>
      <c r="E303" s="90" t="s">
        <v>776</v>
      </c>
      <c r="F303" s="90" t="s">
        <v>7</v>
      </c>
      <c r="G303" s="25">
        <v>3.39</v>
      </c>
      <c r="H303" s="25">
        <f t="shared" si="87"/>
        <v>355.95</v>
      </c>
      <c r="I303" s="26"/>
      <c r="J303" s="72">
        <f t="shared" si="88"/>
        <v>3.39</v>
      </c>
      <c r="K303" s="72">
        <f t="shared" si="89"/>
        <v>0</v>
      </c>
      <c r="L303" s="28">
        <f t="shared" si="90"/>
        <v>355.95</v>
      </c>
      <c r="M303" s="28">
        <f t="shared" si="91"/>
        <v>0</v>
      </c>
    </row>
    <row r="304" spans="1:14">
      <c r="A304" s="81">
        <v>0</v>
      </c>
      <c r="C304" s="154">
        <v>133647</v>
      </c>
      <c r="D304" s="90" t="s">
        <v>742</v>
      </c>
      <c r="E304" s="90" t="s">
        <v>776</v>
      </c>
      <c r="F304" s="90" t="s">
        <v>7</v>
      </c>
      <c r="G304" s="25">
        <v>3.39</v>
      </c>
      <c r="H304" s="25">
        <f t="shared" si="87"/>
        <v>355.95</v>
      </c>
      <c r="I304" s="26"/>
      <c r="J304" s="72">
        <f t="shared" si="88"/>
        <v>3.39</v>
      </c>
      <c r="K304" s="72">
        <f t="shared" si="89"/>
        <v>0</v>
      </c>
      <c r="L304" s="28">
        <f t="shared" si="90"/>
        <v>355.95</v>
      </c>
      <c r="M304" s="28">
        <f t="shared" si="91"/>
        <v>0</v>
      </c>
    </row>
    <row r="305" spans="1:14">
      <c r="A305" s="81">
        <v>0</v>
      </c>
      <c r="C305" s="154">
        <v>133648</v>
      </c>
      <c r="D305" s="90" t="s">
        <v>743</v>
      </c>
      <c r="E305" s="90" t="s">
        <v>776</v>
      </c>
      <c r="F305" s="90" t="s">
        <v>7</v>
      </c>
      <c r="G305" s="25">
        <v>3.39</v>
      </c>
      <c r="H305" s="25">
        <f t="shared" si="87"/>
        <v>355.95</v>
      </c>
      <c r="I305" s="26"/>
      <c r="J305" s="72">
        <f t="shared" si="88"/>
        <v>3.39</v>
      </c>
      <c r="K305" s="72">
        <f t="shared" si="89"/>
        <v>0</v>
      </c>
      <c r="L305" s="28">
        <f t="shared" si="90"/>
        <v>355.95</v>
      </c>
      <c r="M305" s="28">
        <f t="shared" si="91"/>
        <v>0</v>
      </c>
    </row>
    <row r="306" spans="1:14">
      <c r="A306" s="81">
        <v>0</v>
      </c>
      <c r="C306" s="154">
        <v>133813</v>
      </c>
      <c r="D306" s="90" t="s">
        <v>842</v>
      </c>
      <c r="E306" s="90" t="s">
        <v>777</v>
      </c>
      <c r="F306" s="90" t="s">
        <v>7</v>
      </c>
      <c r="G306" s="25">
        <v>3.3</v>
      </c>
      <c r="H306" s="25">
        <f t="shared" si="87"/>
        <v>346.5</v>
      </c>
      <c r="I306" s="26"/>
      <c r="J306" s="72">
        <f t="shared" si="88"/>
        <v>3.3</v>
      </c>
      <c r="K306" s="72">
        <f t="shared" si="89"/>
        <v>0</v>
      </c>
      <c r="L306" s="28">
        <f t="shared" si="90"/>
        <v>346.5</v>
      </c>
      <c r="M306" s="28">
        <f t="shared" si="91"/>
        <v>0</v>
      </c>
      <c r="N306" s="34"/>
    </row>
    <row r="307" spans="1:14">
      <c r="A307" s="81">
        <v>0</v>
      </c>
      <c r="C307" s="154">
        <v>133815</v>
      </c>
      <c r="D307" s="90" t="s">
        <v>843</v>
      </c>
      <c r="E307" s="90" t="s">
        <v>777</v>
      </c>
      <c r="F307" s="90" t="s">
        <v>7</v>
      </c>
      <c r="G307" s="25">
        <v>3.3</v>
      </c>
      <c r="H307" s="25">
        <f t="shared" si="87"/>
        <v>346.5</v>
      </c>
      <c r="I307" s="26"/>
      <c r="J307" s="72">
        <f t="shared" si="88"/>
        <v>3.3</v>
      </c>
      <c r="K307" s="72">
        <f t="shared" si="89"/>
        <v>0</v>
      </c>
      <c r="L307" s="28">
        <f t="shared" si="90"/>
        <v>346.5</v>
      </c>
      <c r="M307" s="28">
        <f t="shared" si="91"/>
        <v>0</v>
      </c>
      <c r="N307" s="34"/>
    </row>
    <row r="308" spans="1:14">
      <c r="A308" s="81">
        <v>0</v>
      </c>
      <c r="C308" s="154">
        <v>133816</v>
      </c>
      <c r="D308" s="90" t="s">
        <v>844</v>
      </c>
      <c r="E308" s="90" t="s">
        <v>777</v>
      </c>
      <c r="F308" s="90" t="s">
        <v>7</v>
      </c>
      <c r="G308" s="25">
        <v>3.3</v>
      </c>
      <c r="H308" s="25">
        <f t="shared" si="87"/>
        <v>346.5</v>
      </c>
      <c r="I308" s="26"/>
      <c r="J308" s="72">
        <f t="shared" si="88"/>
        <v>3.3</v>
      </c>
      <c r="K308" s="72">
        <f t="shared" si="89"/>
        <v>0</v>
      </c>
      <c r="L308" s="28">
        <f t="shared" si="90"/>
        <v>346.5</v>
      </c>
      <c r="M308" s="28">
        <f t="shared" si="91"/>
        <v>0</v>
      </c>
      <c r="N308" s="34"/>
    </row>
    <row r="309" spans="1:14">
      <c r="A309" s="81">
        <v>0</v>
      </c>
      <c r="C309" s="154">
        <v>133818</v>
      </c>
      <c r="D309" s="90" t="s">
        <v>845</v>
      </c>
      <c r="E309" s="90" t="s">
        <v>777</v>
      </c>
      <c r="F309" s="90" t="s">
        <v>7</v>
      </c>
      <c r="G309" s="25">
        <v>3.3</v>
      </c>
      <c r="H309" s="25">
        <f t="shared" si="87"/>
        <v>346.5</v>
      </c>
      <c r="I309" s="26"/>
      <c r="J309" s="72">
        <f t="shared" si="88"/>
        <v>3.3</v>
      </c>
      <c r="K309" s="72">
        <f t="shared" si="89"/>
        <v>0</v>
      </c>
      <c r="L309" s="28">
        <f t="shared" si="90"/>
        <v>346.5</v>
      </c>
      <c r="M309" s="28">
        <f t="shared" si="91"/>
        <v>0</v>
      </c>
      <c r="N309" s="34"/>
    </row>
    <row r="310" spans="1:14">
      <c r="A310" s="81">
        <v>0</v>
      </c>
      <c r="C310" s="154">
        <v>133843</v>
      </c>
      <c r="D310" s="90" t="s">
        <v>744</v>
      </c>
      <c r="E310" s="90" t="s">
        <v>777</v>
      </c>
      <c r="F310" s="90" t="s">
        <v>7</v>
      </c>
      <c r="G310" s="25">
        <v>5.01</v>
      </c>
      <c r="H310" s="25">
        <f t="shared" si="87"/>
        <v>526.04999999999995</v>
      </c>
      <c r="I310" s="26"/>
      <c r="J310" s="72">
        <f t="shared" si="88"/>
        <v>5.01</v>
      </c>
      <c r="K310" s="72">
        <f t="shared" si="89"/>
        <v>0</v>
      </c>
      <c r="L310" s="28">
        <f t="shared" si="90"/>
        <v>526.04999999999995</v>
      </c>
      <c r="M310" s="28">
        <f t="shared" si="91"/>
        <v>0</v>
      </c>
    </row>
    <row r="311" spans="1:14">
      <c r="A311" s="81">
        <v>0</v>
      </c>
      <c r="C311" s="154">
        <v>133845</v>
      </c>
      <c r="D311" s="90" t="s">
        <v>745</v>
      </c>
      <c r="E311" s="90" t="s">
        <v>777</v>
      </c>
      <c r="F311" s="90" t="s">
        <v>7</v>
      </c>
      <c r="G311" s="25">
        <v>5.01</v>
      </c>
      <c r="H311" s="25">
        <f t="shared" si="87"/>
        <v>526.04999999999995</v>
      </c>
      <c r="I311" s="26"/>
      <c r="J311" s="72">
        <f t="shared" si="88"/>
        <v>5.01</v>
      </c>
      <c r="K311" s="72">
        <f t="shared" si="89"/>
        <v>0</v>
      </c>
      <c r="L311" s="28">
        <f t="shared" si="90"/>
        <v>526.04999999999995</v>
      </c>
      <c r="M311" s="28">
        <f t="shared" si="91"/>
        <v>0</v>
      </c>
    </row>
    <row r="312" spans="1:14">
      <c r="A312" s="81">
        <v>0</v>
      </c>
      <c r="C312" s="154">
        <v>133846</v>
      </c>
      <c r="D312" s="90" t="s">
        <v>746</v>
      </c>
      <c r="E312" s="90" t="s">
        <v>777</v>
      </c>
      <c r="F312" s="90" t="s">
        <v>7</v>
      </c>
      <c r="G312" s="25">
        <v>5.01</v>
      </c>
      <c r="H312" s="25">
        <f t="shared" si="87"/>
        <v>526.04999999999995</v>
      </c>
      <c r="I312" s="26"/>
      <c r="J312" s="72">
        <f t="shared" si="88"/>
        <v>5.01</v>
      </c>
      <c r="K312" s="72">
        <f t="shared" si="89"/>
        <v>0</v>
      </c>
      <c r="L312" s="28">
        <f t="shared" si="90"/>
        <v>526.04999999999995</v>
      </c>
      <c r="M312" s="28">
        <f t="shared" si="91"/>
        <v>0</v>
      </c>
    </row>
    <row r="313" spans="1:14">
      <c r="A313" s="81">
        <v>0</v>
      </c>
      <c r="C313" s="154">
        <v>133847</v>
      </c>
      <c r="D313" s="90" t="s">
        <v>747</v>
      </c>
      <c r="E313" s="90" t="s">
        <v>777</v>
      </c>
      <c r="F313" s="90" t="s">
        <v>7</v>
      </c>
      <c r="G313" s="25">
        <v>5.01</v>
      </c>
      <c r="H313" s="25">
        <f t="shared" si="87"/>
        <v>526.04999999999995</v>
      </c>
      <c r="I313" s="26"/>
      <c r="J313" s="72">
        <f t="shared" si="88"/>
        <v>5.01</v>
      </c>
      <c r="K313" s="72">
        <f t="shared" si="89"/>
        <v>0</v>
      </c>
      <c r="L313" s="28">
        <f t="shared" si="90"/>
        <v>526.04999999999995</v>
      </c>
      <c r="M313" s="28">
        <f t="shared" si="91"/>
        <v>0</v>
      </c>
    </row>
    <row r="314" spans="1:14">
      <c r="A314" s="81">
        <v>0</v>
      </c>
      <c r="C314" s="154">
        <v>133848</v>
      </c>
      <c r="D314" s="90" t="s">
        <v>748</v>
      </c>
      <c r="E314" s="90" t="s">
        <v>777</v>
      </c>
      <c r="F314" s="90" t="s">
        <v>7</v>
      </c>
      <c r="G314" s="25">
        <v>5.01</v>
      </c>
      <c r="H314" s="25">
        <f t="shared" si="87"/>
        <v>526.04999999999995</v>
      </c>
      <c r="I314" s="26"/>
      <c r="J314" s="72">
        <f t="shared" si="88"/>
        <v>5.01</v>
      </c>
      <c r="K314" s="72">
        <f t="shared" si="89"/>
        <v>0</v>
      </c>
      <c r="L314" s="28">
        <f t="shared" si="90"/>
        <v>526.04999999999995</v>
      </c>
      <c r="M314" s="28">
        <f t="shared" si="91"/>
        <v>0</v>
      </c>
    </row>
    <row r="315" spans="1:14">
      <c r="A315" s="81"/>
      <c r="C315" s="90"/>
      <c r="D315" s="90"/>
      <c r="E315" s="90"/>
      <c r="F315" s="90"/>
      <c r="G315" s="25"/>
      <c r="H315" s="25"/>
      <c r="I315" s="26"/>
      <c r="J315" s="72"/>
      <c r="K315" s="72"/>
      <c r="L315" s="28"/>
      <c r="M315" s="28"/>
    </row>
    <row r="316" spans="1:14">
      <c r="A316" s="81">
        <v>0</v>
      </c>
      <c r="C316" s="154">
        <v>135426</v>
      </c>
      <c r="D316" s="90" t="s">
        <v>749</v>
      </c>
      <c r="E316" s="90" t="s">
        <v>776</v>
      </c>
      <c r="F316" s="90" t="s">
        <v>7</v>
      </c>
      <c r="G316" s="25">
        <v>4.7</v>
      </c>
      <c r="H316" s="25">
        <f t="shared" ref="H316:H321" si="92">ROUND(G316*Курс_EUR,2)</f>
        <v>493.5</v>
      </c>
      <c r="I316" s="26"/>
      <c r="J316" s="72">
        <f t="shared" ref="J316:J321" si="93">G316*(1-Скидка_ROXELPRO_Ind)</f>
        <v>4.7</v>
      </c>
      <c r="K316" s="72">
        <f t="shared" ref="K316:K321" si="94">J316*I316</f>
        <v>0</v>
      </c>
      <c r="L316" s="28">
        <f t="shared" ref="L316:L321" si="95">H316*(1-Скидка_ROXELPRO_Ind)</f>
        <v>493.5</v>
      </c>
      <c r="M316" s="28">
        <f t="shared" ref="M316:M321" si="96">I316*L316</f>
        <v>0</v>
      </c>
    </row>
    <row r="317" spans="1:14">
      <c r="A317" s="81">
        <v>0</v>
      </c>
      <c r="C317" s="154">
        <v>135429</v>
      </c>
      <c r="D317" s="90" t="s">
        <v>750</v>
      </c>
      <c r="E317" s="90" t="s">
        <v>776</v>
      </c>
      <c r="F317" s="90" t="s">
        <v>7</v>
      </c>
      <c r="G317" s="25">
        <v>4.96</v>
      </c>
      <c r="H317" s="25">
        <f t="shared" si="92"/>
        <v>520.79999999999995</v>
      </c>
      <c r="I317" s="26"/>
      <c r="J317" s="72">
        <f t="shared" si="93"/>
        <v>4.96</v>
      </c>
      <c r="K317" s="72">
        <f t="shared" si="94"/>
        <v>0</v>
      </c>
      <c r="L317" s="28">
        <f t="shared" si="95"/>
        <v>520.79999999999995</v>
      </c>
      <c r="M317" s="28">
        <f t="shared" si="96"/>
        <v>0</v>
      </c>
    </row>
    <row r="318" spans="1:14">
      <c r="A318" s="81">
        <v>0</v>
      </c>
      <c r="B318" s="34"/>
      <c r="C318" s="154">
        <v>135646</v>
      </c>
      <c r="D318" s="90" t="s">
        <v>1437</v>
      </c>
      <c r="E318" s="90" t="s">
        <v>776</v>
      </c>
      <c r="F318" s="90" t="s">
        <v>7</v>
      </c>
      <c r="G318" s="25">
        <v>8.06</v>
      </c>
      <c r="H318" s="25">
        <f t="shared" si="92"/>
        <v>846.3</v>
      </c>
      <c r="I318" s="26"/>
      <c r="J318" s="72">
        <f t="shared" si="93"/>
        <v>8.06</v>
      </c>
      <c r="K318" s="72">
        <f t="shared" si="94"/>
        <v>0</v>
      </c>
      <c r="L318" s="28">
        <f t="shared" si="95"/>
        <v>846.3</v>
      </c>
      <c r="M318" s="28">
        <f t="shared" si="96"/>
        <v>0</v>
      </c>
    </row>
    <row r="319" spans="1:14">
      <c r="A319" s="81">
        <v>0</v>
      </c>
      <c r="B319" s="34"/>
      <c r="C319" s="154">
        <v>135649</v>
      </c>
      <c r="D319" s="90" t="s">
        <v>1438</v>
      </c>
      <c r="E319" s="90" t="s">
        <v>776</v>
      </c>
      <c r="F319" s="90" t="s">
        <v>7</v>
      </c>
      <c r="G319" s="25">
        <v>8.83</v>
      </c>
      <c r="H319" s="25">
        <f t="shared" si="92"/>
        <v>927.15</v>
      </c>
      <c r="I319" s="26"/>
      <c r="J319" s="72">
        <f t="shared" si="93"/>
        <v>8.83</v>
      </c>
      <c r="K319" s="72">
        <f t="shared" si="94"/>
        <v>0</v>
      </c>
      <c r="L319" s="28">
        <f t="shared" si="95"/>
        <v>927.15</v>
      </c>
      <c r="M319" s="28">
        <f t="shared" si="96"/>
        <v>0</v>
      </c>
    </row>
    <row r="320" spans="1:14">
      <c r="A320" s="81">
        <v>0</v>
      </c>
      <c r="C320" s="154">
        <v>135856</v>
      </c>
      <c r="D320" s="90" t="s">
        <v>751</v>
      </c>
      <c r="E320" s="90" t="s">
        <v>777</v>
      </c>
      <c r="F320" s="90" t="s">
        <v>7</v>
      </c>
      <c r="G320" s="25">
        <v>9.16</v>
      </c>
      <c r="H320" s="25">
        <f t="shared" si="92"/>
        <v>961.8</v>
      </c>
      <c r="I320" s="26"/>
      <c r="J320" s="72">
        <f t="shared" si="93"/>
        <v>9.16</v>
      </c>
      <c r="K320" s="72">
        <f t="shared" si="94"/>
        <v>0</v>
      </c>
      <c r="L320" s="28">
        <f t="shared" si="95"/>
        <v>961.8</v>
      </c>
      <c r="M320" s="28">
        <f t="shared" si="96"/>
        <v>0</v>
      </c>
    </row>
    <row r="321" spans="1:14">
      <c r="A321" s="81">
        <v>0</v>
      </c>
      <c r="C321" s="154">
        <v>135859</v>
      </c>
      <c r="D321" s="90" t="s">
        <v>752</v>
      </c>
      <c r="E321" s="90" t="s">
        <v>777</v>
      </c>
      <c r="F321" s="90" t="s">
        <v>7</v>
      </c>
      <c r="G321" s="25">
        <v>10.42</v>
      </c>
      <c r="H321" s="25">
        <f t="shared" si="92"/>
        <v>1094.0999999999999</v>
      </c>
      <c r="I321" s="26"/>
      <c r="J321" s="72">
        <f t="shared" si="93"/>
        <v>10.42</v>
      </c>
      <c r="K321" s="72">
        <f t="shared" si="94"/>
        <v>0</v>
      </c>
      <c r="L321" s="28">
        <f t="shared" si="95"/>
        <v>1094.0999999999999</v>
      </c>
      <c r="M321" s="28">
        <f t="shared" si="96"/>
        <v>0</v>
      </c>
    </row>
    <row r="322" spans="1:14">
      <c r="A322" s="81"/>
      <c r="C322" s="90"/>
      <c r="D322" s="90"/>
      <c r="E322" s="90"/>
      <c r="F322" s="90"/>
      <c r="G322" s="25"/>
      <c r="H322" s="25"/>
      <c r="I322" s="26"/>
      <c r="J322" s="72"/>
      <c r="K322" s="72"/>
      <c r="L322" s="28"/>
      <c r="M322" s="28"/>
    </row>
    <row r="323" spans="1:14">
      <c r="A323" s="81">
        <v>0</v>
      </c>
      <c r="C323" s="154">
        <v>137423</v>
      </c>
      <c r="D323" s="90" t="s">
        <v>753</v>
      </c>
      <c r="E323" s="90" t="s">
        <v>776</v>
      </c>
      <c r="F323" s="90" t="s">
        <v>7</v>
      </c>
      <c r="G323" s="25">
        <v>3.91</v>
      </c>
      <c r="H323" s="25">
        <f t="shared" ref="H323:H330" si="97">ROUND(G323*Курс_EUR,2)</f>
        <v>410.55</v>
      </c>
      <c r="I323" s="26"/>
      <c r="J323" s="72">
        <f t="shared" ref="J323:J330" si="98">G323*(1-Скидка_ROXELPRO_Ind)</f>
        <v>3.91</v>
      </c>
      <c r="K323" s="72">
        <f t="shared" ref="K323:K330" si="99">J323*I323</f>
        <v>0</v>
      </c>
      <c r="L323" s="28">
        <f t="shared" ref="L323:L330" si="100">H323*(1-Скидка_ROXELPRO_Ind)</f>
        <v>410.55</v>
      </c>
      <c r="M323" s="28">
        <f t="shared" ref="M323:M330" si="101">I323*L323</f>
        <v>0</v>
      </c>
    </row>
    <row r="324" spans="1:14">
      <c r="A324" s="81">
        <v>0</v>
      </c>
      <c r="C324" s="154">
        <v>137424</v>
      </c>
      <c r="D324" s="90" t="s">
        <v>754</v>
      </c>
      <c r="E324" s="90" t="s">
        <v>776</v>
      </c>
      <c r="F324" s="90" t="s">
        <v>7</v>
      </c>
      <c r="G324" s="25">
        <v>4.12</v>
      </c>
      <c r="H324" s="25">
        <f t="shared" si="97"/>
        <v>432.6</v>
      </c>
      <c r="I324" s="26"/>
      <c r="J324" s="72">
        <f t="shared" si="98"/>
        <v>4.12</v>
      </c>
      <c r="K324" s="72">
        <f t="shared" si="99"/>
        <v>0</v>
      </c>
      <c r="L324" s="28">
        <f t="shared" si="100"/>
        <v>432.6</v>
      </c>
      <c r="M324" s="28">
        <f t="shared" si="101"/>
        <v>0</v>
      </c>
    </row>
    <row r="325" spans="1:14">
      <c r="A325" s="81">
        <v>0</v>
      </c>
      <c r="B325" s="34"/>
      <c r="C325" s="154">
        <v>137642</v>
      </c>
      <c r="D325" s="90" t="s">
        <v>1439</v>
      </c>
      <c r="E325" s="90" t="s">
        <v>776</v>
      </c>
      <c r="F325" s="90" t="s">
        <v>7</v>
      </c>
      <c r="G325" s="25">
        <v>5.85</v>
      </c>
      <c r="H325" s="25">
        <f t="shared" si="97"/>
        <v>614.25</v>
      </c>
      <c r="I325" s="26"/>
      <c r="J325" s="72">
        <f t="shared" si="98"/>
        <v>5.85</v>
      </c>
      <c r="K325" s="72">
        <f t="shared" si="99"/>
        <v>0</v>
      </c>
      <c r="L325" s="28">
        <f t="shared" si="100"/>
        <v>614.25</v>
      </c>
      <c r="M325" s="28">
        <f t="shared" si="101"/>
        <v>0</v>
      </c>
    </row>
    <row r="326" spans="1:14">
      <c r="A326" s="81">
        <v>0</v>
      </c>
      <c r="B326" s="34"/>
      <c r="C326" s="154">
        <v>137643</v>
      </c>
      <c r="D326" s="90" t="s">
        <v>1440</v>
      </c>
      <c r="E326" s="90" t="s">
        <v>776</v>
      </c>
      <c r="F326" s="90" t="s">
        <v>7</v>
      </c>
      <c r="G326" s="25">
        <v>6.47</v>
      </c>
      <c r="H326" s="25">
        <f t="shared" si="97"/>
        <v>679.35</v>
      </c>
      <c r="I326" s="26"/>
      <c r="J326" s="72">
        <f t="shared" si="98"/>
        <v>6.47</v>
      </c>
      <c r="K326" s="72">
        <f t="shared" si="99"/>
        <v>0</v>
      </c>
      <c r="L326" s="28">
        <f t="shared" si="100"/>
        <v>679.35</v>
      </c>
      <c r="M326" s="28">
        <f t="shared" si="101"/>
        <v>0</v>
      </c>
    </row>
    <row r="327" spans="1:14">
      <c r="A327" s="81">
        <v>0</v>
      </c>
      <c r="B327" s="34"/>
      <c r="C327" s="154">
        <v>137644</v>
      </c>
      <c r="D327" s="90" t="s">
        <v>1441</v>
      </c>
      <c r="E327" s="90" t="s">
        <v>776</v>
      </c>
      <c r="F327" s="90" t="s">
        <v>7</v>
      </c>
      <c r="G327" s="25">
        <v>7.08</v>
      </c>
      <c r="H327" s="25">
        <f t="shared" si="97"/>
        <v>743.4</v>
      </c>
      <c r="I327" s="26"/>
      <c r="J327" s="72">
        <f t="shared" si="98"/>
        <v>7.08</v>
      </c>
      <c r="K327" s="72">
        <f t="shared" si="99"/>
        <v>0</v>
      </c>
      <c r="L327" s="28">
        <f t="shared" si="100"/>
        <v>743.4</v>
      </c>
      <c r="M327" s="28">
        <f t="shared" si="101"/>
        <v>0</v>
      </c>
    </row>
    <row r="328" spans="1:14">
      <c r="A328" s="81">
        <v>0</v>
      </c>
      <c r="C328" s="154">
        <v>137852</v>
      </c>
      <c r="D328" s="90" t="s">
        <v>1348</v>
      </c>
      <c r="E328" s="90" t="s">
        <v>777</v>
      </c>
      <c r="F328" s="90" t="s">
        <v>7</v>
      </c>
      <c r="G328" s="25">
        <v>6.93</v>
      </c>
      <c r="H328" s="25">
        <f t="shared" si="97"/>
        <v>727.65</v>
      </c>
      <c r="I328" s="26"/>
      <c r="J328" s="72">
        <f t="shared" si="98"/>
        <v>6.93</v>
      </c>
      <c r="K328" s="72">
        <f t="shared" si="99"/>
        <v>0</v>
      </c>
      <c r="L328" s="28">
        <f t="shared" si="100"/>
        <v>727.65</v>
      </c>
      <c r="M328" s="28">
        <f t="shared" si="101"/>
        <v>0</v>
      </c>
    </row>
    <row r="329" spans="1:14">
      <c r="A329" s="81">
        <v>0</v>
      </c>
      <c r="C329" s="154">
        <v>137853</v>
      </c>
      <c r="D329" s="90" t="s">
        <v>755</v>
      </c>
      <c r="E329" s="90" t="s">
        <v>777</v>
      </c>
      <c r="F329" s="90" t="s">
        <v>7</v>
      </c>
      <c r="G329" s="25">
        <v>7.64</v>
      </c>
      <c r="H329" s="25">
        <f t="shared" si="97"/>
        <v>802.2</v>
      </c>
      <c r="I329" s="26"/>
      <c r="J329" s="72">
        <f t="shared" si="98"/>
        <v>7.64</v>
      </c>
      <c r="K329" s="72">
        <f t="shared" si="99"/>
        <v>0</v>
      </c>
      <c r="L329" s="28">
        <f t="shared" si="100"/>
        <v>802.2</v>
      </c>
      <c r="M329" s="28">
        <f t="shared" si="101"/>
        <v>0</v>
      </c>
    </row>
    <row r="330" spans="1:14">
      <c r="A330" s="81">
        <v>0</v>
      </c>
      <c r="C330" s="154">
        <v>137854</v>
      </c>
      <c r="D330" s="90" t="s">
        <v>756</v>
      </c>
      <c r="E330" s="90" t="s">
        <v>777</v>
      </c>
      <c r="F330" s="90" t="s">
        <v>7</v>
      </c>
      <c r="G330" s="25">
        <v>8.69</v>
      </c>
      <c r="H330" s="25">
        <f t="shared" si="97"/>
        <v>912.45</v>
      </c>
      <c r="I330" s="26"/>
      <c r="J330" s="72">
        <f t="shared" si="98"/>
        <v>8.69</v>
      </c>
      <c r="K330" s="72">
        <f t="shared" si="99"/>
        <v>0</v>
      </c>
      <c r="L330" s="28">
        <f t="shared" si="100"/>
        <v>912.45</v>
      </c>
      <c r="M330" s="28">
        <f t="shared" si="101"/>
        <v>0</v>
      </c>
    </row>
    <row r="331" spans="1:14">
      <c r="A331" s="81"/>
      <c r="C331" s="90"/>
      <c r="D331" s="90"/>
      <c r="E331" s="90"/>
      <c r="F331" s="90"/>
      <c r="G331" s="25"/>
      <c r="H331" s="25"/>
      <c r="I331" s="26"/>
      <c r="J331" s="72"/>
      <c r="K331" s="72"/>
      <c r="L331" s="28"/>
      <c r="M331" s="28"/>
    </row>
    <row r="332" spans="1:14">
      <c r="A332" s="81">
        <v>0</v>
      </c>
      <c r="C332" s="154">
        <v>138223</v>
      </c>
      <c r="D332" s="90" t="s">
        <v>953</v>
      </c>
      <c r="E332" s="90" t="s">
        <v>762</v>
      </c>
      <c r="F332" s="90" t="s">
        <v>7</v>
      </c>
      <c r="G332" s="25">
        <v>8.7100000000000009</v>
      </c>
      <c r="H332" s="25">
        <f t="shared" ref="H332:H339" si="102">ROUND(G332*Курс_EUR,2)</f>
        <v>914.55</v>
      </c>
      <c r="I332" s="26"/>
      <c r="J332" s="72">
        <f t="shared" ref="J332:J339" si="103">G332*(1-Скидка_ROXELPRO_Ind)</f>
        <v>8.7100000000000009</v>
      </c>
      <c r="K332" s="72">
        <f t="shared" ref="K332:K339" si="104">J332*I332</f>
        <v>0</v>
      </c>
      <c r="L332" s="28">
        <f t="shared" ref="L332:L339" si="105">H332*(1-Скидка_ROXELPRO_Ind)</f>
        <v>914.55</v>
      </c>
      <c r="M332" s="28">
        <f t="shared" ref="M332:M339" si="106">I332*L332</f>
        <v>0</v>
      </c>
    </row>
    <row r="333" spans="1:14">
      <c r="A333" s="81">
        <v>0</v>
      </c>
      <c r="C333" s="154">
        <v>138225</v>
      </c>
      <c r="D333" s="90" t="s">
        <v>954</v>
      </c>
      <c r="E333" s="90" t="s">
        <v>762</v>
      </c>
      <c r="F333" s="90" t="s">
        <v>7</v>
      </c>
      <c r="G333" s="25">
        <v>8.7100000000000009</v>
      </c>
      <c r="H333" s="25">
        <f t="shared" si="102"/>
        <v>914.55</v>
      </c>
      <c r="I333" s="26"/>
      <c r="J333" s="72">
        <f t="shared" si="103"/>
        <v>8.7100000000000009</v>
      </c>
      <c r="K333" s="72">
        <f t="shared" si="104"/>
        <v>0</v>
      </c>
      <c r="L333" s="28">
        <f t="shared" si="105"/>
        <v>914.55</v>
      </c>
      <c r="M333" s="28">
        <f t="shared" si="106"/>
        <v>0</v>
      </c>
    </row>
    <row r="334" spans="1:14">
      <c r="A334" s="81">
        <v>0</v>
      </c>
      <c r="C334" s="154">
        <v>138226</v>
      </c>
      <c r="D334" s="90" t="s">
        <v>955</v>
      </c>
      <c r="E334" s="90" t="s">
        <v>762</v>
      </c>
      <c r="F334" s="90" t="s">
        <v>7</v>
      </c>
      <c r="G334" s="25">
        <v>8.7100000000000009</v>
      </c>
      <c r="H334" s="25">
        <f t="shared" si="102"/>
        <v>914.55</v>
      </c>
      <c r="I334" s="26"/>
      <c r="J334" s="72">
        <f t="shared" si="103"/>
        <v>8.7100000000000009</v>
      </c>
      <c r="K334" s="72">
        <f t="shared" si="104"/>
        <v>0</v>
      </c>
      <c r="L334" s="28">
        <f t="shared" si="105"/>
        <v>914.55</v>
      </c>
      <c r="M334" s="28">
        <f t="shared" si="106"/>
        <v>0</v>
      </c>
    </row>
    <row r="335" spans="1:14">
      <c r="A335" s="81">
        <v>0</v>
      </c>
      <c r="C335" s="154">
        <v>138228</v>
      </c>
      <c r="D335" s="90" t="s">
        <v>956</v>
      </c>
      <c r="E335" s="90" t="s">
        <v>762</v>
      </c>
      <c r="F335" s="90" t="s">
        <v>7</v>
      </c>
      <c r="G335" s="25">
        <v>8.7100000000000009</v>
      </c>
      <c r="H335" s="25">
        <f t="shared" si="102"/>
        <v>914.55</v>
      </c>
      <c r="I335" s="26"/>
      <c r="J335" s="72">
        <f t="shared" si="103"/>
        <v>8.7100000000000009</v>
      </c>
      <c r="K335" s="72">
        <f t="shared" si="104"/>
        <v>0</v>
      </c>
      <c r="L335" s="28">
        <f t="shared" si="105"/>
        <v>914.55</v>
      </c>
      <c r="M335" s="28">
        <f t="shared" si="106"/>
        <v>0</v>
      </c>
    </row>
    <row r="336" spans="1:14">
      <c r="A336" s="81">
        <v>0</v>
      </c>
      <c r="C336" s="154">
        <v>138323</v>
      </c>
      <c r="D336" s="90" t="s">
        <v>846</v>
      </c>
      <c r="E336" s="90" t="s">
        <v>762</v>
      </c>
      <c r="F336" s="90" t="s">
        <v>7</v>
      </c>
      <c r="G336" s="25">
        <v>8.58</v>
      </c>
      <c r="H336" s="25">
        <f t="shared" si="102"/>
        <v>900.9</v>
      </c>
      <c r="I336" s="26"/>
      <c r="J336" s="72">
        <f t="shared" si="103"/>
        <v>8.58</v>
      </c>
      <c r="K336" s="72">
        <f t="shared" si="104"/>
        <v>0</v>
      </c>
      <c r="L336" s="28">
        <f t="shared" si="105"/>
        <v>900.9</v>
      </c>
      <c r="M336" s="28">
        <f t="shared" si="106"/>
        <v>0</v>
      </c>
      <c r="N336" s="34"/>
    </row>
    <row r="337" spans="1:14">
      <c r="A337" s="81">
        <v>0</v>
      </c>
      <c r="C337" s="154">
        <v>138325</v>
      </c>
      <c r="D337" s="90" t="s">
        <v>847</v>
      </c>
      <c r="E337" s="90" t="s">
        <v>762</v>
      </c>
      <c r="F337" s="90" t="s">
        <v>7</v>
      </c>
      <c r="G337" s="25">
        <v>8.58</v>
      </c>
      <c r="H337" s="25">
        <f t="shared" si="102"/>
        <v>900.9</v>
      </c>
      <c r="I337" s="26"/>
      <c r="J337" s="72">
        <f t="shared" si="103"/>
        <v>8.58</v>
      </c>
      <c r="K337" s="72">
        <f t="shared" si="104"/>
        <v>0</v>
      </c>
      <c r="L337" s="28">
        <f t="shared" si="105"/>
        <v>900.9</v>
      </c>
      <c r="M337" s="28">
        <f t="shared" si="106"/>
        <v>0</v>
      </c>
      <c r="N337" s="34"/>
    </row>
    <row r="338" spans="1:14">
      <c r="A338" s="81">
        <v>0</v>
      </c>
      <c r="C338" s="154">
        <v>138326</v>
      </c>
      <c r="D338" s="90" t="s">
        <v>848</v>
      </c>
      <c r="E338" s="90" t="s">
        <v>762</v>
      </c>
      <c r="F338" s="90" t="s">
        <v>7</v>
      </c>
      <c r="G338" s="25">
        <v>8.58</v>
      </c>
      <c r="H338" s="25">
        <f t="shared" si="102"/>
        <v>900.9</v>
      </c>
      <c r="I338" s="26"/>
      <c r="J338" s="72">
        <f t="shared" si="103"/>
        <v>8.58</v>
      </c>
      <c r="K338" s="72">
        <f t="shared" si="104"/>
        <v>0</v>
      </c>
      <c r="L338" s="28">
        <f t="shared" si="105"/>
        <v>900.9</v>
      </c>
      <c r="M338" s="28">
        <f t="shared" si="106"/>
        <v>0</v>
      </c>
      <c r="N338" s="34"/>
    </row>
    <row r="339" spans="1:14">
      <c r="A339" s="81">
        <v>0</v>
      </c>
      <c r="C339" s="154">
        <v>138328</v>
      </c>
      <c r="D339" s="90" t="s">
        <v>849</v>
      </c>
      <c r="E339" s="90" t="s">
        <v>762</v>
      </c>
      <c r="F339" s="90" t="s">
        <v>7</v>
      </c>
      <c r="G339" s="25">
        <v>8.58</v>
      </c>
      <c r="H339" s="25">
        <f t="shared" si="102"/>
        <v>900.9</v>
      </c>
      <c r="I339" s="26"/>
      <c r="J339" s="72">
        <f t="shared" si="103"/>
        <v>8.58</v>
      </c>
      <c r="K339" s="72">
        <f t="shared" si="104"/>
        <v>0</v>
      </c>
      <c r="L339" s="28">
        <f t="shared" si="105"/>
        <v>900.9</v>
      </c>
      <c r="M339" s="28">
        <f t="shared" si="106"/>
        <v>0</v>
      </c>
      <c r="N339" s="34"/>
    </row>
    <row r="340" spans="1:14" ht="12.5" thickBot="1">
      <c r="A340" s="81"/>
      <c r="C340" s="90"/>
      <c r="D340" s="90"/>
      <c r="E340" s="90"/>
      <c r="F340" s="90"/>
      <c r="G340" s="25"/>
      <c r="H340" s="25"/>
      <c r="I340" s="26"/>
      <c r="J340" s="72"/>
      <c r="K340" s="72"/>
      <c r="L340" s="28"/>
      <c r="M340" s="28"/>
    </row>
    <row r="341" spans="1:14" ht="12.5" thickBot="1">
      <c r="A341" s="81"/>
      <c r="B341" s="321" t="s">
        <v>757</v>
      </c>
      <c r="C341" s="322"/>
      <c r="D341" s="322"/>
      <c r="E341" s="322"/>
      <c r="F341" s="323"/>
      <c r="G341" s="151"/>
      <c r="H341" s="152"/>
      <c r="I341" s="26"/>
      <c r="J341" s="72"/>
      <c r="K341" s="72"/>
      <c r="L341" s="28"/>
      <c r="M341" s="28"/>
    </row>
    <row r="342" spans="1:14">
      <c r="A342" s="81">
        <v>0</v>
      </c>
      <c r="C342" s="90">
        <v>141143</v>
      </c>
      <c r="D342" s="90" t="s">
        <v>1078</v>
      </c>
      <c r="E342" s="90" t="s">
        <v>777</v>
      </c>
      <c r="F342" s="90" t="s">
        <v>7</v>
      </c>
      <c r="G342" s="25">
        <v>4.55</v>
      </c>
      <c r="H342" s="25">
        <f t="shared" ref="H342:H358" si="107">ROUND(G342*Курс_EUR,2)</f>
        <v>477.75</v>
      </c>
      <c r="I342" s="26"/>
      <c r="J342" s="72">
        <f t="shared" ref="J342:J358" si="108">G342*(1-Скидка_ROXELPRO_Ind)</f>
        <v>4.55</v>
      </c>
      <c r="K342" s="72">
        <f t="shared" ref="K342:K358" si="109">J342*I342</f>
        <v>0</v>
      </c>
      <c r="L342" s="28">
        <f t="shared" ref="L342:L358" si="110">H342*(1-Скидка_ROXELPRO_Ind)</f>
        <v>477.75</v>
      </c>
      <c r="M342" s="28">
        <f t="shared" ref="M342:M358" si="111">I342*L342</f>
        <v>0</v>
      </c>
    </row>
    <row r="343" spans="1:14">
      <c r="A343" s="81">
        <v>0</v>
      </c>
      <c r="C343" s="154">
        <v>141203</v>
      </c>
      <c r="D343" s="90" t="s">
        <v>1013</v>
      </c>
      <c r="E343" s="90" t="s">
        <v>761</v>
      </c>
      <c r="F343" s="90" t="s">
        <v>7</v>
      </c>
      <c r="G343" s="25">
        <v>5.32</v>
      </c>
      <c r="H343" s="25">
        <f t="shared" si="107"/>
        <v>558.6</v>
      </c>
      <c r="I343" s="26"/>
      <c r="J343" s="72">
        <f t="shared" si="108"/>
        <v>5.32</v>
      </c>
      <c r="K343" s="72">
        <f t="shared" si="109"/>
        <v>0</v>
      </c>
      <c r="L343" s="28">
        <f t="shared" si="110"/>
        <v>558.6</v>
      </c>
      <c r="M343" s="28">
        <f t="shared" si="111"/>
        <v>0</v>
      </c>
    </row>
    <row r="344" spans="1:14">
      <c r="A344" s="81">
        <v>0</v>
      </c>
      <c r="C344" s="154">
        <v>141214</v>
      </c>
      <c r="D344" s="90" t="s">
        <v>1014</v>
      </c>
      <c r="E344" s="90" t="s">
        <v>761</v>
      </c>
      <c r="F344" s="90" t="s">
        <v>7</v>
      </c>
      <c r="G344" s="25">
        <v>4.5199999999999996</v>
      </c>
      <c r="H344" s="25">
        <f t="shared" si="107"/>
        <v>474.6</v>
      </c>
      <c r="I344" s="26"/>
      <c r="J344" s="72">
        <f t="shared" si="108"/>
        <v>4.5199999999999996</v>
      </c>
      <c r="K344" s="72">
        <f t="shared" si="109"/>
        <v>0</v>
      </c>
      <c r="L344" s="28">
        <f t="shared" si="110"/>
        <v>474.6</v>
      </c>
      <c r="M344" s="28">
        <f t="shared" si="111"/>
        <v>0</v>
      </c>
    </row>
    <row r="345" spans="1:14">
      <c r="A345" s="81">
        <v>0</v>
      </c>
      <c r="C345" s="154">
        <v>141224</v>
      </c>
      <c r="D345" s="90" t="s">
        <v>1015</v>
      </c>
      <c r="E345" s="90" t="s">
        <v>761</v>
      </c>
      <c r="F345" s="90" t="s">
        <v>7</v>
      </c>
      <c r="G345" s="25">
        <v>5.71</v>
      </c>
      <c r="H345" s="25">
        <f t="shared" si="107"/>
        <v>599.54999999999995</v>
      </c>
      <c r="I345" s="26"/>
      <c r="J345" s="72">
        <f t="shared" si="108"/>
        <v>5.71</v>
      </c>
      <c r="K345" s="72">
        <f t="shared" si="109"/>
        <v>0</v>
      </c>
      <c r="L345" s="28">
        <f t="shared" si="110"/>
        <v>599.54999999999995</v>
      </c>
      <c r="M345" s="28">
        <f t="shared" si="111"/>
        <v>0</v>
      </c>
    </row>
    <row r="346" spans="1:14">
      <c r="A346" s="81">
        <v>0</v>
      </c>
      <c r="C346" s="154">
        <v>141243</v>
      </c>
      <c r="D346" s="90" t="s">
        <v>1016</v>
      </c>
      <c r="E346" s="90" t="s">
        <v>761</v>
      </c>
      <c r="F346" s="90" t="s">
        <v>7</v>
      </c>
      <c r="G346" s="25">
        <v>6.55</v>
      </c>
      <c r="H346" s="25">
        <f t="shared" si="107"/>
        <v>687.75</v>
      </c>
      <c r="I346" s="26"/>
      <c r="J346" s="72">
        <f t="shared" si="108"/>
        <v>6.55</v>
      </c>
      <c r="K346" s="72">
        <f t="shared" si="109"/>
        <v>0</v>
      </c>
      <c r="L346" s="28">
        <f t="shared" si="110"/>
        <v>687.75</v>
      </c>
      <c r="M346" s="28">
        <f t="shared" si="111"/>
        <v>0</v>
      </c>
    </row>
    <row r="347" spans="1:14">
      <c r="A347" s="81">
        <v>0</v>
      </c>
      <c r="C347" s="154">
        <v>141272</v>
      </c>
      <c r="D347" s="90" t="s">
        <v>1017</v>
      </c>
      <c r="E347" s="90" t="s">
        <v>761</v>
      </c>
      <c r="F347" s="90" t="s">
        <v>7</v>
      </c>
      <c r="G347" s="25">
        <v>12.04</v>
      </c>
      <c r="H347" s="25">
        <f t="shared" si="107"/>
        <v>1264.2</v>
      </c>
      <c r="I347" s="26"/>
      <c r="J347" s="72">
        <f t="shared" si="108"/>
        <v>12.04</v>
      </c>
      <c r="K347" s="72">
        <f t="shared" si="109"/>
        <v>0</v>
      </c>
      <c r="L347" s="28">
        <f t="shared" si="110"/>
        <v>1264.2</v>
      </c>
      <c r="M347" s="28">
        <f t="shared" si="111"/>
        <v>0</v>
      </c>
    </row>
    <row r="348" spans="1:14">
      <c r="A348" s="81">
        <v>0</v>
      </c>
      <c r="C348" s="90">
        <v>143214</v>
      </c>
      <c r="D348" s="90" t="s">
        <v>1079</v>
      </c>
      <c r="E348" s="90" t="s">
        <v>758</v>
      </c>
      <c r="F348" s="90" t="s">
        <v>7</v>
      </c>
      <c r="G348" s="25">
        <v>14.27</v>
      </c>
      <c r="H348" s="25">
        <f t="shared" si="107"/>
        <v>1498.35</v>
      </c>
      <c r="I348" s="26"/>
      <c r="J348" s="72">
        <f t="shared" si="108"/>
        <v>14.27</v>
      </c>
      <c r="K348" s="72">
        <f t="shared" si="109"/>
        <v>0</v>
      </c>
      <c r="L348" s="28">
        <f t="shared" si="110"/>
        <v>1498.35</v>
      </c>
      <c r="M348" s="28">
        <f t="shared" si="111"/>
        <v>0</v>
      </c>
    </row>
    <row r="349" spans="1:14">
      <c r="A349" s="81">
        <v>0</v>
      </c>
      <c r="C349" s="90">
        <v>143224</v>
      </c>
      <c r="D349" s="90" t="s">
        <v>1080</v>
      </c>
      <c r="E349" s="90" t="s">
        <v>758</v>
      </c>
      <c r="F349" s="90" t="s">
        <v>7</v>
      </c>
      <c r="G349" s="25">
        <v>15.52</v>
      </c>
      <c r="H349" s="25">
        <f t="shared" si="107"/>
        <v>1629.6</v>
      </c>
      <c r="I349" s="26"/>
      <c r="J349" s="72">
        <f t="shared" si="108"/>
        <v>15.52</v>
      </c>
      <c r="K349" s="72">
        <f t="shared" si="109"/>
        <v>0</v>
      </c>
      <c r="L349" s="28">
        <f t="shared" si="110"/>
        <v>1629.6</v>
      </c>
      <c r="M349" s="28">
        <f t="shared" si="111"/>
        <v>0</v>
      </c>
    </row>
    <row r="350" spans="1:14">
      <c r="A350" s="81">
        <v>0</v>
      </c>
      <c r="C350" s="154">
        <v>142143</v>
      </c>
      <c r="D350" s="90" t="s">
        <v>1018</v>
      </c>
      <c r="E350" s="90" t="s">
        <v>1019</v>
      </c>
      <c r="F350" s="90" t="s">
        <v>7</v>
      </c>
      <c r="G350" s="25">
        <v>14.49</v>
      </c>
      <c r="H350" s="25">
        <f t="shared" si="107"/>
        <v>1521.45</v>
      </c>
      <c r="I350" s="26"/>
      <c r="J350" s="72">
        <f t="shared" si="108"/>
        <v>14.49</v>
      </c>
      <c r="K350" s="72">
        <f t="shared" si="109"/>
        <v>0</v>
      </c>
      <c r="L350" s="28">
        <f t="shared" si="110"/>
        <v>1521.45</v>
      </c>
      <c r="M350" s="28">
        <f t="shared" si="111"/>
        <v>0</v>
      </c>
    </row>
    <row r="351" spans="1:14">
      <c r="A351" s="81">
        <v>0</v>
      </c>
      <c r="C351" s="154">
        <v>142203</v>
      </c>
      <c r="D351" s="90" t="s">
        <v>1020</v>
      </c>
      <c r="E351" s="90" t="s">
        <v>758</v>
      </c>
      <c r="F351" s="90" t="s">
        <v>7</v>
      </c>
      <c r="G351" s="25">
        <v>17.739999999999998</v>
      </c>
      <c r="H351" s="25">
        <f t="shared" si="107"/>
        <v>1862.7</v>
      </c>
      <c r="I351" s="26"/>
      <c r="J351" s="72">
        <f t="shared" si="108"/>
        <v>17.739999999999998</v>
      </c>
      <c r="K351" s="72">
        <f t="shared" si="109"/>
        <v>0</v>
      </c>
      <c r="L351" s="28">
        <f t="shared" si="110"/>
        <v>1862.7</v>
      </c>
      <c r="M351" s="28">
        <f t="shared" si="111"/>
        <v>0</v>
      </c>
    </row>
    <row r="352" spans="1:14">
      <c r="A352" s="81">
        <v>0</v>
      </c>
      <c r="C352" s="154">
        <v>142214</v>
      </c>
      <c r="D352" s="90" t="s">
        <v>1021</v>
      </c>
      <c r="E352" s="90" t="s">
        <v>758</v>
      </c>
      <c r="F352" s="90" t="s">
        <v>7</v>
      </c>
      <c r="G352" s="25">
        <v>15.69</v>
      </c>
      <c r="H352" s="25">
        <f t="shared" si="107"/>
        <v>1647.45</v>
      </c>
      <c r="I352" s="26"/>
      <c r="J352" s="72">
        <f t="shared" si="108"/>
        <v>15.69</v>
      </c>
      <c r="K352" s="72">
        <f t="shared" si="109"/>
        <v>0</v>
      </c>
      <c r="L352" s="28">
        <f t="shared" si="110"/>
        <v>1647.45</v>
      </c>
      <c r="M352" s="28">
        <f t="shared" si="111"/>
        <v>0</v>
      </c>
    </row>
    <row r="353" spans="1:13">
      <c r="A353" s="81">
        <v>0</v>
      </c>
      <c r="C353" s="154">
        <v>142224</v>
      </c>
      <c r="D353" s="90" t="s">
        <v>1022</v>
      </c>
      <c r="E353" s="90" t="s">
        <v>758</v>
      </c>
      <c r="F353" s="90" t="s">
        <v>7</v>
      </c>
      <c r="G353" s="25">
        <v>17.55</v>
      </c>
      <c r="H353" s="25">
        <f t="shared" si="107"/>
        <v>1842.75</v>
      </c>
      <c r="I353" s="26"/>
      <c r="J353" s="72">
        <f t="shared" si="108"/>
        <v>17.55</v>
      </c>
      <c r="K353" s="72">
        <f t="shared" si="109"/>
        <v>0</v>
      </c>
      <c r="L353" s="28">
        <f t="shared" si="110"/>
        <v>1842.75</v>
      </c>
      <c r="M353" s="28">
        <f t="shared" si="111"/>
        <v>0</v>
      </c>
    </row>
    <row r="354" spans="1:13">
      <c r="A354" s="81">
        <v>0</v>
      </c>
      <c r="C354" s="154">
        <v>142243</v>
      </c>
      <c r="D354" s="90" t="s">
        <v>1023</v>
      </c>
      <c r="E354" s="90" t="s">
        <v>758</v>
      </c>
      <c r="F354" s="90" t="s">
        <v>7</v>
      </c>
      <c r="G354" s="25">
        <v>24.49</v>
      </c>
      <c r="H354" s="25">
        <f t="shared" si="107"/>
        <v>2571.4499999999998</v>
      </c>
      <c r="I354" s="26"/>
      <c r="J354" s="72">
        <f t="shared" si="108"/>
        <v>24.49</v>
      </c>
      <c r="K354" s="72">
        <f t="shared" si="109"/>
        <v>0</v>
      </c>
      <c r="L354" s="28">
        <f t="shared" si="110"/>
        <v>2571.4499999999998</v>
      </c>
      <c r="M354" s="28">
        <f t="shared" si="111"/>
        <v>0</v>
      </c>
    </row>
    <row r="355" spans="1:13">
      <c r="A355" s="81">
        <v>0</v>
      </c>
      <c r="C355" s="154">
        <v>142272</v>
      </c>
      <c r="D355" s="90" t="s">
        <v>1024</v>
      </c>
      <c r="E355" s="90" t="s">
        <v>758</v>
      </c>
      <c r="F355" s="90" t="s">
        <v>7</v>
      </c>
      <c r="G355" s="25">
        <v>43.65</v>
      </c>
      <c r="H355" s="25">
        <f t="shared" si="107"/>
        <v>4583.25</v>
      </c>
      <c r="I355" s="26"/>
      <c r="J355" s="72">
        <f t="shared" si="108"/>
        <v>43.65</v>
      </c>
      <c r="K355" s="72">
        <f t="shared" si="109"/>
        <v>0</v>
      </c>
      <c r="L355" s="28">
        <f t="shared" si="110"/>
        <v>4583.25</v>
      </c>
      <c r="M355" s="28">
        <f t="shared" si="111"/>
        <v>0</v>
      </c>
    </row>
    <row r="356" spans="1:13">
      <c r="A356" s="81">
        <v>0</v>
      </c>
      <c r="C356" s="154">
        <v>142403</v>
      </c>
      <c r="D356" s="90" t="s">
        <v>1025</v>
      </c>
      <c r="E356" s="90" t="s">
        <v>759</v>
      </c>
      <c r="F356" s="90" t="s">
        <v>7</v>
      </c>
      <c r="G356" s="25">
        <v>28.82</v>
      </c>
      <c r="H356" s="25">
        <f t="shared" si="107"/>
        <v>3026.1</v>
      </c>
      <c r="I356" s="26"/>
      <c r="J356" s="72">
        <f t="shared" si="108"/>
        <v>28.82</v>
      </c>
      <c r="K356" s="72">
        <f t="shared" si="109"/>
        <v>0</v>
      </c>
      <c r="L356" s="28">
        <f t="shared" si="110"/>
        <v>3026.1</v>
      </c>
      <c r="M356" s="28">
        <f t="shared" si="111"/>
        <v>0</v>
      </c>
    </row>
    <row r="357" spans="1:13">
      <c r="A357" s="81">
        <v>0</v>
      </c>
      <c r="C357" s="154">
        <v>142414</v>
      </c>
      <c r="D357" s="90" t="s">
        <v>1026</v>
      </c>
      <c r="E357" s="90" t="s">
        <v>759</v>
      </c>
      <c r="F357" s="90" t="s">
        <v>7</v>
      </c>
      <c r="G357" s="25">
        <v>32.450000000000003</v>
      </c>
      <c r="H357" s="25">
        <f t="shared" si="107"/>
        <v>3407.25</v>
      </c>
      <c r="I357" s="26"/>
      <c r="J357" s="72">
        <f t="shared" si="108"/>
        <v>32.450000000000003</v>
      </c>
      <c r="K357" s="72">
        <f t="shared" si="109"/>
        <v>0</v>
      </c>
      <c r="L357" s="28">
        <f t="shared" si="110"/>
        <v>3407.25</v>
      </c>
      <c r="M357" s="28">
        <f t="shared" si="111"/>
        <v>0</v>
      </c>
    </row>
    <row r="358" spans="1:13">
      <c r="A358" s="81">
        <v>0</v>
      </c>
      <c r="C358" s="154">
        <v>142614</v>
      </c>
      <c r="D358" s="90" t="s">
        <v>1027</v>
      </c>
      <c r="E358" s="90" t="s">
        <v>861</v>
      </c>
      <c r="F358" s="90" t="s">
        <v>7</v>
      </c>
      <c r="G358" s="25">
        <v>38.799999999999997</v>
      </c>
      <c r="H358" s="25">
        <f t="shared" si="107"/>
        <v>4074</v>
      </c>
      <c r="I358" s="26"/>
      <c r="J358" s="72">
        <f t="shared" si="108"/>
        <v>38.799999999999997</v>
      </c>
      <c r="K358" s="72">
        <f t="shared" si="109"/>
        <v>0</v>
      </c>
      <c r="L358" s="28">
        <f t="shared" si="110"/>
        <v>4074</v>
      </c>
      <c r="M358" s="28">
        <f t="shared" si="111"/>
        <v>0</v>
      </c>
    </row>
    <row r="359" spans="1:13">
      <c r="A359" s="81"/>
      <c r="C359" s="90"/>
      <c r="D359" s="90"/>
      <c r="E359" s="90"/>
      <c r="F359" s="90"/>
      <c r="G359" s="25"/>
      <c r="H359" s="25"/>
      <c r="I359" s="26"/>
      <c r="J359" s="72"/>
      <c r="K359" s="72"/>
      <c r="L359" s="28"/>
      <c r="M359" s="28"/>
    </row>
    <row r="360" spans="1:13">
      <c r="A360" s="81">
        <v>0</v>
      </c>
      <c r="C360" s="154">
        <v>144224</v>
      </c>
      <c r="D360" s="90" t="s">
        <v>1028</v>
      </c>
      <c r="E360" s="90" t="s">
        <v>758</v>
      </c>
      <c r="F360" s="90" t="s">
        <v>7</v>
      </c>
      <c r="G360" s="25">
        <v>12.7</v>
      </c>
      <c r="H360" s="25">
        <f t="shared" ref="H360:H369" si="112">ROUND(G360*Курс_EUR,2)</f>
        <v>1333.5</v>
      </c>
      <c r="I360" s="26"/>
      <c r="J360" s="72">
        <f t="shared" ref="J360:J369" si="113">G360*(1-Скидка_ROXELPRO_Ind)</f>
        <v>12.7</v>
      </c>
      <c r="K360" s="72">
        <f t="shared" ref="K360:K369" si="114">J360*I360</f>
        <v>0</v>
      </c>
      <c r="L360" s="28">
        <f t="shared" ref="L360:L369" si="115">H360*(1-Скидка_ROXELPRO_Ind)</f>
        <v>1333.5</v>
      </c>
      <c r="M360" s="28">
        <f t="shared" ref="M360:M369" si="116">I360*L360</f>
        <v>0</v>
      </c>
    </row>
    <row r="361" spans="1:13">
      <c r="A361" s="81">
        <v>0</v>
      </c>
      <c r="C361" s="154">
        <v>144243</v>
      </c>
      <c r="D361" s="90" t="s">
        <v>1029</v>
      </c>
      <c r="E361" s="90" t="s">
        <v>758</v>
      </c>
      <c r="F361" s="90" t="s">
        <v>7</v>
      </c>
      <c r="G361" s="25">
        <v>17.739999999999998</v>
      </c>
      <c r="H361" s="25">
        <f t="shared" si="112"/>
        <v>1862.7</v>
      </c>
      <c r="I361" s="26"/>
      <c r="J361" s="72">
        <f t="shared" si="113"/>
        <v>17.739999999999998</v>
      </c>
      <c r="K361" s="72">
        <f t="shared" si="114"/>
        <v>0</v>
      </c>
      <c r="L361" s="28">
        <f t="shared" si="115"/>
        <v>1862.7</v>
      </c>
      <c r="M361" s="28">
        <f t="shared" si="116"/>
        <v>0</v>
      </c>
    </row>
    <row r="362" spans="1:13">
      <c r="A362" s="81">
        <v>0</v>
      </c>
      <c r="C362" s="154">
        <v>144272</v>
      </c>
      <c r="D362" s="90" t="s">
        <v>1030</v>
      </c>
      <c r="E362" s="90" t="s">
        <v>758</v>
      </c>
      <c r="F362" s="90" t="s">
        <v>7</v>
      </c>
      <c r="G362" s="25">
        <v>31.61</v>
      </c>
      <c r="H362" s="25">
        <f t="shared" si="112"/>
        <v>3319.05</v>
      </c>
      <c r="I362" s="26"/>
      <c r="J362" s="72">
        <f t="shared" si="113"/>
        <v>31.61</v>
      </c>
      <c r="K362" s="72">
        <f t="shared" si="114"/>
        <v>0</v>
      </c>
      <c r="L362" s="28">
        <f t="shared" si="115"/>
        <v>3319.05</v>
      </c>
      <c r="M362" s="28">
        <f t="shared" si="116"/>
        <v>0</v>
      </c>
    </row>
    <row r="363" spans="1:13">
      <c r="A363" s="81">
        <v>0</v>
      </c>
      <c r="C363" s="154">
        <v>144403</v>
      </c>
      <c r="D363" s="90" t="s">
        <v>1031</v>
      </c>
      <c r="E363" s="90" t="s">
        <v>760</v>
      </c>
      <c r="F363" s="90" t="s">
        <v>7</v>
      </c>
      <c r="G363" s="25">
        <v>19.27</v>
      </c>
      <c r="H363" s="25">
        <f t="shared" si="112"/>
        <v>2023.35</v>
      </c>
      <c r="I363" s="26"/>
      <c r="J363" s="72">
        <f t="shared" si="113"/>
        <v>19.27</v>
      </c>
      <c r="K363" s="72">
        <f t="shared" si="114"/>
        <v>0</v>
      </c>
      <c r="L363" s="28">
        <f t="shared" si="115"/>
        <v>2023.35</v>
      </c>
      <c r="M363" s="28">
        <f t="shared" si="116"/>
        <v>0</v>
      </c>
    </row>
    <row r="364" spans="1:13">
      <c r="A364" s="81">
        <v>0</v>
      </c>
      <c r="C364" s="154">
        <v>144414</v>
      </c>
      <c r="D364" s="90" t="s">
        <v>1032</v>
      </c>
      <c r="E364" s="90" t="s">
        <v>760</v>
      </c>
      <c r="F364" s="90" t="s">
        <v>7</v>
      </c>
      <c r="G364" s="25">
        <v>22.15</v>
      </c>
      <c r="H364" s="25">
        <f t="shared" si="112"/>
        <v>2325.75</v>
      </c>
      <c r="I364" s="26"/>
      <c r="J364" s="72">
        <f t="shared" si="113"/>
        <v>22.15</v>
      </c>
      <c r="K364" s="72">
        <f t="shared" si="114"/>
        <v>0</v>
      </c>
      <c r="L364" s="28">
        <f t="shared" si="115"/>
        <v>2325.75</v>
      </c>
      <c r="M364" s="28">
        <f t="shared" si="116"/>
        <v>0</v>
      </c>
    </row>
    <row r="365" spans="1:13">
      <c r="A365" s="81">
        <v>0</v>
      </c>
      <c r="C365" s="154">
        <v>146224</v>
      </c>
      <c r="D365" s="90" t="s">
        <v>1081</v>
      </c>
      <c r="E365" s="90" t="s">
        <v>758</v>
      </c>
      <c r="F365" s="90" t="s">
        <v>7</v>
      </c>
      <c r="G365" s="25">
        <v>14.51</v>
      </c>
      <c r="H365" s="25">
        <f t="shared" si="112"/>
        <v>1523.55</v>
      </c>
      <c r="I365" s="26"/>
      <c r="J365" s="72">
        <f t="shared" si="113"/>
        <v>14.51</v>
      </c>
      <c r="K365" s="72">
        <f t="shared" si="114"/>
        <v>0</v>
      </c>
      <c r="L365" s="28">
        <f t="shared" si="115"/>
        <v>1523.55</v>
      </c>
      <c r="M365" s="28">
        <f t="shared" si="116"/>
        <v>0</v>
      </c>
    </row>
    <row r="366" spans="1:13">
      <c r="A366" s="81">
        <v>0</v>
      </c>
      <c r="C366" s="154">
        <v>146243</v>
      </c>
      <c r="D366" s="90" t="s">
        <v>1082</v>
      </c>
      <c r="E366" s="90" t="s">
        <v>758</v>
      </c>
      <c r="F366" s="90" t="s">
        <v>7</v>
      </c>
      <c r="G366" s="25">
        <v>18.53</v>
      </c>
      <c r="H366" s="25">
        <f t="shared" si="112"/>
        <v>1945.65</v>
      </c>
      <c r="I366" s="26"/>
      <c r="J366" s="72">
        <f t="shared" si="113"/>
        <v>18.53</v>
      </c>
      <c r="K366" s="72">
        <f t="shared" si="114"/>
        <v>0</v>
      </c>
      <c r="L366" s="28">
        <f t="shared" si="115"/>
        <v>1945.65</v>
      </c>
      <c r="M366" s="28">
        <f t="shared" si="116"/>
        <v>0</v>
      </c>
    </row>
    <row r="367" spans="1:13">
      <c r="A367" s="81">
        <v>0</v>
      </c>
      <c r="C367" s="154">
        <v>146272</v>
      </c>
      <c r="D367" s="90" t="s">
        <v>1083</v>
      </c>
      <c r="E367" s="90" t="s">
        <v>758</v>
      </c>
      <c r="F367" s="90" t="s">
        <v>7</v>
      </c>
      <c r="G367" s="25">
        <v>34.06</v>
      </c>
      <c r="H367" s="25">
        <f t="shared" si="112"/>
        <v>3576.3</v>
      </c>
      <c r="I367" s="26"/>
      <c r="J367" s="72">
        <f t="shared" si="113"/>
        <v>34.06</v>
      </c>
      <c r="K367" s="72">
        <f t="shared" si="114"/>
        <v>0</v>
      </c>
      <c r="L367" s="28">
        <f t="shared" si="115"/>
        <v>3576.3</v>
      </c>
      <c r="M367" s="28">
        <f t="shared" si="116"/>
        <v>0</v>
      </c>
    </row>
    <row r="368" spans="1:13">
      <c r="A368" s="81">
        <v>0</v>
      </c>
      <c r="C368" s="154">
        <v>146403</v>
      </c>
      <c r="D368" s="90" t="s">
        <v>1084</v>
      </c>
      <c r="E368" s="90" t="s">
        <v>760</v>
      </c>
      <c r="F368" s="90" t="s">
        <v>7</v>
      </c>
      <c r="G368" s="25">
        <v>22.02</v>
      </c>
      <c r="H368" s="25">
        <f t="shared" si="112"/>
        <v>2312.1</v>
      </c>
      <c r="I368" s="26"/>
      <c r="J368" s="72">
        <f t="shared" si="113"/>
        <v>22.02</v>
      </c>
      <c r="K368" s="72">
        <f t="shared" si="114"/>
        <v>0</v>
      </c>
      <c r="L368" s="28">
        <f t="shared" si="115"/>
        <v>2312.1</v>
      </c>
      <c r="M368" s="28">
        <f t="shared" si="116"/>
        <v>0</v>
      </c>
    </row>
    <row r="369" spans="1:13">
      <c r="A369" s="81">
        <v>0</v>
      </c>
      <c r="C369" s="154">
        <v>146414</v>
      </c>
      <c r="D369" s="90" t="s">
        <v>1085</v>
      </c>
      <c r="E369" s="90" t="s">
        <v>760</v>
      </c>
      <c r="F369" s="90" t="s">
        <v>7</v>
      </c>
      <c r="G369" s="25">
        <v>24.55</v>
      </c>
      <c r="H369" s="25">
        <f t="shared" si="112"/>
        <v>2577.75</v>
      </c>
      <c r="I369" s="26"/>
      <c r="J369" s="72">
        <f t="shared" si="113"/>
        <v>24.55</v>
      </c>
      <c r="K369" s="72">
        <f t="shared" si="114"/>
        <v>0</v>
      </c>
      <c r="L369" s="28">
        <f t="shared" si="115"/>
        <v>2577.75</v>
      </c>
      <c r="M369" s="28">
        <f t="shared" si="116"/>
        <v>0</v>
      </c>
    </row>
    <row r="370" spans="1:13">
      <c r="A370" s="81"/>
      <c r="C370" s="90"/>
      <c r="D370" s="90"/>
      <c r="E370" s="90"/>
      <c r="F370" s="90"/>
      <c r="G370" s="25"/>
      <c r="H370" s="25"/>
      <c r="I370" s="26"/>
      <c r="J370" s="72"/>
      <c r="K370" s="72"/>
      <c r="L370" s="28"/>
      <c r="M370" s="28"/>
    </row>
    <row r="371" spans="1:13">
      <c r="A371" s="81">
        <v>0</v>
      </c>
      <c r="C371" s="154">
        <v>147203</v>
      </c>
      <c r="D371" s="90" t="s">
        <v>1033</v>
      </c>
      <c r="E371" s="90" t="s">
        <v>981</v>
      </c>
      <c r="F371" s="90" t="s">
        <v>7</v>
      </c>
      <c r="G371" s="25">
        <v>2.99</v>
      </c>
      <c r="H371" s="25">
        <f t="shared" ref="H371:H384" si="117">ROUND(G371*Курс_EUR,2)</f>
        <v>313.95</v>
      </c>
      <c r="I371" s="26"/>
      <c r="J371" s="72">
        <f t="shared" ref="J371:J384" si="118">G371*(1-Скидка_ROXELPRO_Ind)</f>
        <v>2.99</v>
      </c>
      <c r="K371" s="72">
        <f t="shared" ref="K371:K384" si="119">J371*I371</f>
        <v>0</v>
      </c>
      <c r="L371" s="28">
        <f t="shared" ref="L371:L384" si="120">H371*(1-Скидка_ROXELPRO_Ind)</f>
        <v>313.95</v>
      </c>
      <c r="M371" s="28">
        <f t="shared" ref="M371:M384" si="121">I371*L371</f>
        <v>0</v>
      </c>
    </row>
    <row r="372" spans="1:13">
      <c r="A372" s="81">
        <v>0</v>
      </c>
      <c r="C372" s="154">
        <v>147214</v>
      </c>
      <c r="D372" s="90" t="s">
        <v>1034</v>
      </c>
      <c r="E372" s="90" t="s">
        <v>981</v>
      </c>
      <c r="F372" s="90" t="s">
        <v>7</v>
      </c>
      <c r="G372" s="25">
        <v>2.3199999999999998</v>
      </c>
      <c r="H372" s="25">
        <f t="shared" si="117"/>
        <v>243.6</v>
      </c>
      <c r="I372" s="26"/>
      <c r="J372" s="72">
        <f t="shared" si="118"/>
        <v>2.3199999999999998</v>
      </c>
      <c r="K372" s="72">
        <f t="shared" si="119"/>
        <v>0</v>
      </c>
      <c r="L372" s="28">
        <f t="shared" si="120"/>
        <v>243.6</v>
      </c>
      <c r="M372" s="28">
        <f t="shared" si="121"/>
        <v>0</v>
      </c>
    </row>
    <row r="373" spans="1:13">
      <c r="A373" s="81">
        <v>0</v>
      </c>
      <c r="C373" s="154">
        <v>147224</v>
      </c>
      <c r="D373" s="90" t="s">
        <v>1035</v>
      </c>
      <c r="E373" s="90" t="s">
        <v>981</v>
      </c>
      <c r="F373" s="90" t="s">
        <v>7</v>
      </c>
      <c r="G373" s="25">
        <v>2.72</v>
      </c>
      <c r="H373" s="25">
        <f t="shared" si="117"/>
        <v>285.60000000000002</v>
      </c>
      <c r="I373" s="26"/>
      <c r="J373" s="72">
        <f t="shared" si="118"/>
        <v>2.72</v>
      </c>
      <c r="K373" s="72">
        <f t="shared" si="119"/>
        <v>0</v>
      </c>
      <c r="L373" s="28">
        <f t="shared" si="120"/>
        <v>285.60000000000002</v>
      </c>
      <c r="M373" s="28">
        <f t="shared" si="121"/>
        <v>0</v>
      </c>
    </row>
    <row r="374" spans="1:13">
      <c r="A374" s="81">
        <v>0</v>
      </c>
      <c r="C374" s="154">
        <v>147243</v>
      </c>
      <c r="D374" s="90" t="s">
        <v>1036</v>
      </c>
      <c r="E374" s="90" t="s">
        <v>981</v>
      </c>
      <c r="F374" s="90" t="s">
        <v>7</v>
      </c>
      <c r="G374" s="25">
        <v>3.94</v>
      </c>
      <c r="H374" s="25">
        <f t="shared" si="117"/>
        <v>413.7</v>
      </c>
      <c r="I374" s="26"/>
      <c r="J374" s="72">
        <f t="shared" si="118"/>
        <v>3.94</v>
      </c>
      <c r="K374" s="72">
        <f t="shared" si="119"/>
        <v>0</v>
      </c>
      <c r="L374" s="28">
        <f t="shared" si="120"/>
        <v>413.7</v>
      </c>
      <c r="M374" s="28">
        <f t="shared" si="121"/>
        <v>0</v>
      </c>
    </row>
    <row r="375" spans="1:13">
      <c r="A375" s="81">
        <v>0</v>
      </c>
      <c r="C375" s="154">
        <v>147272</v>
      </c>
      <c r="D375" s="90" t="s">
        <v>1037</v>
      </c>
      <c r="E375" s="90" t="s">
        <v>981</v>
      </c>
      <c r="F375" s="90" t="s">
        <v>7</v>
      </c>
      <c r="G375" s="25">
        <v>6.02</v>
      </c>
      <c r="H375" s="25">
        <f t="shared" si="117"/>
        <v>632.1</v>
      </c>
      <c r="I375" s="26"/>
      <c r="J375" s="72">
        <f t="shared" si="118"/>
        <v>6.02</v>
      </c>
      <c r="K375" s="72">
        <f t="shared" si="119"/>
        <v>0</v>
      </c>
      <c r="L375" s="28">
        <f t="shared" si="120"/>
        <v>632.1</v>
      </c>
      <c r="M375" s="28">
        <f t="shared" si="121"/>
        <v>0</v>
      </c>
    </row>
    <row r="376" spans="1:13">
      <c r="A376" s="81">
        <v>0</v>
      </c>
      <c r="C376" s="154">
        <v>147403</v>
      </c>
      <c r="D376" s="90" t="s">
        <v>1038</v>
      </c>
      <c r="E376" s="90" t="s">
        <v>1019</v>
      </c>
      <c r="F376" s="90" t="s">
        <v>7</v>
      </c>
      <c r="G376" s="25">
        <v>3.2</v>
      </c>
      <c r="H376" s="25">
        <f t="shared" si="117"/>
        <v>336</v>
      </c>
      <c r="I376" s="26"/>
      <c r="J376" s="72">
        <f t="shared" si="118"/>
        <v>3.2</v>
      </c>
      <c r="K376" s="72">
        <f t="shared" si="119"/>
        <v>0</v>
      </c>
      <c r="L376" s="28">
        <f t="shared" si="120"/>
        <v>336</v>
      </c>
      <c r="M376" s="28">
        <f t="shared" si="121"/>
        <v>0</v>
      </c>
    </row>
    <row r="377" spans="1:13">
      <c r="A377" s="81">
        <v>0</v>
      </c>
      <c r="C377" s="154">
        <v>147414</v>
      </c>
      <c r="D377" s="90" t="s">
        <v>1039</v>
      </c>
      <c r="E377" s="90" t="s">
        <v>1019</v>
      </c>
      <c r="F377" s="90" t="s">
        <v>7</v>
      </c>
      <c r="G377" s="25">
        <v>4.2300000000000004</v>
      </c>
      <c r="H377" s="25">
        <f t="shared" si="117"/>
        <v>444.15</v>
      </c>
      <c r="I377" s="26"/>
      <c r="J377" s="72">
        <f t="shared" si="118"/>
        <v>4.2300000000000004</v>
      </c>
      <c r="K377" s="72">
        <f t="shared" si="119"/>
        <v>0</v>
      </c>
      <c r="L377" s="28">
        <f t="shared" si="120"/>
        <v>444.15</v>
      </c>
      <c r="M377" s="28">
        <f t="shared" si="121"/>
        <v>0</v>
      </c>
    </row>
    <row r="378" spans="1:13">
      <c r="A378" s="81">
        <v>0</v>
      </c>
      <c r="C378" s="154">
        <v>148203</v>
      </c>
      <c r="D378" s="90" t="s">
        <v>1040</v>
      </c>
      <c r="E378" s="90" t="s">
        <v>762</v>
      </c>
      <c r="F378" s="90" t="s">
        <v>7</v>
      </c>
      <c r="G378" s="25">
        <v>5.45</v>
      </c>
      <c r="H378" s="25">
        <f t="shared" si="117"/>
        <v>572.25</v>
      </c>
      <c r="I378" s="26"/>
      <c r="J378" s="72">
        <f t="shared" si="118"/>
        <v>5.45</v>
      </c>
      <c r="K378" s="72">
        <f t="shared" si="119"/>
        <v>0</v>
      </c>
      <c r="L378" s="28">
        <f t="shared" si="120"/>
        <v>572.25</v>
      </c>
      <c r="M378" s="28">
        <f t="shared" si="121"/>
        <v>0</v>
      </c>
    </row>
    <row r="379" spans="1:13">
      <c r="A379" s="81">
        <v>0</v>
      </c>
      <c r="C379" s="154">
        <v>148214</v>
      </c>
      <c r="D379" s="90" t="s">
        <v>1041</v>
      </c>
      <c r="E379" s="90" t="s">
        <v>762</v>
      </c>
      <c r="F379" s="90" t="s">
        <v>7</v>
      </c>
      <c r="G379" s="25">
        <v>5.1100000000000003</v>
      </c>
      <c r="H379" s="25">
        <f t="shared" si="117"/>
        <v>536.54999999999995</v>
      </c>
      <c r="I379" s="26"/>
      <c r="J379" s="72">
        <f t="shared" si="118"/>
        <v>5.1100000000000003</v>
      </c>
      <c r="K379" s="72">
        <f t="shared" si="119"/>
        <v>0</v>
      </c>
      <c r="L379" s="28">
        <f t="shared" si="120"/>
        <v>536.54999999999995</v>
      </c>
      <c r="M379" s="28">
        <f t="shared" si="121"/>
        <v>0</v>
      </c>
    </row>
    <row r="380" spans="1:13">
      <c r="A380" s="81">
        <v>0</v>
      </c>
      <c r="C380" s="154">
        <v>148224</v>
      </c>
      <c r="D380" s="90" t="s">
        <v>1042</v>
      </c>
      <c r="E380" s="90" t="s">
        <v>762</v>
      </c>
      <c r="F380" s="90" t="s">
        <v>7</v>
      </c>
      <c r="G380" s="25">
        <v>6.27</v>
      </c>
      <c r="H380" s="25">
        <f t="shared" si="117"/>
        <v>658.35</v>
      </c>
      <c r="I380" s="26"/>
      <c r="J380" s="72">
        <f t="shared" si="118"/>
        <v>6.27</v>
      </c>
      <c r="K380" s="72">
        <f t="shared" si="119"/>
        <v>0</v>
      </c>
      <c r="L380" s="28">
        <f t="shared" si="120"/>
        <v>658.35</v>
      </c>
      <c r="M380" s="28">
        <f t="shared" si="121"/>
        <v>0</v>
      </c>
    </row>
    <row r="381" spans="1:13">
      <c r="A381" s="81">
        <v>0</v>
      </c>
      <c r="C381" s="154">
        <v>148243</v>
      </c>
      <c r="D381" s="90" t="s">
        <v>1043</v>
      </c>
      <c r="E381" s="90" t="s">
        <v>762</v>
      </c>
      <c r="F381" s="90" t="s">
        <v>7</v>
      </c>
      <c r="G381" s="25">
        <v>7.6</v>
      </c>
      <c r="H381" s="25">
        <f t="shared" si="117"/>
        <v>798</v>
      </c>
      <c r="I381" s="26"/>
      <c r="J381" s="72">
        <f t="shared" si="118"/>
        <v>7.6</v>
      </c>
      <c r="K381" s="72">
        <f t="shared" si="119"/>
        <v>0</v>
      </c>
      <c r="L381" s="28">
        <f t="shared" si="120"/>
        <v>798</v>
      </c>
      <c r="M381" s="28">
        <f t="shared" si="121"/>
        <v>0</v>
      </c>
    </row>
    <row r="382" spans="1:13">
      <c r="A382" s="81">
        <v>0</v>
      </c>
      <c r="C382" s="154">
        <v>148272</v>
      </c>
      <c r="D382" s="90" t="s">
        <v>1044</v>
      </c>
      <c r="E382" s="90" t="s">
        <v>762</v>
      </c>
      <c r="F382" s="90" t="s">
        <v>7</v>
      </c>
      <c r="G382" s="25">
        <v>13.55</v>
      </c>
      <c r="H382" s="25">
        <f t="shared" si="117"/>
        <v>1422.75</v>
      </c>
      <c r="I382" s="26"/>
      <c r="J382" s="72">
        <f t="shared" si="118"/>
        <v>13.55</v>
      </c>
      <c r="K382" s="72">
        <f t="shared" si="119"/>
        <v>0</v>
      </c>
      <c r="L382" s="28">
        <f t="shared" si="120"/>
        <v>1422.75</v>
      </c>
      <c r="M382" s="28">
        <f t="shared" si="121"/>
        <v>0</v>
      </c>
    </row>
    <row r="383" spans="1:13">
      <c r="A383" s="81">
        <v>0</v>
      </c>
      <c r="C383" s="154">
        <v>148403</v>
      </c>
      <c r="D383" s="90" t="s">
        <v>1045</v>
      </c>
      <c r="E383" s="90" t="s">
        <v>1046</v>
      </c>
      <c r="F383" s="90" t="s">
        <v>7</v>
      </c>
      <c r="G383" s="25">
        <v>8.85</v>
      </c>
      <c r="H383" s="25">
        <f t="shared" si="117"/>
        <v>929.25</v>
      </c>
      <c r="I383" s="26"/>
      <c r="J383" s="72">
        <f t="shared" si="118"/>
        <v>8.85</v>
      </c>
      <c r="K383" s="72">
        <f t="shared" si="119"/>
        <v>0</v>
      </c>
      <c r="L383" s="28">
        <f t="shared" si="120"/>
        <v>929.25</v>
      </c>
      <c r="M383" s="28">
        <f t="shared" si="121"/>
        <v>0</v>
      </c>
    </row>
    <row r="384" spans="1:13">
      <c r="A384" s="81">
        <v>0</v>
      </c>
      <c r="C384" s="154">
        <v>148414</v>
      </c>
      <c r="D384" s="90" t="s">
        <v>1047</v>
      </c>
      <c r="E384" s="90" t="s">
        <v>1046</v>
      </c>
      <c r="F384" s="90" t="s">
        <v>7</v>
      </c>
      <c r="G384" s="25">
        <v>10.63</v>
      </c>
      <c r="H384" s="25">
        <f t="shared" si="117"/>
        <v>1116.1500000000001</v>
      </c>
      <c r="I384" s="26"/>
      <c r="J384" s="72">
        <f t="shared" si="118"/>
        <v>10.63</v>
      </c>
      <c r="K384" s="72">
        <f t="shared" si="119"/>
        <v>0</v>
      </c>
      <c r="L384" s="28">
        <f t="shared" si="120"/>
        <v>1116.1500000000001</v>
      </c>
      <c r="M384" s="28">
        <f t="shared" si="121"/>
        <v>0</v>
      </c>
    </row>
    <row r="385" spans="1:13">
      <c r="A385" s="81"/>
      <c r="C385" s="90"/>
      <c r="D385" s="90"/>
      <c r="E385" s="90"/>
      <c r="F385" s="90"/>
      <c r="G385" s="25"/>
      <c r="H385" s="25"/>
      <c r="I385" s="26"/>
      <c r="J385" s="72"/>
      <c r="K385" s="72"/>
      <c r="L385" s="28"/>
      <c r="M385" s="28"/>
    </row>
    <row r="386" spans="1:13">
      <c r="A386" s="81">
        <v>0</v>
      </c>
      <c r="C386" s="154">
        <v>149203</v>
      </c>
      <c r="D386" s="90" t="s">
        <v>1249</v>
      </c>
      <c r="E386" s="90" t="s">
        <v>761</v>
      </c>
      <c r="F386" s="90" t="s">
        <v>7</v>
      </c>
      <c r="G386" s="25">
        <v>13.56</v>
      </c>
      <c r="H386" s="25">
        <f>ROUND(G386*Курс_EUR,2)</f>
        <v>1423.8</v>
      </c>
      <c r="I386" s="26"/>
      <c r="J386" s="72">
        <f>G386*(1-Скидка_ROXELPRO_Ind)</f>
        <v>13.56</v>
      </c>
      <c r="K386" s="72">
        <f>J386*I386</f>
        <v>0</v>
      </c>
      <c r="L386" s="28">
        <f>H386*(1-Скидка_ROXELPRO_Ind)</f>
        <v>1423.8</v>
      </c>
      <c r="M386" s="28">
        <f>I386*L386</f>
        <v>0</v>
      </c>
    </row>
    <row r="387" spans="1:13">
      <c r="A387" s="81">
        <v>0</v>
      </c>
      <c r="C387" s="154">
        <v>149214</v>
      </c>
      <c r="D387" s="90" t="s">
        <v>1250</v>
      </c>
      <c r="E387" s="90" t="s">
        <v>761</v>
      </c>
      <c r="F387" s="90" t="s">
        <v>7</v>
      </c>
      <c r="G387" s="25">
        <v>10.43</v>
      </c>
      <c r="H387" s="25">
        <f>ROUND(G387*Курс_EUR,2)</f>
        <v>1095.1500000000001</v>
      </c>
      <c r="I387" s="26"/>
      <c r="J387" s="72">
        <f>G387*(1-Скидка_ROXELPRO_Ind)</f>
        <v>10.43</v>
      </c>
      <c r="K387" s="72">
        <f>J387*I387</f>
        <v>0</v>
      </c>
      <c r="L387" s="28">
        <f>H387*(1-Скидка_ROXELPRO_Ind)</f>
        <v>1095.1500000000001</v>
      </c>
      <c r="M387" s="28">
        <f>I387*L387</f>
        <v>0</v>
      </c>
    </row>
    <row r="388" spans="1:13">
      <c r="A388" s="81">
        <v>0</v>
      </c>
      <c r="C388" s="154">
        <v>149224</v>
      </c>
      <c r="D388" s="90" t="s">
        <v>1251</v>
      </c>
      <c r="E388" s="90" t="s">
        <v>761</v>
      </c>
      <c r="F388" s="90" t="s">
        <v>7</v>
      </c>
      <c r="G388" s="25">
        <v>12.41</v>
      </c>
      <c r="H388" s="25">
        <f>ROUND(G388*Курс_EUR,2)</f>
        <v>1303.05</v>
      </c>
      <c r="I388" s="26"/>
      <c r="J388" s="72">
        <f>G388*(1-Скидка_ROXELPRO_Ind)</f>
        <v>12.41</v>
      </c>
      <c r="K388" s="72">
        <f>J388*I388</f>
        <v>0</v>
      </c>
      <c r="L388" s="28">
        <f>H388*(1-Скидка_ROXELPRO_Ind)</f>
        <v>1303.05</v>
      </c>
      <c r="M388" s="28">
        <f>I388*L388</f>
        <v>0</v>
      </c>
    </row>
    <row r="389" spans="1:13">
      <c r="A389" s="81">
        <v>0</v>
      </c>
      <c r="C389" s="154">
        <v>149243</v>
      </c>
      <c r="D389" s="90" t="s">
        <v>1252</v>
      </c>
      <c r="E389" s="90" t="s">
        <v>761</v>
      </c>
      <c r="F389" s="90" t="s">
        <v>7</v>
      </c>
      <c r="G389" s="25">
        <v>17.95</v>
      </c>
      <c r="H389" s="25">
        <f>ROUND(G389*Курс_EUR,2)</f>
        <v>1884.75</v>
      </c>
      <c r="I389" s="26"/>
      <c r="J389" s="72">
        <f>G389*(1-Скидка_ROXELPRO_Ind)</f>
        <v>17.95</v>
      </c>
      <c r="K389" s="72">
        <f>J389*I389</f>
        <v>0</v>
      </c>
      <c r="L389" s="28">
        <f>H389*(1-Скидка_ROXELPRO_Ind)</f>
        <v>1884.75</v>
      </c>
      <c r="M389" s="28">
        <f>I389*L389</f>
        <v>0</v>
      </c>
    </row>
    <row r="390" spans="1:13" ht="12.5" thickBot="1">
      <c r="A390" s="81"/>
      <c r="C390" s="90"/>
      <c r="D390" s="90"/>
      <c r="E390" s="90"/>
      <c r="F390" s="90"/>
      <c r="G390" s="25"/>
      <c r="H390" s="25"/>
      <c r="I390" s="26"/>
      <c r="J390" s="72"/>
      <c r="K390" s="72"/>
      <c r="L390" s="28"/>
      <c r="M390" s="28"/>
    </row>
    <row r="391" spans="1:13" ht="12.5" thickBot="1">
      <c r="A391" s="81"/>
      <c r="B391" s="321" t="s">
        <v>1765</v>
      </c>
      <c r="C391" s="322"/>
      <c r="D391" s="322"/>
      <c r="E391" s="322"/>
      <c r="F391" s="323"/>
      <c r="G391" s="151"/>
      <c r="H391" s="152"/>
      <c r="I391" s="26"/>
      <c r="J391" s="72"/>
      <c r="K391" s="72"/>
      <c r="L391" s="28"/>
      <c r="M391" s="28"/>
    </row>
    <row r="392" spans="1:13">
      <c r="A392" s="81">
        <v>0</v>
      </c>
      <c r="C392" s="154">
        <v>149932</v>
      </c>
      <c r="D392" s="90" t="s">
        <v>1267</v>
      </c>
      <c r="E392" s="90" t="s">
        <v>798</v>
      </c>
      <c r="F392" s="90" t="s">
        <v>7</v>
      </c>
      <c r="G392" s="25">
        <v>8.9600000000000009</v>
      </c>
      <c r="H392" s="25">
        <f>ROUND(G392*Курс_EUR,2)</f>
        <v>940.8</v>
      </c>
      <c r="I392" s="26"/>
      <c r="J392" s="72">
        <f>G392*(1-Скидка_ROXELPRO_Ind)</f>
        <v>8.9600000000000009</v>
      </c>
      <c r="K392" s="72">
        <f>J392*I392</f>
        <v>0</v>
      </c>
      <c r="L392" s="28">
        <f>H392*(1-Скидка_ROXELPRO_Ind)</f>
        <v>940.8</v>
      </c>
      <c r="M392" s="28">
        <f>I392*L392</f>
        <v>0</v>
      </c>
    </row>
    <row r="393" spans="1:13">
      <c r="A393" s="81">
        <v>0</v>
      </c>
      <c r="C393" s="154">
        <v>149933</v>
      </c>
      <c r="D393" s="90" t="s">
        <v>1268</v>
      </c>
      <c r="E393" s="90" t="s">
        <v>798</v>
      </c>
      <c r="F393" s="90" t="s">
        <v>7</v>
      </c>
      <c r="G393" s="25">
        <v>10.02</v>
      </c>
      <c r="H393" s="25">
        <f>ROUND(G393*Курс_EUR,2)</f>
        <v>1052.0999999999999</v>
      </c>
      <c r="I393" s="26"/>
      <c r="J393" s="72">
        <f>G393*(1-Скидка_ROXELPRO_Ind)</f>
        <v>10.02</v>
      </c>
      <c r="K393" s="72">
        <f>J393*I393</f>
        <v>0</v>
      </c>
      <c r="L393" s="28">
        <f>H393*(1-Скидка_ROXELPRO_Ind)</f>
        <v>1052.0999999999999</v>
      </c>
      <c r="M393" s="28">
        <f>I393*L393</f>
        <v>0</v>
      </c>
    </row>
    <row r="394" spans="1:13">
      <c r="A394" s="81">
        <v>0</v>
      </c>
      <c r="C394" s="154">
        <v>149934</v>
      </c>
      <c r="D394" s="90" t="s">
        <v>1269</v>
      </c>
      <c r="E394" s="90" t="s">
        <v>798</v>
      </c>
      <c r="F394" s="90" t="s">
        <v>7</v>
      </c>
      <c r="G394" s="25">
        <v>11.89</v>
      </c>
      <c r="H394" s="25">
        <f>ROUND(G394*Курс_EUR,2)</f>
        <v>1248.45</v>
      </c>
      <c r="I394" s="26"/>
      <c r="J394" s="72">
        <f>G394*(1-Скидка_ROXELPRO_Ind)</f>
        <v>11.89</v>
      </c>
      <c r="K394" s="72">
        <f>J394*I394</f>
        <v>0</v>
      </c>
      <c r="L394" s="28">
        <f>H394*(1-Скидка_ROXELPRO_Ind)</f>
        <v>1248.45</v>
      </c>
      <c r="M394" s="28">
        <f>I394*L394</f>
        <v>0</v>
      </c>
    </row>
    <row r="395" spans="1:13">
      <c r="A395" s="81">
        <v>0</v>
      </c>
      <c r="C395" s="154">
        <v>149937</v>
      </c>
      <c r="D395" s="90" t="s">
        <v>1270</v>
      </c>
      <c r="E395" s="90" t="s">
        <v>798</v>
      </c>
      <c r="F395" s="90" t="s">
        <v>7</v>
      </c>
      <c r="G395" s="25">
        <v>9.2799999999999994</v>
      </c>
      <c r="H395" s="25">
        <f>ROUND(G395*Курс_EUR,2)</f>
        <v>974.4</v>
      </c>
      <c r="I395" s="26"/>
      <c r="J395" s="72">
        <f>G395*(1-Скидка_ROXELPRO_Ind)</f>
        <v>9.2799999999999994</v>
      </c>
      <c r="K395" s="72">
        <f>J395*I395</f>
        <v>0</v>
      </c>
      <c r="L395" s="28">
        <f>H395*(1-Скидка_ROXELPRO_Ind)</f>
        <v>974.4</v>
      </c>
      <c r="M395" s="28">
        <f>I395*L395</f>
        <v>0</v>
      </c>
    </row>
    <row r="396" spans="1:13">
      <c r="A396" s="81">
        <v>0</v>
      </c>
      <c r="C396" s="154">
        <v>149938</v>
      </c>
      <c r="D396" s="90" t="s">
        <v>1271</v>
      </c>
      <c r="E396" s="90" t="s">
        <v>798</v>
      </c>
      <c r="F396" s="90" t="s">
        <v>7</v>
      </c>
      <c r="G396" s="25">
        <v>9.2799999999999994</v>
      </c>
      <c r="H396" s="25">
        <f>ROUND(G396*Курс_EUR,2)</f>
        <v>974.4</v>
      </c>
      <c r="I396" s="26"/>
      <c r="J396" s="72">
        <f>G396*(1-Скидка_ROXELPRO_Ind)</f>
        <v>9.2799999999999994</v>
      </c>
      <c r="K396" s="72">
        <f>J396*I396</f>
        <v>0</v>
      </c>
      <c r="L396" s="28">
        <f>H396*(1-Скидка_ROXELPRO_Ind)</f>
        <v>974.4</v>
      </c>
      <c r="M396" s="28">
        <f>I396*L396</f>
        <v>0</v>
      </c>
    </row>
    <row r="397" spans="1:13" ht="12.5" thickBot="1">
      <c r="A397" s="81"/>
      <c r="C397" s="90"/>
      <c r="D397" s="90"/>
      <c r="E397" s="90"/>
      <c r="F397" s="90"/>
      <c r="G397" s="25"/>
      <c r="H397" s="25"/>
      <c r="I397" s="26"/>
      <c r="J397" s="72"/>
      <c r="K397" s="72"/>
      <c r="L397" s="28"/>
      <c r="M397" s="28"/>
    </row>
    <row r="398" spans="1:13" ht="12.5" thickBot="1">
      <c r="A398" s="81"/>
      <c r="B398" s="321" t="s">
        <v>1048</v>
      </c>
      <c r="C398" s="322"/>
      <c r="D398" s="322"/>
      <c r="E398" s="322"/>
      <c r="F398" s="323"/>
      <c r="G398" s="151"/>
      <c r="H398" s="152"/>
      <c r="I398" s="26"/>
      <c r="J398" s="72"/>
      <c r="K398" s="72"/>
      <c r="L398" s="28"/>
      <c r="M398" s="28"/>
    </row>
    <row r="399" spans="1:13">
      <c r="A399" s="81">
        <v>0</v>
      </c>
      <c r="C399" s="90">
        <v>160224</v>
      </c>
      <c r="D399" s="90" t="s">
        <v>1049</v>
      </c>
      <c r="E399" s="90" t="s">
        <v>981</v>
      </c>
      <c r="F399" s="90" t="s">
        <v>7</v>
      </c>
      <c r="G399" s="25">
        <v>2.86</v>
      </c>
      <c r="H399" s="25">
        <f t="shared" ref="H399:H419" si="122">ROUND(G399*Курс_EUR,2)</f>
        <v>300.3</v>
      </c>
      <c r="I399" s="26"/>
      <c r="J399" s="72">
        <f t="shared" ref="J399:J419" si="123">G399*(1-Скидка_ROXELPRO_Ind)</f>
        <v>2.86</v>
      </c>
      <c r="K399" s="72">
        <f t="shared" ref="K399:K419" si="124">J399*I399</f>
        <v>0</v>
      </c>
      <c r="L399" s="28">
        <f t="shared" ref="L399:L419" si="125">H399*(1-Скидка_ROXELPRO_Ind)</f>
        <v>300.3</v>
      </c>
      <c r="M399" s="28">
        <f t="shared" ref="M399:M419" si="126">I399*L399</f>
        <v>0</v>
      </c>
    </row>
    <row r="400" spans="1:13">
      <c r="A400" s="81">
        <v>0</v>
      </c>
      <c r="C400" s="90">
        <v>160226</v>
      </c>
      <c r="D400" s="90" t="s">
        <v>1210</v>
      </c>
      <c r="E400" s="90" t="s">
        <v>981</v>
      </c>
      <c r="F400" s="90" t="s">
        <v>7</v>
      </c>
      <c r="G400" s="25">
        <v>2.5</v>
      </c>
      <c r="H400" s="25">
        <f t="shared" si="122"/>
        <v>262.5</v>
      </c>
      <c r="I400" s="26"/>
      <c r="J400" s="72">
        <f t="shared" si="123"/>
        <v>2.5</v>
      </c>
      <c r="K400" s="72">
        <f t="shared" si="124"/>
        <v>0</v>
      </c>
      <c r="L400" s="28">
        <f t="shared" si="125"/>
        <v>262.5</v>
      </c>
      <c r="M400" s="28">
        <f t="shared" si="126"/>
        <v>0</v>
      </c>
    </row>
    <row r="401" spans="1:13">
      <c r="A401" s="81">
        <v>0</v>
      </c>
      <c r="C401" s="90">
        <v>160314</v>
      </c>
      <c r="D401" s="90" t="s">
        <v>1050</v>
      </c>
      <c r="E401" s="90" t="s">
        <v>1019</v>
      </c>
      <c r="F401" s="90" t="s">
        <v>7</v>
      </c>
      <c r="G401" s="25">
        <v>4.28</v>
      </c>
      <c r="H401" s="25">
        <f t="shared" si="122"/>
        <v>449.4</v>
      </c>
      <c r="I401" s="26"/>
      <c r="J401" s="72">
        <f t="shared" si="123"/>
        <v>4.28</v>
      </c>
      <c r="K401" s="72">
        <f t="shared" si="124"/>
        <v>0</v>
      </c>
      <c r="L401" s="28">
        <f t="shared" si="125"/>
        <v>449.4</v>
      </c>
      <c r="M401" s="28">
        <f t="shared" si="126"/>
        <v>0</v>
      </c>
    </row>
    <row r="402" spans="1:13">
      <c r="A402" s="81">
        <v>0</v>
      </c>
      <c r="C402" s="90">
        <v>160324</v>
      </c>
      <c r="D402" s="90" t="s">
        <v>1211</v>
      </c>
      <c r="E402" s="90" t="s">
        <v>1019</v>
      </c>
      <c r="F402" s="90" t="s">
        <v>7</v>
      </c>
      <c r="G402" s="25">
        <v>5.07</v>
      </c>
      <c r="H402" s="25">
        <f t="shared" si="122"/>
        <v>532.35</v>
      </c>
      <c r="I402" s="26"/>
      <c r="J402" s="72">
        <f t="shared" si="123"/>
        <v>5.07</v>
      </c>
      <c r="K402" s="72">
        <f t="shared" si="124"/>
        <v>0</v>
      </c>
      <c r="L402" s="28">
        <f t="shared" si="125"/>
        <v>532.35</v>
      </c>
      <c r="M402" s="28">
        <f t="shared" si="126"/>
        <v>0</v>
      </c>
    </row>
    <row r="403" spans="1:13">
      <c r="A403" s="81">
        <v>0</v>
      </c>
      <c r="C403" s="90">
        <v>161324</v>
      </c>
      <c r="D403" s="90" t="s">
        <v>1212</v>
      </c>
      <c r="E403" s="90" t="s">
        <v>1019</v>
      </c>
      <c r="F403" s="90" t="s">
        <v>7</v>
      </c>
      <c r="G403" s="25">
        <v>6.05</v>
      </c>
      <c r="H403" s="25">
        <f t="shared" si="122"/>
        <v>635.25</v>
      </c>
      <c r="I403" s="26"/>
      <c r="J403" s="72">
        <f t="shared" si="123"/>
        <v>6.05</v>
      </c>
      <c r="K403" s="72">
        <f t="shared" si="124"/>
        <v>0</v>
      </c>
      <c r="L403" s="28">
        <f t="shared" si="125"/>
        <v>635.25</v>
      </c>
      <c r="M403" s="28">
        <f t="shared" si="126"/>
        <v>0</v>
      </c>
    </row>
    <row r="404" spans="1:13">
      <c r="A404" s="81">
        <v>0</v>
      </c>
      <c r="C404" s="154">
        <v>162214</v>
      </c>
      <c r="D404" s="90" t="s">
        <v>1213</v>
      </c>
      <c r="E404" s="90" t="s">
        <v>761</v>
      </c>
      <c r="F404" s="90" t="s">
        <v>7</v>
      </c>
      <c r="G404" s="25">
        <v>6.04</v>
      </c>
      <c r="H404" s="25">
        <f t="shared" si="122"/>
        <v>634.20000000000005</v>
      </c>
      <c r="I404" s="26"/>
      <c r="J404" s="72">
        <f t="shared" si="123"/>
        <v>6.04</v>
      </c>
      <c r="K404" s="72">
        <f t="shared" si="124"/>
        <v>0</v>
      </c>
      <c r="L404" s="28">
        <f t="shared" si="125"/>
        <v>634.20000000000005</v>
      </c>
      <c r="M404" s="28">
        <f t="shared" si="126"/>
        <v>0</v>
      </c>
    </row>
    <row r="405" spans="1:13">
      <c r="A405" s="81">
        <v>0</v>
      </c>
      <c r="C405" s="154">
        <v>162224</v>
      </c>
      <c r="D405" s="90" t="s">
        <v>1051</v>
      </c>
      <c r="E405" s="90" t="s">
        <v>761</v>
      </c>
      <c r="F405" s="90" t="s">
        <v>7</v>
      </c>
      <c r="G405" s="25">
        <v>7.43</v>
      </c>
      <c r="H405" s="25">
        <f t="shared" si="122"/>
        <v>780.15</v>
      </c>
      <c r="I405" s="26"/>
      <c r="J405" s="72">
        <f t="shared" si="123"/>
        <v>7.43</v>
      </c>
      <c r="K405" s="72">
        <f t="shared" si="124"/>
        <v>0</v>
      </c>
      <c r="L405" s="28">
        <f t="shared" si="125"/>
        <v>780.15</v>
      </c>
      <c r="M405" s="28">
        <f t="shared" si="126"/>
        <v>0</v>
      </c>
    </row>
    <row r="406" spans="1:13">
      <c r="A406" s="81">
        <v>0</v>
      </c>
      <c r="C406" s="154">
        <v>162226</v>
      </c>
      <c r="D406" s="90" t="s">
        <v>1214</v>
      </c>
      <c r="E406" s="90" t="s">
        <v>761</v>
      </c>
      <c r="F406" s="90" t="s">
        <v>7</v>
      </c>
      <c r="G406" s="25">
        <v>5.44</v>
      </c>
      <c r="H406" s="25">
        <f t="shared" si="122"/>
        <v>571.20000000000005</v>
      </c>
      <c r="I406" s="26"/>
      <c r="J406" s="72">
        <f t="shared" si="123"/>
        <v>5.44</v>
      </c>
      <c r="K406" s="72">
        <f t="shared" si="124"/>
        <v>0</v>
      </c>
      <c r="L406" s="28">
        <f t="shared" si="125"/>
        <v>571.20000000000005</v>
      </c>
      <c r="M406" s="28">
        <f t="shared" si="126"/>
        <v>0</v>
      </c>
    </row>
    <row r="407" spans="1:13">
      <c r="A407" s="81">
        <v>0</v>
      </c>
      <c r="C407" s="154">
        <v>162243</v>
      </c>
      <c r="D407" s="90" t="s">
        <v>1215</v>
      </c>
      <c r="E407" s="90" t="s">
        <v>761</v>
      </c>
      <c r="F407" s="90" t="s">
        <v>7</v>
      </c>
      <c r="G407" s="25">
        <v>6.54</v>
      </c>
      <c r="H407" s="25">
        <f t="shared" si="122"/>
        <v>686.7</v>
      </c>
      <c r="I407" s="26"/>
      <c r="J407" s="72">
        <f t="shared" si="123"/>
        <v>6.54</v>
      </c>
      <c r="K407" s="72">
        <f t="shared" si="124"/>
        <v>0</v>
      </c>
      <c r="L407" s="28">
        <f t="shared" si="125"/>
        <v>686.7</v>
      </c>
      <c r="M407" s="28">
        <f t="shared" si="126"/>
        <v>0</v>
      </c>
    </row>
    <row r="408" spans="1:13">
      <c r="A408" s="81">
        <v>0</v>
      </c>
      <c r="C408" s="154">
        <v>162273</v>
      </c>
      <c r="D408" s="90" t="s">
        <v>1216</v>
      </c>
      <c r="E408" s="90" t="s">
        <v>761</v>
      </c>
      <c r="F408" s="90" t="s">
        <v>7</v>
      </c>
      <c r="G408" s="25">
        <v>8.15</v>
      </c>
      <c r="H408" s="25">
        <f t="shared" si="122"/>
        <v>855.75</v>
      </c>
      <c r="I408" s="26"/>
      <c r="J408" s="72">
        <f t="shared" si="123"/>
        <v>8.15</v>
      </c>
      <c r="K408" s="72">
        <f t="shared" si="124"/>
        <v>0</v>
      </c>
      <c r="L408" s="28">
        <f t="shared" si="125"/>
        <v>855.75</v>
      </c>
      <c r="M408" s="28">
        <f t="shared" si="126"/>
        <v>0</v>
      </c>
    </row>
    <row r="409" spans="1:13">
      <c r="A409" s="81">
        <v>0</v>
      </c>
      <c r="C409" s="90">
        <v>162714</v>
      </c>
      <c r="D409" s="90" t="s">
        <v>1427</v>
      </c>
      <c r="E409" s="90" t="s">
        <v>761</v>
      </c>
      <c r="F409" s="90" t="s">
        <v>7</v>
      </c>
      <c r="G409" s="25">
        <v>14.83</v>
      </c>
      <c r="H409" s="25">
        <f t="shared" si="122"/>
        <v>1557.15</v>
      </c>
      <c r="I409" s="26"/>
      <c r="J409" s="72">
        <f t="shared" si="123"/>
        <v>14.83</v>
      </c>
      <c r="K409" s="72">
        <f t="shared" si="124"/>
        <v>0</v>
      </c>
      <c r="L409" s="28">
        <f t="shared" si="125"/>
        <v>1557.15</v>
      </c>
      <c r="M409" s="28">
        <f t="shared" si="126"/>
        <v>0</v>
      </c>
    </row>
    <row r="410" spans="1:13">
      <c r="A410" s="81">
        <v>0</v>
      </c>
      <c r="C410" s="90">
        <v>162724</v>
      </c>
      <c r="D410" s="90" t="s">
        <v>1428</v>
      </c>
      <c r="E410" s="90" t="s">
        <v>761</v>
      </c>
      <c r="F410" s="90" t="s">
        <v>7</v>
      </c>
      <c r="G410" s="25">
        <v>18.850000000000001</v>
      </c>
      <c r="H410" s="25">
        <f t="shared" si="122"/>
        <v>1979.25</v>
      </c>
      <c r="I410" s="26"/>
      <c r="J410" s="72">
        <f t="shared" si="123"/>
        <v>18.850000000000001</v>
      </c>
      <c r="K410" s="72">
        <f t="shared" si="124"/>
        <v>0</v>
      </c>
      <c r="L410" s="28">
        <f t="shared" si="125"/>
        <v>1979.25</v>
      </c>
      <c r="M410" s="28">
        <f t="shared" si="126"/>
        <v>0</v>
      </c>
    </row>
    <row r="411" spans="1:13">
      <c r="A411" s="81">
        <v>0</v>
      </c>
      <c r="C411" s="154">
        <v>163214</v>
      </c>
      <c r="D411" s="90" t="s">
        <v>1217</v>
      </c>
      <c r="E411" s="90" t="s">
        <v>758</v>
      </c>
      <c r="F411" s="90" t="s">
        <v>7</v>
      </c>
      <c r="G411" s="25">
        <v>19.09</v>
      </c>
      <c r="H411" s="25">
        <f t="shared" si="122"/>
        <v>2004.45</v>
      </c>
      <c r="I411" s="26"/>
      <c r="J411" s="72">
        <f t="shared" si="123"/>
        <v>19.09</v>
      </c>
      <c r="K411" s="72">
        <f t="shared" si="124"/>
        <v>0</v>
      </c>
      <c r="L411" s="28">
        <f t="shared" si="125"/>
        <v>2004.45</v>
      </c>
      <c r="M411" s="28">
        <f t="shared" si="126"/>
        <v>0</v>
      </c>
    </row>
    <row r="412" spans="1:13">
      <c r="A412" s="81">
        <v>0</v>
      </c>
      <c r="C412" s="154">
        <v>163224</v>
      </c>
      <c r="D412" s="90" t="s">
        <v>1052</v>
      </c>
      <c r="E412" s="90" t="s">
        <v>758</v>
      </c>
      <c r="F412" s="90" t="s">
        <v>7</v>
      </c>
      <c r="G412" s="25">
        <v>24.27</v>
      </c>
      <c r="H412" s="25">
        <f t="shared" si="122"/>
        <v>2548.35</v>
      </c>
      <c r="I412" s="26"/>
      <c r="J412" s="72">
        <f t="shared" si="123"/>
        <v>24.27</v>
      </c>
      <c r="K412" s="72">
        <f t="shared" si="124"/>
        <v>0</v>
      </c>
      <c r="L412" s="28">
        <f t="shared" si="125"/>
        <v>2548.35</v>
      </c>
      <c r="M412" s="28">
        <f t="shared" si="126"/>
        <v>0</v>
      </c>
    </row>
    <row r="413" spans="1:13">
      <c r="A413" s="81">
        <v>0</v>
      </c>
      <c r="C413" s="154">
        <v>163226</v>
      </c>
      <c r="D413" s="90" t="s">
        <v>1218</v>
      </c>
      <c r="E413" s="90" t="s">
        <v>758</v>
      </c>
      <c r="F413" s="90" t="s">
        <v>7</v>
      </c>
      <c r="G413" s="25">
        <v>17.260000000000002</v>
      </c>
      <c r="H413" s="25">
        <f t="shared" si="122"/>
        <v>1812.3</v>
      </c>
      <c r="I413" s="26"/>
      <c r="J413" s="72">
        <f t="shared" si="123"/>
        <v>17.260000000000002</v>
      </c>
      <c r="K413" s="72">
        <f t="shared" si="124"/>
        <v>0</v>
      </c>
      <c r="L413" s="28">
        <f t="shared" si="125"/>
        <v>1812.3</v>
      </c>
      <c r="M413" s="28">
        <f t="shared" si="126"/>
        <v>0</v>
      </c>
    </row>
    <row r="414" spans="1:13">
      <c r="A414" s="81">
        <v>0</v>
      </c>
      <c r="C414" s="154">
        <v>163243</v>
      </c>
      <c r="D414" s="90" t="s">
        <v>1219</v>
      </c>
      <c r="E414" s="90" t="s">
        <v>758</v>
      </c>
      <c r="F414" s="90" t="s">
        <v>7</v>
      </c>
      <c r="G414" s="25">
        <v>21.35</v>
      </c>
      <c r="H414" s="25">
        <f t="shared" si="122"/>
        <v>2241.75</v>
      </c>
      <c r="I414" s="26"/>
      <c r="J414" s="72">
        <f t="shared" si="123"/>
        <v>21.35</v>
      </c>
      <c r="K414" s="72">
        <f t="shared" si="124"/>
        <v>0</v>
      </c>
      <c r="L414" s="28">
        <f t="shared" si="125"/>
        <v>2241.75</v>
      </c>
      <c r="M414" s="28">
        <f t="shared" si="126"/>
        <v>0</v>
      </c>
    </row>
    <row r="415" spans="1:13">
      <c r="A415" s="81">
        <v>0</v>
      </c>
      <c r="C415" s="154">
        <v>163273</v>
      </c>
      <c r="D415" s="90" t="s">
        <v>1220</v>
      </c>
      <c r="E415" s="90" t="s">
        <v>758</v>
      </c>
      <c r="F415" s="90" t="s">
        <v>7</v>
      </c>
      <c r="G415" s="25">
        <v>26.62</v>
      </c>
      <c r="H415" s="25">
        <f t="shared" si="122"/>
        <v>2795.1</v>
      </c>
      <c r="I415" s="26"/>
      <c r="J415" s="72">
        <f t="shared" si="123"/>
        <v>26.62</v>
      </c>
      <c r="K415" s="72">
        <f t="shared" si="124"/>
        <v>0</v>
      </c>
      <c r="L415" s="28">
        <f t="shared" si="125"/>
        <v>2795.1</v>
      </c>
      <c r="M415" s="28">
        <f t="shared" si="126"/>
        <v>0</v>
      </c>
    </row>
    <row r="416" spans="1:13">
      <c r="A416" s="81">
        <v>0</v>
      </c>
      <c r="C416" s="154">
        <v>163314</v>
      </c>
      <c r="D416" s="90" t="s">
        <v>1053</v>
      </c>
      <c r="E416" s="90" t="s">
        <v>759</v>
      </c>
      <c r="F416" s="90" t="s">
        <v>7</v>
      </c>
      <c r="G416" s="25">
        <v>27.82</v>
      </c>
      <c r="H416" s="25">
        <f t="shared" si="122"/>
        <v>2921.1</v>
      </c>
      <c r="I416" s="26"/>
      <c r="J416" s="72">
        <f t="shared" si="123"/>
        <v>27.82</v>
      </c>
      <c r="K416" s="72">
        <f t="shared" si="124"/>
        <v>0</v>
      </c>
      <c r="L416" s="28">
        <f t="shared" si="125"/>
        <v>2921.1</v>
      </c>
      <c r="M416" s="28">
        <f t="shared" si="126"/>
        <v>0</v>
      </c>
    </row>
    <row r="417" spans="1:13">
      <c r="A417" s="81">
        <v>0</v>
      </c>
      <c r="C417" s="154">
        <v>163324</v>
      </c>
      <c r="D417" s="90" t="s">
        <v>1221</v>
      </c>
      <c r="E417" s="90" t="s">
        <v>759</v>
      </c>
      <c r="F417" s="90" t="s">
        <v>7</v>
      </c>
      <c r="G417" s="25">
        <v>35.47</v>
      </c>
      <c r="H417" s="25">
        <f t="shared" si="122"/>
        <v>3724.35</v>
      </c>
      <c r="I417" s="26"/>
      <c r="J417" s="72">
        <f t="shared" si="123"/>
        <v>35.47</v>
      </c>
      <c r="K417" s="72">
        <f t="shared" si="124"/>
        <v>0</v>
      </c>
      <c r="L417" s="28">
        <f t="shared" si="125"/>
        <v>3724.35</v>
      </c>
      <c r="M417" s="28">
        <f t="shared" si="126"/>
        <v>0</v>
      </c>
    </row>
    <row r="418" spans="1:13">
      <c r="A418" s="81">
        <v>0</v>
      </c>
      <c r="C418" s="154">
        <v>163603</v>
      </c>
      <c r="D418" s="90" t="s">
        <v>1222</v>
      </c>
      <c r="E418" s="90" t="s">
        <v>861</v>
      </c>
      <c r="F418" s="90" t="s">
        <v>7</v>
      </c>
      <c r="G418" s="25">
        <v>60.47</v>
      </c>
      <c r="H418" s="25">
        <f t="shared" si="122"/>
        <v>6349.35</v>
      </c>
      <c r="I418" s="26"/>
      <c r="J418" s="72">
        <f t="shared" si="123"/>
        <v>60.47</v>
      </c>
      <c r="K418" s="72">
        <f t="shared" si="124"/>
        <v>0</v>
      </c>
      <c r="L418" s="28">
        <f t="shared" si="125"/>
        <v>6349.35</v>
      </c>
      <c r="M418" s="28">
        <f t="shared" si="126"/>
        <v>0</v>
      </c>
    </row>
    <row r="419" spans="1:13">
      <c r="A419" s="81">
        <v>0</v>
      </c>
      <c r="C419" s="154">
        <v>163614</v>
      </c>
      <c r="D419" s="90" t="s">
        <v>1223</v>
      </c>
      <c r="E419" s="90" t="s">
        <v>861</v>
      </c>
      <c r="F419" s="90" t="s">
        <v>7</v>
      </c>
      <c r="G419" s="25">
        <v>65.55</v>
      </c>
      <c r="H419" s="25">
        <f t="shared" si="122"/>
        <v>6882.75</v>
      </c>
      <c r="I419" s="26"/>
      <c r="J419" s="72">
        <f t="shared" si="123"/>
        <v>65.55</v>
      </c>
      <c r="K419" s="72">
        <f t="shared" si="124"/>
        <v>0</v>
      </c>
      <c r="L419" s="28">
        <f t="shared" si="125"/>
        <v>6882.75</v>
      </c>
      <c r="M419" s="28">
        <f t="shared" si="126"/>
        <v>0</v>
      </c>
    </row>
    <row r="420" spans="1:13">
      <c r="A420" s="81"/>
      <c r="C420" s="90"/>
      <c r="D420" s="90"/>
      <c r="E420" s="90"/>
      <c r="F420" s="90"/>
      <c r="G420" s="25"/>
      <c r="H420" s="25"/>
      <c r="I420" s="26"/>
      <c r="J420" s="72"/>
      <c r="K420" s="72"/>
      <c r="L420" s="28"/>
      <c r="M420" s="28"/>
    </row>
    <row r="421" spans="1:13">
      <c r="A421" s="81">
        <v>0</v>
      </c>
      <c r="C421" s="154">
        <v>165314</v>
      </c>
      <c r="D421" s="90" t="s">
        <v>1054</v>
      </c>
      <c r="E421" s="90" t="s">
        <v>760</v>
      </c>
      <c r="F421" s="90" t="s">
        <v>7</v>
      </c>
      <c r="G421" s="25">
        <v>18.62</v>
      </c>
      <c r="H421" s="25">
        <f>ROUND(G421*Курс_EUR,2)</f>
        <v>1955.1</v>
      </c>
      <c r="I421" s="26"/>
      <c r="J421" s="72">
        <f>G421*(1-Скидка_ROXELPRO_Ind)</f>
        <v>18.62</v>
      </c>
      <c r="K421" s="72">
        <f>J421*I421</f>
        <v>0</v>
      </c>
      <c r="L421" s="28">
        <f>H421*(1-Скидка_ROXELPRO_Ind)</f>
        <v>1955.1</v>
      </c>
      <c r="M421" s="28">
        <f>I421*L421</f>
        <v>0</v>
      </c>
    </row>
    <row r="422" spans="1:13">
      <c r="A422" s="81">
        <v>0</v>
      </c>
      <c r="C422" s="154">
        <v>165324</v>
      </c>
      <c r="D422" s="90" t="s">
        <v>1224</v>
      </c>
      <c r="E422" s="90" t="s">
        <v>760</v>
      </c>
      <c r="F422" s="90" t="s">
        <v>7</v>
      </c>
      <c r="G422" s="25">
        <v>22.04</v>
      </c>
      <c r="H422" s="25">
        <f>ROUND(G422*Курс_EUR,2)</f>
        <v>2314.1999999999998</v>
      </c>
      <c r="I422" s="26"/>
      <c r="J422" s="72">
        <f>G422*(1-Скидка_ROXELPRO_Ind)</f>
        <v>22.04</v>
      </c>
      <c r="K422" s="72">
        <f>J422*I422</f>
        <v>0</v>
      </c>
      <c r="L422" s="28">
        <f>H422*(1-Скидка_ROXELPRO_Ind)</f>
        <v>2314.1999999999998</v>
      </c>
      <c r="M422" s="28">
        <f>I422*L422</f>
        <v>0</v>
      </c>
    </row>
    <row r="423" spans="1:13">
      <c r="A423" s="81">
        <v>0</v>
      </c>
      <c r="C423" s="154">
        <v>166314</v>
      </c>
      <c r="D423" s="90" t="s">
        <v>1055</v>
      </c>
      <c r="E423" s="90" t="s">
        <v>760</v>
      </c>
      <c r="F423" s="90" t="s">
        <v>7</v>
      </c>
      <c r="G423" s="25">
        <v>22.47</v>
      </c>
      <c r="H423" s="25">
        <f>ROUND(G423*Курс_EUR,2)</f>
        <v>2359.35</v>
      </c>
      <c r="I423" s="26"/>
      <c r="J423" s="72">
        <f>G423*(1-Скидка_ROXELPRO_Ind)</f>
        <v>22.47</v>
      </c>
      <c r="K423" s="72">
        <f>J423*I423</f>
        <v>0</v>
      </c>
      <c r="L423" s="28">
        <f>H423*(1-Скидка_ROXELPRO_Ind)</f>
        <v>2359.35</v>
      </c>
      <c r="M423" s="28">
        <f>I423*L423</f>
        <v>0</v>
      </c>
    </row>
    <row r="424" spans="1:13">
      <c r="A424" s="81">
        <v>0</v>
      </c>
      <c r="C424" s="154">
        <v>166324</v>
      </c>
      <c r="D424" s="90" t="s">
        <v>1225</v>
      </c>
      <c r="E424" s="90" t="s">
        <v>760</v>
      </c>
      <c r="F424" s="90" t="s">
        <v>7</v>
      </c>
      <c r="G424" s="25">
        <v>28.5</v>
      </c>
      <c r="H424" s="25">
        <f>ROUND(G424*Курс_EUR,2)</f>
        <v>2992.5</v>
      </c>
      <c r="I424" s="26"/>
      <c r="J424" s="72">
        <f>G424*(1-Скидка_ROXELPRO_Ind)</f>
        <v>28.5</v>
      </c>
      <c r="K424" s="72">
        <f>J424*I424</f>
        <v>0</v>
      </c>
      <c r="L424" s="28">
        <f>H424*(1-Скидка_ROXELPRO_Ind)</f>
        <v>2992.5</v>
      </c>
      <c r="M424" s="28">
        <f>I424*L424</f>
        <v>0</v>
      </c>
    </row>
    <row r="425" spans="1:13">
      <c r="A425" s="81"/>
      <c r="C425" s="90"/>
      <c r="D425" s="90"/>
      <c r="E425" s="90"/>
      <c r="F425" s="90"/>
      <c r="G425" s="25"/>
      <c r="H425" s="25"/>
      <c r="I425" s="26"/>
      <c r="J425" s="72"/>
      <c r="K425" s="72"/>
      <c r="L425" s="28"/>
      <c r="M425" s="28"/>
    </row>
    <row r="426" spans="1:13">
      <c r="A426" s="81">
        <v>0</v>
      </c>
      <c r="C426" s="90">
        <v>167224</v>
      </c>
      <c r="D426" s="90" t="s">
        <v>1056</v>
      </c>
      <c r="E426" s="90" t="s">
        <v>981</v>
      </c>
      <c r="F426" s="90" t="s">
        <v>7</v>
      </c>
      <c r="G426" s="25">
        <v>3.73</v>
      </c>
      <c r="H426" s="25">
        <f t="shared" ref="H426:H436" si="127">ROUND(G426*Курс_EUR,2)</f>
        <v>391.65</v>
      </c>
      <c r="I426" s="26"/>
      <c r="J426" s="72">
        <f t="shared" ref="J426:J436" si="128">G426*(1-Скидка_ROXELPRO_Ind)</f>
        <v>3.73</v>
      </c>
      <c r="K426" s="72">
        <f t="shared" ref="K426:K436" si="129">J426*I426</f>
        <v>0</v>
      </c>
      <c r="L426" s="28">
        <f t="shared" ref="L426:L436" si="130">H426*(1-Скидка_ROXELPRO_Ind)</f>
        <v>391.65</v>
      </c>
      <c r="M426" s="28">
        <f t="shared" ref="M426:M436" si="131">I426*L426</f>
        <v>0</v>
      </c>
    </row>
    <row r="427" spans="1:13">
      <c r="A427" s="81">
        <v>0</v>
      </c>
      <c r="C427" s="90">
        <v>167226</v>
      </c>
      <c r="D427" s="90" t="s">
        <v>1226</v>
      </c>
      <c r="E427" s="90" t="s">
        <v>981</v>
      </c>
      <c r="F427" s="90" t="s">
        <v>7</v>
      </c>
      <c r="G427" s="25">
        <v>2.98</v>
      </c>
      <c r="H427" s="25">
        <f t="shared" si="127"/>
        <v>312.89999999999998</v>
      </c>
      <c r="I427" s="26"/>
      <c r="J427" s="72">
        <f t="shared" si="128"/>
        <v>2.98</v>
      </c>
      <c r="K427" s="72">
        <f t="shared" si="129"/>
        <v>0</v>
      </c>
      <c r="L427" s="28">
        <f t="shared" si="130"/>
        <v>312.89999999999998</v>
      </c>
      <c r="M427" s="28">
        <f t="shared" si="131"/>
        <v>0</v>
      </c>
    </row>
    <row r="428" spans="1:13">
      <c r="A428" s="81">
        <v>0</v>
      </c>
      <c r="C428" s="90">
        <v>167314</v>
      </c>
      <c r="D428" s="90" t="s">
        <v>1057</v>
      </c>
      <c r="E428" s="90" t="s">
        <v>1019</v>
      </c>
      <c r="F428" s="90" t="s">
        <v>7</v>
      </c>
      <c r="G428" s="25">
        <v>5.14</v>
      </c>
      <c r="H428" s="25">
        <f t="shared" si="127"/>
        <v>539.70000000000005</v>
      </c>
      <c r="I428" s="26"/>
      <c r="J428" s="72">
        <f t="shared" si="128"/>
        <v>5.14</v>
      </c>
      <c r="K428" s="72">
        <f t="shared" si="129"/>
        <v>0</v>
      </c>
      <c r="L428" s="28">
        <f t="shared" si="130"/>
        <v>539.70000000000005</v>
      </c>
      <c r="M428" s="28">
        <f t="shared" si="131"/>
        <v>0</v>
      </c>
    </row>
    <row r="429" spans="1:13">
      <c r="A429" s="81">
        <v>0</v>
      </c>
      <c r="C429" s="90">
        <v>167324</v>
      </c>
      <c r="D429" s="90" t="s">
        <v>1227</v>
      </c>
      <c r="E429" s="90" t="s">
        <v>1019</v>
      </c>
      <c r="F429" s="90" t="s">
        <v>7</v>
      </c>
      <c r="G429" s="25">
        <v>5.57</v>
      </c>
      <c r="H429" s="25">
        <f t="shared" si="127"/>
        <v>584.85</v>
      </c>
      <c r="I429" s="26"/>
      <c r="J429" s="72">
        <f t="shared" si="128"/>
        <v>5.57</v>
      </c>
      <c r="K429" s="72">
        <f t="shared" si="129"/>
        <v>0</v>
      </c>
      <c r="L429" s="28">
        <f t="shared" si="130"/>
        <v>584.85</v>
      </c>
      <c r="M429" s="28">
        <f t="shared" si="131"/>
        <v>0</v>
      </c>
    </row>
    <row r="430" spans="1:13">
      <c r="A430" s="81">
        <v>0</v>
      </c>
      <c r="C430" s="90">
        <v>168324</v>
      </c>
      <c r="D430" s="90" t="s">
        <v>1228</v>
      </c>
      <c r="E430" s="90" t="s">
        <v>1019</v>
      </c>
      <c r="F430" s="90" t="s">
        <v>7</v>
      </c>
      <c r="G430" s="25">
        <v>6.51</v>
      </c>
      <c r="H430" s="25">
        <f t="shared" si="127"/>
        <v>683.55</v>
      </c>
      <c r="I430" s="26"/>
      <c r="J430" s="72">
        <f t="shared" si="128"/>
        <v>6.51</v>
      </c>
      <c r="K430" s="72">
        <f t="shared" si="129"/>
        <v>0</v>
      </c>
      <c r="L430" s="28">
        <f t="shared" si="130"/>
        <v>683.55</v>
      </c>
      <c r="M430" s="28">
        <f t="shared" si="131"/>
        <v>0</v>
      </c>
    </row>
    <row r="431" spans="1:13">
      <c r="A431" s="81">
        <v>0</v>
      </c>
      <c r="C431" s="154">
        <v>169203</v>
      </c>
      <c r="D431" s="90" t="s">
        <v>1229</v>
      </c>
      <c r="E431" s="90" t="s">
        <v>762</v>
      </c>
      <c r="F431" s="90" t="s">
        <v>7</v>
      </c>
      <c r="G431" s="25">
        <v>8.18</v>
      </c>
      <c r="H431" s="25">
        <f t="shared" si="127"/>
        <v>858.9</v>
      </c>
      <c r="I431" s="26"/>
      <c r="J431" s="72">
        <f t="shared" si="128"/>
        <v>8.18</v>
      </c>
      <c r="K431" s="72">
        <f t="shared" si="129"/>
        <v>0</v>
      </c>
      <c r="L431" s="28">
        <f t="shared" si="130"/>
        <v>858.9</v>
      </c>
      <c r="M431" s="28">
        <f t="shared" si="131"/>
        <v>0</v>
      </c>
    </row>
    <row r="432" spans="1:13">
      <c r="A432" s="81">
        <v>0</v>
      </c>
      <c r="C432" s="154">
        <v>169214</v>
      </c>
      <c r="D432" s="90" t="s">
        <v>1230</v>
      </c>
      <c r="E432" s="90" t="s">
        <v>762</v>
      </c>
      <c r="F432" s="90" t="s">
        <v>7</v>
      </c>
      <c r="G432" s="25">
        <v>6.62</v>
      </c>
      <c r="H432" s="25">
        <f t="shared" si="127"/>
        <v>695.1</v>
      </c>
      <c r="I432" s="26"/>
      <c r="J432" s="72">
        <f t="shared" si="128"/>
        <v>6.62</v>
      </c>
      <c r="K432" s="72">
        <f t="shared" si="129"/>
        <v>0</v>
      </c>
      <c r="L432" s="28">
        <f t="shared" si="130"/>
        <v>695.1</v>
      </c>
      <c r="M432" s="28">
        <f t="shared" si="131"/>
        <v>0</v>
      </c>
    </row>
    <row r="433" spans="1:13">
      <c r="A433" s="81">
        <v>0</v>
      </c>
      <c r="C433" s="154">
        <v>169224</v>
      </c>
      <c r="D433" s="90" t="s">
        <v>1058</v>
      </c>
      <c r="E433" s="90" t="s">
        <v>762</v>
      </c>
      <c r="F433" s="90" t="s">
        <v>7</v>
      </c>
      <c r="G433" s="25">
        <v>7.92</v>
      </c>
      <c r="H433" s="25">
        <f t="shared" si="127"/>
        <v>831.6</v>
      </c>
      <c r="I433" s="26"/>
      <c r="J433" s="72">
        <f t="shared" si="128"/>
        <v>7.92</v>
      </c>
      <c r="K433" s="72">
        <f t="shared" si="129"/>
        <v>0</v>
      </c>
      <c r="L433" s="28">
        <f t="shared" si="130"/>
        <v>831.6</v>
      </c>
      <c r="M433" s="28">
        <f t="shared" si="131"/>
        <v>0</v>
      </c>
    </row>
    <row r="434" spans="1:13">
      <c r="A434" s="81">
        <v>0</v>
      </c>
      <c r="C434" s="154">
        <v>169226</v>
      </c>
      <c r="D434" s="90" t="s">
        <v>1231</v>
      </c>
      <c r="E434" s="90" t="s">
        <v>762</v>
      </c>
      <c r="F434" s="90" t="s">
        <v>7</v>
      </c>
      <c r="G434" s="25">
        <v>5.61</v>
      </c>
      <c r="H434" s="25">
        <f t="shared" si="127"/>
        <v>589.04999999999995</v>
      </c>
      <c r="I434" s="26"/>
      <c r="J434" s="72">
        <f t="shared" si="128"/>
        <v>5.61</v>
      </c>
      <c r="K434" s="72">
        <f t="shared" si="129"/>
        <v>0</v>
      </c>
      <c r="L434" s="28">
        <f t="shared" si="130"/>
        <v>589.04999999999995</v>
      </c>
      <c r="M434" s="28">
        <f t="shared" si="131"/>
        <v>0</v>
      </c>
    </row>
    <row r="435" spans="1:13">
      <c r="A435" s="81">
        <v>0</v>
      </c>
      <c r="C435" s="154">
        <v>169243</v>
      </c>
      <c r="D435" s="90" t="s">
        <v>1232</v>
      </c>
      <c r="E435" s="90" t="s">
        <v>762</v>
      </c>
      <c r="F435" s="90" t="s">
        <v>7</v>
      </c>
      <c r="G435" s="25">
        <v>7.19</v>
      </c>
      <c r="H435" s="25">
        <f t="shared" si="127"/>
        <v>754.95</v>
      </c>
      <c r="I435" s="26"/>
      <c r="J435" s="72">
        <f t="shared" si="128"/>
        <v>7.19</v>
      </c>
      <c r="K435" s="72">
        <f t="shared" si="129"/>
        <v>0</v>
      </c>
      <c r="L435" s="28">
        <f t="shared" si="130"/>
        <v>754.95</v>
      </c>
      <c r="M435" s="28">
        <f t="shared" si="131"/>
        <v>0</v>
      </c>
    </row>
    <row r="436" spans="1:13">
      <c r="A436" s="81">
        <v>0</v>
      </c>
      <c r="C436" s="154">
        <v>169273</v>
      </c>
      <c r="D436" s="90" t="s">
        <v>1233</v>
      </c>
      <c r="E436" s="90" t="s">
        <v>762</v>
      </c>
      <c r="F436" s="90" t="s">
        <v>7</v>
      </c>
      <c r="G436" s="25">
        <v>7.88</v>
      </c>
      <c r="H436" s="25">
        <f t="shared" si="127"/>
        <v>827.4</v>
      </c>
      <c r="I436" s="26"/>
      <c r="J436" s="72">
        <f t="shared" si="128"/>
        <v>7.88</v>
      </c>
      <c r="K436" s="72">
        <f t="shared" si="129"/>
        <v>0</v>
      </c>
      <c r="L436" s="28">
        <f t="shared" si="130"/>
        <v>827.4</v>
      </c>
      <c r="M436" s="28">
        <f t="shared" si="131"/>
        <v>0</v>
      </c>
    </row>
    <row r="437" spans="1:13">
      <c r="A437" s="81"/>
      <c r="C437" s="90"/>
      <c r="D437" s="90"/>
      <c r="E437" s="90"/>
      <c r="F437" s="90"/>
      <c r="G437" s="25"/>
      <c r="H437" s="25"/>
      <c r="I437" s="26"/>
      <c r="J437" s="72"/>
      <c r="K437" s="72"/>
      <c r="L437" s="28"/>
      <c r="M437" s="28"/>
    </row>
    <row r="438" spans="1:13">
      <c r="A438" s="81">
        <v>0</v>
      </c>
      <c r="C438" s="90">
        <v>169803</v>
      </c>
      <c r="D438" s="90" t="s">
        <v>1400</v>
      </c>
      <c r="E438" s="90" t="s">
        <v>761</v>
      </c>
      <c r="F438" s="90" t="s">
        <v>7</v>
      </c>
      <c r="G438" s="25">
        <v>18.41</v>
      </c>
      <c r="H438" s="25">
        <f>ROUND(G438*Курс_EUR,2)</f>
        <v>1933.05</v>
      </c>
      <c r="I438" s="26"/>
      <c r="J438" s="72">
        <f>G438*(1-Скидка_ROXELPRO_Ind)</f>
        <v>18.41</v>
      </c>
      <c r="K438" s="72">
        <f>J438*I438</f>
        <v>0</v>
      </c>
      <c r="L438" s="28">
        <f>H438*(1-Скидка_ROXELPRO_Ind)</f>
        <v>1933.05</v>
      </c>
      <c r="M438" s="28">
        <f>I438*L438</f>
        <v>0</v>
      </c>
    </row>
    <row r="439" spans="1:13">
      <c r="A439" s="81">
        <v>0</v>
      </c>
      <c r="C439" s="90">
        <v>169814</v>
      </c>
      <c r="D439" s="90" t="s">
        <v>1401</v>
      </c>
      <c r="E439" s="90" t="s">
        <v>761</v>
      </c>
      <c r="F439" s="90" t="s">
        <v>7</v>
      </c>
      <c r="G439" s="25">
        <v>16.36</v>
      </c>
      <c r="H439" s="25">
        <f>ROUND(G439*Курс_EUR,2)</f>
        <v>1717.8</v>
      </c>
      <c r="I439" s="26"/>
      <c r="J439" s="72">
        <f>G439*(1-Скидка_ROXELPRO_Ind)</f>
        <v>16.36</v>
      </c>
      <c r="K439" s="72">
        <f>J439*I439</f>
        <v>0</v>
      </c>
      <c r="L439" s="28">
        <f>H439*(1-Скидка_ROXELPRO_Ind)</f>
        <v>1717.8</v>
      </c>
      <c r="M439" s="28">
        <f>I439*L439</f>
        <v>0</v>
      </c>
    </row>
    <row r="440" spans="1:13">
      <c r="A440" s="81">
        <v>0</v>
      </c>
      <c r="C440" s="90">
        <v>169824</v>
      </c>
      <c r="D440" s="90" t="s">
        <v>1402</v>
      </c>
      <c r="E440" s="90" t="s">
        <v>761</v>
      </c>
      <c r="F440" s="90" t="s">
        <v>7</v>
      </c>
      <c r="G440" s="25">
        <v>19.5</v>
      </c>
      <c r="H440" s="25">
        <f>ROUND(G440*Курс_EUR,2)</f>
        <v>2047.5</v>
      </c>
      <c r="I440" s="26"/>
      <c r="J440" s="72">
        <f>G440*(1-Скидка_ROXELPRO_Ind)</f>
        <v>19.5</v>
      </c>
      <c r="K440" s="72">
        <f>J440*I440</f>
        <v>0</v>
      </c>
      <c r="L440" s="28">
        <f>H440*(1-Скидка_ROXELPRO_Ind)</f>
        <v>2047.5</v>
      </c>
      <c r="M440" s="28">
        <f>I440*L440</f>
        <v>0</v>
      </c>
    </row>
    <row r="441" spans="1:13">
      <c r="A441" s="81">
        <v>0</v>
      </c>
      <c r="C441" s="90">
        <v>169826</v>
      </c>
      <c r="D441" s="90" t="s">
        <v>1403</v>
      </c>
      <c r="E441" s="90" t="s">
        <v>761</v>
      </c>
      <c r="F441" s="90" t="s">
        <v>7</v>
      </c>
      <c r="G441" s="25">
        <v>13.39</v>
      </c>
      <c r="H441" s="25">
        <f>ROUND(G441*Курс_EUR,2)</f>
        <v>1405.95</v>
      </c>
      <c r="I441" s="26"/>
      <c r="J441" s="72">
        <f>G441*(1-Скидка_ROXELPRO_Ind)</f>
        <v>13.39</v>
      </c>
      <c r="K441" s="72">
        <f>J441*I441</f>
        <v>0</v>
      </c>
      <c r="L441" s="28">
        <f>H441*(1-Скидка_ROXELPRO_Ind)</f>
        <v>1405.95</v>
      </c>
      <c r="M441" s="28">
        <f>I441*L441</f>
        <v>0</v>
      </c>
    </row>
    <row r="442" spans="1:13" ht="12.5" thickBot="1">
      <c r="A442" s="81"/>
      <c r="C442" s="90"/>
      <c r="D442" s="90"/>
      <c r="E442" s="90"/>
      <c r="F442" s="90"/>
      <c r="G442" s="25"/>
      <c r="H442" s="25"/>
      <c r="I442" s="26"/>
      <c r="J442" s="72"/>
      <c r="K442" s="72"/>
      <c r="L442" s="28"/>
      <c r="M442" s="28"/>
    </row>
    <row r="443" spans="1:13" ht="12.5" thickBot="1">
      <c r="A443" s="81"/>
      <c r="B443" s="321" t="s">
        <v>1059</v>
      </c>
      <c r="C443" s="322"/>
      <c r="D443" s="322"/>
      <c r="E443" s="322">
        <v>0</v>
      </c>
      <c r="F443" s="323">
        <v>0</v>
      </c>
      <c r="G443" s="151"/>
      <c r="H443" s="152"/>
      <c r="I443" s="26"/>
      <c r="J443" s="72"/>
      <c r="K443" s="72"/>
      <c r="L443" s="28"/>
      <c r="M443" s="28"/>
    </row>
    <row r="444" spans="1:13">
      <c r="A444" s="81">
        <v>0</v>
      </c>
      <c r="C444" s="90">
        <v>160233</v>
      </c>
      <c r="D444" s="90" t="s">
        <v>1060</v>
      </c>
      <c r="E444" s="90" t="s">
        <v>981</v>
      </c>
      <c r="F444" s="90" t="s">
        <v>7</v>
      </c>
      <c r="G444" s="25">
        <v>3.96</v>
      </c>
      <c r="H444" s="25">
        <f t="shared" ref="H444:H451" si="132">ROUND(G444*Курс_EUR,2)</f>
        <v>415.8</v>
      </c>
      <c r="I444" s="26"/>
      <c r="J444" s="72">
        <f t="shared" ref="J444:J451" si="133">G444*(1-Скидка_ROXELPRO_Ind)</f>
        <v>3.96</v>
      </c>
      <c r="K444" s="72">
        <f t="shared" ref="K444:K451" si="134">J444*I444</f>
        <v>0</v>
      </c>
      <c r="L444" s="28">
        <f t="shared" ref="L444:L451" si="135">H444*(1-Скидка_ROXELPRO_Ind)</f>
        <v>415.8</v>
      </c>
      <c r="M444" s="28">
        <f t="shared" ref="M444:M451" si="136">I444*L444</f>
        <v>0</v>
      </c>
    </row>
    <row r="445" spans="1:13">
      <c r="A445" s="81">
        <v>0</v>
      </c>
      <c r="C445" s="90">
        <v>160263</v>
      </c>
      <c r="D445" s="90" t="s">
        <v>1061</v>
      </c>
      <c r="E445" s="90" t="s">
        <v>981</v>
      </c>
      <c r="F445" s="90" t="s">
        <v>7</v>
      </c>
      <c r="G445" s="25">
        <v>5.24</v>
      </c>
      <c r="H445" s="25">
        <f t="shared" si="132"/>
        <v>550.20000000000005</v>
      </c>
      <c r="I445" s="26"/>
      <c r="J445" s="72">
        <f t="shared" si="133"/>
        <v>5.24</v>
      </c>
      <c r="K445" s="72">
        <f t="shared" si="134"/>
        <v>0</v>
      </c>
      <c r="L445" s="28">
        <f t="shared" si="135"/>
        <v>550.20000000000005</v>
      </c>
      <c r="M445" s="28">
        <f t="shared" si="136"/>
        <v>0</v>
      </c>
    </row>
    <row r="446" spans="1:13">
      <c r="A446" s="81">
        <v>0</v>
      </c>
      <c r="C446" s="90">
        <v>160333</v>
      </c>
      <c r="D446" s="90" t="s">
        <v>1062</v>
      </c>
      <c r="E446" s="90" t="s">
        <v>1019</v>
      </c>
      <c r="F446" s="90" t="s">
        <v>7</v>
      </c>
      <c r="G446" s="25">
        <v>5.62</v>
      </c>
      <c r="H446" s="25">
        <f t="shared" si="132"/>
        <v>590.1</v>
      </c>
      <c r="I446" s="26"/>
      <c r="J446" s="72">
        <f t="shared" si="133"/>
        <v>5.62</v>
      </c>
      <c r="K446" s="72">
        <f t="shared" si="134"/>
        <v>0</v>
      </c>
      <c r="L446" s="28">
        <f t="shared" si="135"/>
        <v>590.1</v>
      </c>
      <c r="M446" s="28">
        <f t="shared" si="136"/>
        <v>0</v>
      </c>
    </row>
    <row r="447" spans="1:13">
      <c r="A447" s="81">
        <v>0</v>
      </c>
      <c r="C447" s="154">
        <v>162233</v>
      </c>
      <c r="D447" s="90" t="s">
        <v>1063</v>
      </c>
      <c r="E447" s="90" t="s">
        <v>761</v>
      </c>
      <c r="F447" s="90" t="s">
        <v>7</v>
      </c>
      <c r="G447" s="25">
        <v>8.35</v>
      </c>
      <c r="H447" s="25">
        <f t="shared" si="132"/>
        <v>876.75</v>
      </c>
      <c r="I447" s="26"/>
      <c r="J447" s="72">
        <f t="shared" si="133"/>
        <v>8.35</v>
      </c>
      <c r="K447" s="72">
        <f t="shared" si="134"/>
        <v>0</v>
      </c>
      <c r="L447" s="28">
        <f t="shared" si="135"/>
        <v>876.75</v>
      </c>
      <c r="M447" s="28">
        <f t="shared" si="136"/>
        <v>0</v>
      </c>
    </row>
    <row r="448" spans="1:13">
      <c r="A448" s="81">
        <v>0</v>
      </c>
      <c r="C448" s="154">
        <v>162263</v>
      </c>
      <c r="D448" s="90" t="s">
        <v>1064</v>
      </c>
      <c r="E448" s="90" t="s">
        <v>761</v>
      </c>
      <c r="F448" s="90" t="s">
        <v>7</v>
      </c>
      <c r="G448" s="25">
        <v>9.19</v>
      </c>
      <c r="H448" s="25">
        <f t="shared" si="132"/>
        <v>964.95</v>
      </c>
      <c r="I448" s="26"/>
      <c r="J448" s="72">
        <f t="shared" si="133"/>
        <v>9.19</v>
      </c>
      <c r="K448" s="72">
        <f t="shared" si="134"/>
        <v>0</v>
      </c>
      <c r="L448" s="28">
        <f t="shared" si="135"/>
        <v>964.95</v>
      </c>
      <c r="M448" s="28">
        <f t="shared" si="136"/>
        <v>0</v>
      </c>
    </row>
    <row r="449" spans="1:13">
      <c r="A449" s="81">
        <v>0</v>
      </c>
      <c r="C449" s="154">
        <v>163233</v>
      </c>
      <c r="D449" s="90" t="s">
        <v>1065</v>
      </c>
      <c r="E449" s="90" t="s">
        <v>758</v>
      </c>
      <c r="F449" s="90" t="s">
        <v>7</v>
      </c>
      <c r="G449" s="25">
        <v>29.36</v>
      </c>
      <c r="H449" s="25">
        <f t="shared" si="132"/>
        <v>3082.8</v>
      </c>
      <c r="I449" s="26"/>
      <c r="J449" s="72">
        <f t="shared" si="133"/>
        <v>29.36</v>
      </c>
      <c r="K449" s="72">
        <f t="shared" si="134"/>
        <v>0</v>
      </c>
      <c r="L449" s="28">
        <f t="shared" si="135"/>
        <v>3082.8</v>
      </c>
      <c r="M449" s="28">
        <f t="shared" si="136"/>
        <v>0</v>
      </c>
    </row>
    <row r="450" spans="1:13">
      <c r="A450" s="81">
        <v>0</v>
      </c>
      <c r="C450" s="154">
        <v>163263</v>
      </c>
      <c r="D450" s="90" t="s">
        <v>1066</v>
      </c>
      <c r="E450" s="90" t="s">
        <v>758</v>
      </c>
      <c r="F450" s="90" t="s">
        <v>7</v>
      </c>
      <c r="G450" s="25">
        <v>36.75</v>
      </c>
      <c r="H450" s="25">
        <f t="shared" si="132"/>
        <v>3858.75</v>
      </c>
      <c r="I450" s="26"/>
      <c r="J450" s="72">
        <f t="shared" si="133"/>
        <v>36.75</v>
      </c>
      <c r="K450" s="72">
        <f t="shared" si="134"/>
        <v>0</v>
      </c>
      <c r="L450" s="28">
        <f t="shared" si="135"/>
        <v>3858.75</v>
      </c>
      <c r="M450" s="28">
        <f t="shared" si="136"/>
        <v>0</v>
      </c>
    </row>
    <row r="451" spans="1:13">
      <c r="A451" s="81">
        <v>0</v>
      </c>
      <c r="C451" s="154">
        <v>163333</v>
      </c>
      <c r="D451" s="90" t="s">
        <v>1067</v>
      </c>
      <c r="E451" s="90" t="s">
        <v>759</v>
      </c>
      <c r="F451" s="90" t="s">
        <v>7</v>
      </c>
      <c r="G451" s="25">
        <v>39.24</v>
      </c>
      <c r="H451" s="25">
        <f t="shared" si="132"/>
        <v>4120.2</v>
      </c>
      <c r="I451" s="26"/>
      <c r="J451" s="72">
        <f t="shared" si="133"/>
        <v>39.24</v>
      </c>
      <c r="K451" s="72">
        <f t="shared" si="134"/>
        <v>0</v>
      </c>
      <c r="L451" s="28">
        <f t="shared" si="135"/>
        <v>4120.2</v>
      </c>
      <c r="M451" s="28">
        <f t="shared" si="136"/>
        <v>0</v>
      </c>
    </row>
    <row r="452" spans="1:13">
      <c r="A452" s="81"/>
      <c r="C452" s="90"/>
      <c r="D452" s="90"/>
      <c r="E452" s="90"/>
      <c r="F452" s="90"/>
      <c r="G452" s="25"/>
      <c r="H452" s="25"/>
      <c r="I452" s="26"/>
      <c r="J452" s="72"/>
      <c r="K452" s="72"/>
      <c r="L452" s="28"/>
      <c r="M452" s="28"/>
    </row>
    <row r="453" spans="1:13">
      <c r="A453" s="81">
        <v>0</v>
      </c>
      <c r="C453" s="154">
        <v>165333</v>
      </c>
      <c r="D453" s="90" t="s">
        <v>1068</v>
      </c>
      <c r="E453" s="90" t="s">
        <v>760</v>
      </c>
      <c r="F453" s="90" t="s">
        <v>7</v>
      </c>
      <c r="G453" s="25">
        <v>23.34</v>
      </c>
      <c r="H453" s="25">
        <f>ROUND(G453*Курс_EUR,2)</f>
        <v>2450.6999999999998</v>
      </c>
      <c r="I453" s="26"/>
      <c r="J453" s="72">
        <f>G453*(1-Скидка_ROXELPRO_Ind)</f>
        <v>23.34</v>
      </c>
      <c r="K453" s="72">
        <f>J453*I453</f>
        <v>0</v>
      </c>
      <c r="L453" s="28">
        <f>H453*(1-Скидка_ROXELPRO_Ind)</f>
        <v>2450.6999999999998</v>
      </c>
      <c r="M453" s="28">
        <f>I453*L453</f>
        <v>0</v>
      </c>
    </row>
    <row r="454" spans="1:13">
      <c r="A454" s="81">
        <v>0</v>
      </c>
      <c r="C454" s="154">
        <v>166333</v>
      </c>
      <c r="D454" s="90" t="s">
        <v>1069</v>
      </c>
      <c r="E454" s="90" t="s">
        <v>760</v>
      </c>
      <c r="F454" s="90" t="s">
        <v>7</v>
      </c>
      <c r="G454" s="25">
        <v>28.17</v>
      </c>
      <c r="H454" s="25">
        <f>ROUND(G454*Курс_EUR,2)</f>
        <v>2957.85</v>
      </c>
      <c r="I454" s="26"/>
      <c r="J454" s="72">
        <f>G454*(1-Скидка_ROXELPRO_Ind)</f>
        <v>28.17</v>
      </c>
      <c r="K454" s="72">
        <f>J454*I454</f>
        <v>0</v>
      </c>
      <c r="L454" s="28">
        <f>H454*(1-Скидка_ROXELPRO_Ind)</f>
        <v>2957.85</v>
      </c>
      <c r="M454" s="28">
        <f>I454*L454</f>
        <v>0</v>
      </c>
    </row>
    <row r="455" spans="1:13">
      <c r="A455" s="81"/>
      <c r="C455" s="90"/>
      <c r="D455" s="90"/>
      <c r="E455" s="90"/>
      <c r="F455" s="90"/>
      <c r="G455" s="25"/>
      <c r="H455" s="25"/>
      <c r="I455" s="26"/>
      <c r="J455" s="72"/>
      <c r="K455" s="72"/>
      <c r="L455" s="28"/>
      <c r="M455" s="28"/>
    </row>
    <row r="456" spans="1:13">
      <c r="A456" s="81">
        <v>0</v>
      </c>
      <c r="C456" s="90">
        <v>167233</v>
      </c>
      <c r="D456" s="90" t="s">
        <v>1070</v>
      </c>
      <c r="E456" s="90" t="s">
        <v>981</v>
      </c>
      <c r="F456" s="90" t="s">
        <v>7</v>
      </c>
      <c r="G456" s="25">
        <v>5.19</v>
      </c>
      <c r="H456" s="25">
        <f>ROUND(G456*Курс_EUR,2)</f>
        <v>544.95000000000005</v>
      </c>
      <c r="I456" s="26"/>
      <c r="J456" s="72">
        <f>G456*(1-Скидка_ROXELPRO_Ind)</f>
        <v>5.19</v>
      </c>
      <c r="K456" s="72">
        <f>J456*I456</f>
        <v>0</v>
      </c>
      <c r="L456" s="28">
        <f>H456*(1-Скидка_ROXELPRO_Ind)</f>
        <v>544.95000000000005</v>
      </c>
      <c r="M456" s="28">
        <f>I456*L456</f>
        <v>0</v>
      </c>
    </row>
    <row r="457" spans="1:13">
      <c r="A457" s="81">
        <v>0</v>
      </c>
      <c r="C457" s="90">
        <v>167263</v>
      </c>
      <c r="D457" s="90" t="s">
        <v>1071</v>
      </c>
      <c r="E457" s="90" t="s">
        <v>981</v>
      </c>
      <c r="F457" s="90" t="s">
        <v>7</v>
      </c>
      <c r="G457" s="25">
        <v>6.65</v>
      </c>
      <c r="H457" s="25">
        <f>ROUND(G457*Курс_EUR,2)</f>
        <v>698.25</v>
      </c>
      <c r="I457" s="26"/>
      <c r="J457" s="72">
        <f>G457*(1-Скидка_ROXELPRO_Ind)</f>
        <v>6.65</v>
      </c>
      <c r="K457" s="72">
        <f>J457*I457</f>
        <v>0</v>
      </c>
      <c r="L457" s="28">
        <f>H457*(1-Скидка_ROXELPRO_Ind)</f>
        <v>698.25</v>
      </c>
      <c r="M457" s="28">
        <f>I457*L457</f>
        <v>0</v>
      </c>
    </row>
    <row r="458" spans="1:13">
      <c r="A458" s="81">
        <v>0</v>
      </c>
      <c r="C458" s="90">
        <v>167333</v>
      </c>
      <c r="D458" s="90" t="s">
        <v>1072</v>
      </c>
      <c r="E458" s="90" t="s">
        <v>1019</v>
      </c>
      <c r="F458" s="90" t="s">
        <v>7</v>
      </c>
      <c r="G458" s="25">
        <v>7.16</v>
      </c>
      <c r="H458" s="25">
        <f>ROUND(G458*Курс_EUR,2)</f>
        <v>751.8</v>
      </c>
      <c r="I458" s="26"/>
      <c r="J458" s="72">
        <f>G458*(1-Скидка_ROXELPRO_Ind)</f>
        <v>7.16</v>
      </c>
      <c r="K458" s="72">
        <f>J458*I458</f>
        <v>0</v>
      </c>
      <c r="L458" s="28">
        <f>H458*(1-Скидка_ROXELPRO_Ind)</f>
        <v>751.8</v>
      </c>
      <c r="M458" s="28">
        <f>I458*L458</f>
        <v>0</v>
      </c>
    </row>
    <row r="459" spans="1:13">
      <c r="A459" s="81">
        <v>0</v>
      </c>
      <c r="C459" s="154">
        <v>169233</v>
      </c>
      <c r="D459" s="90" t="s">
        <v>1073</v>
      </c>
      <c r="E459" s="90" t="s">
        <v>762</v>
      </c>
      <c r="F459" s="90" t="s">
        <v>7</v>
      </c>
      <c r="G459" s="25">
        <v>8.1</v>
      </c>
      <c r="H459" s="25">
        <f>ROUND(G459*Курс_EUR,2)</f>
        <v>850.5</v>
      </c>
      <c r="I459" s="26"/>
      <c r="J459" s="72">
        <f>G459*(1-Скидка_ROXELPRO_Ind)</f>
        <v>8.1</v>
      </c>
      <c r="K459" s="72">
        <f>J459*I459</f>
        <v>0</v>
      </c>
      <c r="L459" s="28">
        <f>H459*(1-Скидка_ROXELPRO_Ind)</f>
        <v>850.5</v>
      </c>
      <c r="M459" s="28">
        <f>I459*L459</f>
        <v>0</v>
      </c>
    </row>
    <row r="460" spans="1:13">
      <c r="A460" s="81">
        <v>0</v>
      </c>
      <c r="C460" s="154">
        <v>169263</v>
      </c>
      <c r="D460" s="90" t="s">
        <v>1074</v>
      </c>
      <c r="E460" s="90" t="s">
        <v>762</v>
      </c>
      <c r="F460" s="90" t="s">
        <v>7</v>
      </c>
      <c r="G460" s="25">
        <v>10.11</v>
      </c>
      <c r="H460" s="25">
        <f>ROUND(G460*Курс_EUR,2)</f>
        <v>1061.55</v>
      </c>
      <c r="I460" s="26"/>
      <c r="J460" s="72">
        <f>G460*(1-Скидка_ROXELPRO_Ind)</f>
        <v>10.11</v>
      </c>
      <c r="K460" s="72">
        <f>J460*I460</f>
        <v>0</v>
      </c>
      <c r="L460" s="28">
        <f>H460*(1-Скидка_ROXELPRO_Ind)</f>
        <v>1061.55</v>
      </c>
      <c r="M460" s="28">
        <f>I460*L460</f>
        <v>0</v>
      </c>
    </row>
    <row r="461" spans="1:13">
      <c r="A461" s="81"/>
      <c r="C461" s="90"/>
      <c r="D461" s="90"/>
      <c r="E461" s="90"/>
      <c r="F461" s="90"/>
      <c r="G461" s="25"/>
      <c r="H461" s="25"/>
      <c r="I461" s="26"/>
      <c r="J461" s="72"/>
      <c r="K461" s="72"/>
      <c r="L461" s="28"/>
      <c r="M461" s="28"/>
    </row>
    <row r="462" spans="1:13">
      <c r="A462" s="81">
        <v>0</v>
      </c>
      <c r="C462" s="90">
        <v>169833</v>
      </c>
      <c r="D462" s="90" t="s">
        <v>1404</v>
      </c>
      <c r="E462" s="90" t="s">
        <v>761</v>
      </c>
      <c r="F462" s="90" t="s">
        <v>7</v>
      </c>
      <c r="G462" s="25">
        <v>22.28</v>
      </c>
      <c r="H462" s="25">
        <f>ROUND(G462*Курс_EUR,2)</f>
        <v>2339.4</v>
      </c>
      <c r="I462" s="26"/>
      <c r="J462" s="72">
        <f>G462*(1-Скидка_ROXELPRO_Ind)</f>
        <v>22.28</v>
      </c>
      <c r="K462" s="72">
        <f>J462*I462</f>
        <v>0</v>
      </c>
      <c r="L462" s="28">
        <f>H462*(1-Скидка_ROXELPRO_Ind)</f>
        <v>2339.4</v>
      </c>
      <c r="M462" s="28">
        <f>I462*L462</f>
        <v>0</v>
      </c>
    </row>
    <row r="463" spans="1:13">
      <c r="A463" s="81">
        <v>0</v>
      </c>
      <c r="C463" s="90">
        <v>169863</v>
      </c>
      <c r="D463" s="90" t="s">
        <v>1405</v>
      </c>
      <c r="E463" s="90" t="s">
        <v>761</v>
      </c>
      <c r="F463" s="90" t="s">
        <v>7</v>
      </c>
      <c r="G463" s="25">
        <v>28.58</v>
      </c>
      <c r="H463" s="25">
        <f>ROUND(G463*Курс_EUR,2)</f>
        <v>3000.9</v>
      </c>
      <c r="I463" s="26"/>
      <c r="J463" s="72">
        <f>G463*(1-Скидка_ROXELPRO_Ind)</f>
        <v>28.58</v>
      </c>
      <c r="K463" s="72">
        <f>J463*I463</f>
        <v>0</v>
      </c>
      <c r="L463" s="28">
        <f>H463*(1-Скидка_ROXELPRO_Ind)</f>
        <v>3000.9</v>
      </c>
      <c r="M463" s="28">
        <f>I463*L463</f>
        <v>0</v>
      </c>
    </row>
    <row r="464" spans="1:13" ht="12.5" thickBot="1">
      <c r="A464" s="81"/>
      <c r="C464" s="90"/>
      <c r="D464" s="90"/>
      <c r="E464" s="90"/>
      <c r="F464" s="90"/>
      <c r="G464" s="25"/>
      <c r="H464" s="25"/>
      <c r="I464" s="26"/>
      <c r="J464" s="72"/>
      <c r="K464" s="72"/>
      <c r="L464" s="28"/>
      <c r="M464" s="28"/>
    </row>
    <row r="465" spans="1:13" ht="12.5" thickBot="1">
      <c r="A465" s="81"/>
      <c r="B465" s="321" t="s">
        <v>1459</v>
      </c>
      <c r="C465" s="322"/>
      <c r="D465" s="322"/>
      <c r="E465" s="322"/>
      <c r="F465" s="323"/>
      <c r="G465" s="151"/>
      <c r="H465" s="152"/>
      <c r="I465" s="26"/>
      <c r="J465" s="72"/>
      <c r="K465" s="72"/>
      <c r="L465" s="28"/>
      <c r="M465" s="28"/>
    </row>
    <row r="466" spans="1:13">
      <c r="A466" s="81">
        <v>0</v>
      </c>
      <c r="B466" s="159"/>
      <c r="C466" s="100">
        <v>182203</v>
      </c>
      <c r="D466" s="82" t="s">
        <v>1460</v>
      </c>
      <c r="E466" s="82" t="s">
        <v>761</v>
      </c>
      <c r="F466" s="82" t="s">
        <v>7</v>
      </c>
      <c r="G466" s="32">
        <v>3.8</v>
      </c>
      <c r="H466" s="25">
        <f t="shared" ref="H466:H482" si="137">ROUND(G466*Курс_EUR,2)</f>
        <v>399</v>
      </c>
      <c r="I466" s="26"/>
      <c r="J466" s="72">
        <f t="shared" ref="J466:J482" si="138">G466*(1-Скидка_ROXELPRO_Ind)</f>
        <v>3.8</v>
      </c>
      <c r="K466" s="72">
        <f t="shared" ref="K466:K482" si="139">J466*I466</f>
        <v>0</v>
      </c>
      <c r="L466" s="28">
        <f t="shared" ref="L466:L482" si="140">H466*(1-Скидка_ROXELPRO_Ind)</f>
        <v>399</v>
      </c>
      <c r="M466" s="28">
        <f t="shared" ref="M466:M482" si="141">I466*L466</f>
        <v>0</v>
      </c>
    </row>
    <row r="467" spans="1:13">
      <c r="A467" s="81">
        <v>0</v>
      </c>
      <c r="B467" s="159"/>
      <c r="C467" s="100">
        <v>182214</v>
      </c>
      <c r="D467" s="82" t="s">
        <v>1449</v>
      </c>
      <c r="E467" s="82" t="s">
        <v>761</v>
      </c>
      <c r="F467" s="82" t="s">
        <v>7</v>
      </c>
      <c r="G467" s="32">
        <v>3.63</v>
      </c>
      <c r="H467" s="25">
        <f t="shared" si="137"/>
        <v>381.15</v>
      </c>
      <c r="I467" s="26"/>
      <c r="J467" s="72">
        <f t="shared" si="138"/>
        <v>3.63</v>
      </c>
      <c r="K467" s="72">
        <f t="shared" si="139"/>
        <v>0</v>
      </c>
      <c r="L467" s="28">
        <f t="shared" si="140"/>
        <v>381.15</v>
      </c>
      <c r="M467" s="28">
        <f t="shared" si="141"/>
        <v>0</v>
      </c>
    </row>
    <row r="468" spans="1:13">
      <c r="A468" s="81">
        <v>0</v>
      </c>
      <c r="B468" s="159"/>
      <c r="C468" s="100">
        <v>183203</v>
      </c>
      <c r="D468" s="82" t="s">
        <v>1461</v>
      </c>
      <c r="E468" s="82" t="s">
        <v>758</v>
      </c>
      <c r="F468" s="82" t="s">
        <v>7</v>
      </c>
      <c r="G468" s="32">
        <v>12.09</v>
      </c>
      <c r="H468" s="25">
        <f t="shared" si="137"/>
        <v>1269.45</v>
      </c>
      <c r="I468" s="26"/>
      <c r="J468" s="72">
        <f t="shared" si="138"/>
        <v>12.09</v>
      </c>
      <c r="K468" s="72">
        <f t="shared" si="139"/>
        <v>0</v>
      </c>
      <c r="L468" s="28">
        <f t="shared" si="140"/>
        <v>1269.45</v>
      </c>
      <c r="M468" s="28">
        <f t="shared" si="141"/>
        <v>0</v>
      </c>
    </row>
    <row r="469" spans="1:13">
      <c r="A469" s="81">
        <v>0</v>
      </c>
      <c r="B469" s="159"/>
      <c r="C469" s="100">
        <v>183214</v>
      </c>
      <c r="D469" s="82" t="s">
        <v>1450</v>
      </c>
      <c r="E469" s="82" t="s">
        <v>758</v>
      </c>
      <c r="F469" s="82" t="s">
        <v>7</v>
      </c>
      <c r="G469" s="32">
        <v>10.78</v>
      </c>
      <c r="H469" s="25">
        <f t="shared" si="137"/>
        <v>1131.9000000000001</v>
      </c>
      <c r="I469" s="26"/>
      <c r="J469" s="72">
        <f t="shared" si="138"/>
        <v>10.78</v>
      </c>
      <c r="K469" s="72">
        <f t="shared" si="139"/>
        <v>0</v>
      </c>
      <c r="L469" s="28">
        <f t="shared" si="140"/>
        <v>1131.9000000000001</v>
      </c>
      <c r="M469" s="28">
        <f t="shared" si="141"/>
        <v>0</v>
      </c>
    </row>
    <row r="470" spans="1:13">
      <c r="A470" s="81">
        <v>0</v>
      </c>
      <c r="B470" s="29"/>
      <c r="C470" s="100">
        <v>183222</v>
      </c>
      <c r="D470" s="82" t="s">
        <v>1589</v>
      </c>
      <c r="E470" s="82" t="s">
        <v>758</v>
      </c>
      <c r="F470" s="82" t="s">
        <v>7</v>
      </c>
      <c r="G470" s="32">
        <v>15.6</v>
      </c>
      <c r="H470" s="25">
        <f t="shared" si="137"/>
        <v>1638</v>
      </c>
      <c r="I470" s="26"/>
      <c r="J470" s="72">
        <f t="shared" si="138"/>
        <v>15.6</v>
      </c>
      <c r="K470" s="72">
        <f t="shared" si="139"/>
        <v>0</v>
      </c>
      <c r="L470" s="28">
        <f t="shared" si="140"/>
        <v>1638</v>
      </c>
      <c r="M470" s="28">
        <f t="shared" si="141"/>
        <v>0</v>
      </c>
    </row>
    <row r="471" spans="1:13">
      <c r="A471" s="81">
        <v>0</v>
      </c>
      <c r="B471" s="159"/>
      <c r="C471" s="100">
        <v>183224</v>
      </c>
      <c r="D471" s="82" t="s">
        <v>1451</v>
      </c>
      <c r="E471" s="82" t="s">
        <v>758</v>
      </c>
      <c r="F471" s="82" t="s">
        <v>7</v>
      </c>
      <c r="G471" s="32">
        <v>12.75</v>
      </c>
      <c r="H471" s="25">
        <f t="shared" si="137"/>
        <v>1338.75</v>
      </c>
      <c r="I471" s="26"/>
      <c r="J471" s="72">
        <f t="shared" si="138"/>
        <v>12.75</v>
      </c>
      <c r="K471" s="72">
        <f t="shared" si="139"/>
        <v>0</v>
      </c>
      <c r="L471" s="28">
        <f t="shared" si="140"/>
        <v>1338.75</v>
      </c>
      <c r="M471" s="28">
        <f t="shared" si="141"/>
        <v>0</v>
      </c>
    </row>
    <row r="472" spans="1:13">
      <c r="A472" s="81">
        <v>0</v>
      </c>
      <c r="B472" s="159"/>
      <c r="C472" s="100">
        <v>183233</v>
      </c>
      <c r="D472" s="82" t="s">
        <v>1452</v>
      </c>
      <c r="E472" s="82" t="s">
        <v>758</v>
      </c>
      <c r="F472" s="82" t="s">
        <v>7</v>
      </c>
      <c r="G472" s="32">
        <v>17.7</v>
      </c>
      <c r="H472" s="25">
        <f t="shared" si="137"/>
        <v>1858.5</v>
      </c>
      <c r="I472" s="26"/>
      <c r="J472" s="72">
        <f t="shared" si="138"/>
        <v>17.7</v>
      </c>
      <c r="K472" s="72">
        <f t="shared" si="139"/>
        <v>0</v>
      </c>
      <c r="L472" s="28">
        <f t="shared" si="140"/>
        <v>1858.5</v>
      </c>
      <c r="M472" s="28">
        <f t="shared" si="141"/>
        <v>0</v>
      </c>
    </row>
    <row r="473" spans="1:13">
      <c r="A473" s="81">
        <v>0</v>
      </c>
      <c r="B473" s="159"/>
      <c r="C473" s="100">
        <v>183243</v>
      </c>
      <c r="D473" s="82" t="s">
        <v>1453</v>
      </c>
      <c r="E473" s="82" t="s">
        <v>758</v>
      </c>
      <c r="F473" s="82" t="s">
        <v>7</v>
      </c>
      <c r="G473" s="32">
        <v>13.8</v>
      </c>
      <c r="H473" s="25">
        <f t="shared" si="137"/>
        <v>1449</v>
      </c>
      <c r="I473" s="26"/>
      <c r="J473" s="72">
        <f t="shared" si="138"/>
        <v>13.8</v>
      </c>
      <c r="K473" s="72">
        <f t="shared" si="139"/>
        <v>0</v>
      </c>
      <c r="L473" s="28">
        <f t="shared" si="140"/>
        <v>1449</v>
      </c>
      <c r="M473" s="28">
        <f t="shared" si="141"/>
        <v>0</v>
      </c>
    </row>
    <row r="474" spans="1:13">
      <c r="A474" s="81">
        <v>0</v>
      </c>
      <c r="B474" s="159"/>
      <c r="C474" s="100">
        <v>183263</v>
      </c>
      <c r="D474" s="82" t="s">
        <v>1454</v>
      </c>
      <c r="E474" s="82" t="s">
        <v>758</v>
      </c>
      <c r="F474" s="82" t="s">
        <v>7</v>
      </c>
      <c r="G474" s="32">
        <v>18.600000000000001</v>
      </c>
      <c r="H474" s="25">
        <f t="shared" si="137"/>
        <v>1953</v>
      </c>
      <c r="I474" s="26"/>
      <c r="J474" s="72">
        <f t="shared" si="138"/>
        <v>18.600000000000001</v>
      </c>
      <c r="K474" s="72">
        <f t="shared" si="139"/>
        <v>0</v>
      </c>
      <c r="L474" s="28">
        <f t="shared" si="140"/>
        <v>1953</v>
      </c>
      <c r="M474" s="28">
        <f t="shared" si="141"/>
        <v>0</v>
      </c>
    </row>
    <row r="475" spans="1:13">
      <c r="A475" s="81">
        <v>0</v>
      </c>
      <c r="B475" s="159"/>
      <c r="C475" s="100">
        <v>183272</v>
      </c>
      <c r="D475" s="82" t="s">
        <v>1455</v>
      </c>
      <c r="E475" s="82" t="s">
        <v>758</v>
      </c>
      <c r="F475" s="82" t="s">
        <v>7</v>
      </c>
      <c r="G475" s="32">
        <v>16.440000000000001</v>
      </c>
      <c r="H475" s="25">
        <f t="shared" si="137"/>
        <v>1726.2</v>
      </c>
      <c r="I475" s="26"/>
      <c r="J475" s="72">
        <f t="shared" si="138"/>
        <v>16.440000000000001</v>
      </c>
      <c r="K475" s="72">
        <f t="shared" si="139"/>
        <v>0</v>
      </c>
      <c r="L475" s="28">
        <f t="shared" si="140"/>
        <v>1726.2</v>
      </c>
      <c r="M475" s="28">
        <f t="shared" si="141"/>
        <v>0</v>
      </c>
    </row>
    <row r="476" spans="1:13">
      <c r="A476" s="81">
        <v>0</v>
      </c>
      <c r="B476" s="159"/>
      <c r="C476" s="100">
        <v>183273</v>
      </c>
      <c r="D476" s="82" t="s">
        <v>1456</v>
      </c>
      <c r="E476" s="82" t="s">
        <v>758</v>
      </c>
      <c r="F476" s="82" t="s">
        <v>7</v>
      </c>
      <c r="G476" s="32">
        <v>15</v>
      </c>
      <c r="H476" s="25">
        <f t="shared" si="137"/>
        <v>1575</v>
      </c>
      <c r="I476" s="26"/>
      <c r="J476" s="72">
        <f t="shared" si="138"/>
        <v>15</v>
      </c>
      <c r="K476" s="72">
        <f t="shared" si="139"/>
        <v>0</v>
      </c>
      <c r="L476" s="28">
        <f t="shared" si="140"/>
        <v>1575</v>
      </c>
      <c r="M476" s="28">
        <f t="shared" si="141"/>
        <v>0</v>
      </c>
    </row>
    <row r="477" spans="1:13">
      <c r="A477" s="81">
        <v>0</v>
      </c>
      <c r="B477" s="159"/>
      <c r="C477" s="100">
        <v>183414</v>
      </c>
      <c r="D477" s="82" t="s">
        <v>1462</v>
      </c>
      <c r="E477" s="82" t="s">
        <v>759</v>
      </c>
      <c r="F477" s="82" t="s">
        <v>7</v>
      </c>
      <c r="G477" s="32">
        <v>14.56</v>
      </c>
      <c r="H477" s="25">
        <f t="shared" si="137"/>
        <v>1528.8</v>
      </c>
      <c r="I477" s="26"/>
      <c r="J477" s="72">
        <f t="shared" si="138"/>
        <v>14.56</v>
      </c>
      <c r="K477" s="72">
        <f t="shared" si="139"/>
        <v>0</v>
      </c>
      <c r="L477" s="28">
        <f t="shared" si="140"/>
        <v>1528.8</v>
      </c>
      <c r="M477" s="28">
        <f t="shared" si="141"/>
        <v>0</v>
      </c>
    </row>
    <row r="478" spans="1:13">
      <c r="A478" s="81">
        <v>0</v>
      </c>
      <c r="B478" s="29"/>
      <c r="C478" s="100">
        <v>183434</v>
      </c>
      <c r="D478" s="82" t="s">
        <v>1524</v>
      </c>
      <c r="E478" s="82" t="s">
        <v>759</v>
      </c>
      <c r="F478" s="82" t="s">
        <v>7</v>
      </c>
      <c r="G478" s="32">
        <v>22.24</v>
      </c>
      <c r="H478" s="25">
        <f t="shared" si="137"/>
        <v>2335.1999999999998</v>
      </c>
      <c r="I478" s="26"/>
      <c r="J478" s="72">
        <f t="shared" si="138"/>
        <v>22.24</v>
      </c>
      <c r="K478" s="72">
        <f t="shared" si="139"/>
        <v>0</v>
      </c>
      <c r="L478" s="28">
        <f t="shared" si="140"/>
        <v>2335.1999999999998</v>
      </c>
      <c r="M478" s="28">
        <f t="shared" si="141"/>
        <v>0</v>
      </c>
    </row>
    <row r="479" spans="1:13">
      <c r="A479" s="81">
        <v>0</v>
      </c>
      <c r="B479" s="29"/>
      <c r="C479" s="100">
        <v>183443</v>
      </c>
      <c r="D479" s="82" t="s">
        <v>1585</v>
      </c>
      <c r="E479" s="82" t="s">
        <v>759</v>
      </c>
      <c r="F479" s="82" t="s">
        <v>7</v>
      </c>
      <c r="G479" s="32">
        <v>17.440000000000001</v>
      </c>
      <c r="H479" s="25">
        <f t="shared" si="137"/>
        <v>1831.2</v>
      </c>
      <c r="I479" s="26"/>
      <c r="J479" s="72">
        <f t="shared" si="138"/>
        <v>17.440000000000001</v>
      </c>
      <c r="K479" s="72">
        <f t="shared" si="139"/>
        <v>0</v>
      </c>
      <c r="L479" s="28">
        <f t="shared" si="140"/>
        <v>1831.2</v>
      </c>
      <c r="M479" s="28">
        <f t="shared" si="141"/>
        <v>0</v>
      </c>
    </row>
    <row r="480" spans="1:13">
      <c r="A480" s="81">
        <v>0</v>
      </c>
      <c r="B480" s="29"/>
      <c r="C480" s="100">
        <v>183603</v>
      </c>
      <c r="D480" s="82" t="s">
        <v>1586</v>
      </c>
      <c r="E480" s="82" t="s">
        <v>861</v>
      </c>
      <c r="F480" s="82" t="s">
        <v>7</v>
      </c>
      <c r="G480" s="32">
        <v>29.76</v>
      </c>
      <c r="H480" s="25">
        <f t="shared" si="137"/>
        <v>3124.8</v>
      </c>
      <c r="I480" s="26"/>
      <c r="J480" s="72">
        <f t="shared" si="138"/>
        <v>29.76</v>
      </c>
      <c r="K480" s="72">
        <f t="shared" si="139"/>
        <v>0</v>
      </c>
      <c r="L480" s="28">
        <f t="shared" si="140"/>
        <v>3124.8</v>
      </c>
      <c r="M480" s="28">
        <f t="shared" si="141"/>
        <v>0</v>
      </c>
    </row>
    <row r="481" spans="1:13">
      <c r="A481" s="81">
        <v>0</v>
      </c>
      <c r="B481" s="29"/>
      <c r="C481" s="100">
        <v>183614</v>
      </c>
      <c r="D481" s="82" t="s">
        <v>1587</v>
      </c>
      <c r="E481" s="82" t="s">
        <v>861</v>
      </c>
      <c r="F481" s="82" t="s">
        <v>7</v>
      </c>
      <c r="G481" s="32">
        <v>26.24</v>
      </c>
      <c r="H481" s="25">
        <f t="shared" si="137"/>
        <v>2755.2</v>
      </c>
      <c r="I481" s="26"/>
      <c r="J481" s="72">
        <f t="shared" si="138"/>
        <v>26.24</v>
      </c>
      <c r="K481" s="72">
        <f t="shared" si="139"/>
        <v>0</v>
      </c>
      <c r="L481" s="28">
        <f t="shared" si="140"/>
        <v>2755.2</v>
      </c>
      <c r="M481" s="28">
        <f t="shared" si="141"/>
        <v>0</v>
      </c>
    </row>
    <row r="482" spans="1:13">
      <c r="A482" s="81">
        <v>0</v>
      </c>
      <c r="B482" s="29"/>
      <c r="C482" s="100">
        <v>183634</v>
      </c>
      <c r="D482" s="82" t="s">
        <v>1525</v>
      </c>
      <c r="E482" s="82" t="s">
        <v>861</v>
      </c>
      <c r="F482" s="82" t="s">
        <v>7</v>
      </c>
      <c r="G482" s="32">
        <v>36.96</v>
      </c>
      <c r="H482" s="25">
        <f t="shared" si="137"/>
        <v>3880.8</v>
      </c>
      <c r="I482" s="26"/>
      <c r="J482" s="72">
        <f t="shared" si="138"/>
        <v>36.96</v>
      </c>
      <c r="K482" s="72">
        <f t="shared" si="139"/>
        <v>0</v>
      </c>
      <c r="L482" s="28">
        <f t="shared" si="140"/>
        <v>3880.8</v>
      </c>
      <c r="M482" s="28">
        <f t="shared" si="141"/>
        <v>0</v>
      </c>
    </row>
    <row r="483" spans="1:13">
      <c r="A483" s="81"/>
      <c r="B483" s="29"/>
      <c r="C483" s="82"/>
      <c r="D483" s="82"/>
      <c r="E483" s="82"/>
      <c r="F483" s="82"/>
      <c r="G483" s="32"/>
      <c r="H483" s="32"/>
      <c r="I483" s="26"/>
      <c r="J483" s="72"/>
      <c r="K483" s="72"/>
      <c r="L483" s="28"/>
      <c r="M483" s="28"/>
    </row>
    <row r="484" spans="1:13">
      <c r="A484" s="81">
        <v>0</v>
      </c>
      <c r="B484" s="29"/>
      <c r="C484" s="100">
        <v>185414</v>
      </c>
      <c r="D484" s="82" t="s">
        <v>1463</v>
      </c>
      <c r="E484" s="82" t="s">
        <v>758</v>
      </c>
      <c r="F484" s="82" t="s">
        <v>7</v>
      </c>
      <c r="G484" s="32">
        <v>13.7</v>
      </c>
      <c r="H484" s="25">
        <f t="shared" ref="H484:H491" si="142">ROUND(G484*Курс_EUR,2)</f>
        <v>1438.5</v>
      </c>
      <c r="I484" s="26"/>
      <c r="J484" s="72">
        <f t="shared" ref="J484:J491" si="143">G484*(1-Скидка_ROXELPRO_Ind)</f>
        <v>13.7</v>
      </c>
      <c r="K484" s="72">
        <f t="shared" ref="K484:K491" si="144">J484*I484</f>
        <v>0</v>
      </c>
      <c r="L484" s="28">
        <f t="shared" ref="L484:L491" si="145">H484*(1-Скидка_ROXELPRO_Ind)</f>
        <v>1438.5</v>
      </c>
      <c r="M484" s="28">
        <f t="shared" ref="M484:M491" si="146">I484*L484</f>
        <v>0</v>
      </c>
    </row>
    <row r="485" spans="1:13">
      <c r="A485" s="81">
        <v>0</v>
      </c>
      <c r="B485" s="29"/>
      <c r="C485" s="100">
        <v>185433</v>
      </c>
      <c r="D485" s="82" t="s">
        <v>1464</v>
      </c>
      <c r="E485" s="82" t="s">
        <v>758</v>
      </c>
      <c r="F485" s="82" t="s">
        <v>7</v>
      </c>
      <c r="G485" s="32">
        <v>15.51</v>
      </c>
      <c r="H485" s="25">
        <f t="shared" si="142"/>
        <v>1628.55</v>
      </c>
      <c r="I485" s="26"/>
      <c r="J485" s="72">
        <f t="shared" si="143"/>
        <v>15.51</v>
      </c>
      <c r="K485" s="72">
        <f t="shared" si="144"/>
        <v>0</v>
      </c>
      <c r="L485" s="28">
        <f t="shared" si="145"/>
        <v>1628.55</v>
      </c>
      <c r="M485" s="28">
        <f t="shared" si="146"/>
        <v>0</v>
      </c>
    </row>
    <row r="486" spans="1:13">
      <c r="A486" s="81">
        <v>0</v>
      </c>
      <c r="B486" s="29"/>
      <c r="C486" s="100">
        <v>185443</v>
      </c>
      <c r="D486" s="82" t="s">
        <v>1588</v>
      </c>
      <c r="E486" s="82" t="s">
        <v>758</v>
      </c>
      <c r="F486" s="82" t="s">
        <v>7</v>
      </c>
      <c r="G486" s="32">
        <v>14.52</v>
      </c>
      <c r="H486" s="25">
        <f t="shared" si="142"/>
        <v>1524.6</v>
      </c>
      <c r="I486" s="26"/>
      <c r="J486" s="72">
        <f t="shared" si="143"/>
        <v>14.52</v>
      </c>
      <c r="K486" s="72">
        <f t="shared" si="144"/>
        <v>0</v>
      </c>
      <c r="L486" s="28">
        <f t="shared" si="145"/>
        <v>1524.6</v>
      </c>
      <c r="M486" s="28">
        <f t="shared" si="146"/>
        <v>0</v>
      </c>
    </row>
    <row r="487" spans="1:13">
      <c r="A487" s="81">
        <v>0</v>
      </c>
      <c r="B487" s="29"/>
      <c r="C487" s="100">
        <v>186403</v>
      </c>
      <c r="D487" s="82" t="s">
        <v>1465</v>
      </c>
      <c r="E487" s="82" t="s">
        <v>760</v>
      </c>
      <c r="F487" s="82" t="s">
        <v>7</v>
      </c>
      <c r="G487" s="32">
        <v>14.04</v>
      </c>
      <c r="H487" s="25">
        <f t="shared" si="142"/>
        <v>1474.2</v>
      </c>
      <c r="I487" s="26"/>
      <c r="J487" s="72">
        <f t="shared" si="143"/>
        <v>14.04</v>
      </c>
      <c r="K487" s="72">
        <f t="shared" si="144"/>
        <v>0</v>
      </c>
      <c r="L487" s="28">
        <f t="shared" si="145"/>
        <v>1474.2</v>
      </c>
      <c r="M487" s="28">
        <f t="shared" si="146"/>
        <v>0</v>
      </c>
    </row>
    <row r="488" spans="1:13">
      <c r="A488" s="81">
        <v>0</v>
      </c>
      <c r="B488" s="29"/>
      <c r="C488" s="100">
        <v>186414</v>
      </c>
      <c r="D488" s="82" t="s">
        <v>1457</v>
      </c>
      <c r="E488" s="82" t="s">
        <v>760</v>
      </c>
      <c r="F488" s="82" t="s">
        <v>7</v>
      </c>
      <c r="G488" s="32">
        <v>15.95</v>
      </c>
      <c r="H488" s="25">
        <f t="shared" si="142"/>
        <v>1674.75</v>
      </c>
      <c r="I488" s="26"/>
      <c r="J488" s="72">
        <f t="shared" si="143"/>
        <v>15.95</v>
      </c>
      <c r="K488" s="72">
        <f t="shared" si="144"/>
        <v>0</v>
      </c>
      <c r="L488" s="28">
        <f t="shared" si="145"/>
        <v>1674.75</v>
      </c>
      <c r="M488" s="28">
        <f t="shared" si="146"/>
        <v>0</v>
      </c>
    </row>
    <row r="489" spans="1:13">
      <c r="A489" s="81">
        <v>0</v>
      </c>
      <c r="B489" s="29"/>
      <c r="C489" s="100">
        <v>186424</v>
      </c>
      <c r="D489" s="82" t="s">
        <v>1526</v>
      </c>
      <c r="E489" s="82" t="s">
        <v>760</v>
      </c>
      <c r="F489" s="82" t="s">
        <v>7</v>
      </c>
      <c r="G489" s="32">
        <v>16.82</v>
      </c>
      <c r="H489" s="25">
        <f t="shared" si="142"/>
        <v>1766.1</v>
      </c>
      <c r="I489" s="26"/>
      <c r="J489" s="72">
        <f t="shared" si="143"/>
        <v>16.82</v>
      </c>
      <c r="K489" s="72">
        <f t="shared" si="144"/>
        <v>0</v>
      </c>
      <c r="L489" s="28">
        <f t="shared" si="145"/>
        <v>1766.1</v>
      </c>
      <c r="M489" s="28">
        <f t="shared" si="146"/>
        <v>0</v>
      </c>
    </row>
    <row r="490" spans="1:13">
      <c r="A490" s="81">
        <v>0</v>
      </c>
      <c r="B490" s="29"/>
      <c r="C490" s="100">
        <v>186433</v>
      </c>
      <c r="D490" s="82" t="s">
        <v>1466</v>
      </c>
      <c r="E490" s="82" t="s">
        <v>760</v>
      </c>
      <c r="F490" s="82" t="s">
        <v>7</v>
      </c>
      <c r="G490" s="32">
        <v>18.36</v>
      </c>
      <c r="H490" s="25">
        <f t="shared" si="142"/>
        <v>1927.8</v>
      </c>
      <c r="I490" s="26"/>
      <c r="J490" s="72">
        <f t="shared" si="143"/>
        <v>18.36</v>
      </c>
      <c r="K490" s="72">
        <f t="shared" si="144"/>
        <v>0</v>
      </c>
      <c r="L490" s="28">
        <f t="shared" si="145"/>
        <v>1927.8</v>
      </c>
      <c r="M490" s="28">
        <f t="shared" si="146"/>
        <v>0</v>
      </c>
    </row>
    <row r="491" spans="1:13">
      <c r="A491" s="81">
        <v>0</v>
      </c>
      <c r="B491" s="29"/>
      <c r="C491" s="100">
        <v>186443</v>
      </c>
      <c r="D491" s="82" t="s">
        <v>1458</v>
      </c>
      <c r="E491" s="82" t="s">
        <v>760</v>
      </c>
      <c r="F491" s="82" t="s">
        <v>7</v>
      </c>
      <c r="G491" s="32">
        <v>17.11</v>
      </c>
      <c r="H491" s="25">
        <f t="shared" si="142"/>
        <v>1796.55</v>
      </c>
      <c r="I491" s="26"/>
      <c r="J491" s="72">
        <f t="shared" si="143"/>
        <v>17.11</v>
      </c>
      <c r="K491" s="72">
        <f t="shared" si="144"/>
        <v>0</v>
      </c>
      <c r="L491" s="28">
        <f t="shared" si="145"/>
        <v>1796.55</v>
      </c>
      <c r="M491" s="28">
        <f t="shared" si="146"/>
        <v>0</v>
      </c>
    </row>
    <row r="492" spans="1:13">
      <c r="A492" s="81"/>
      <c r="B492" s="29"/>
      <c r="C492" s="82"/>
      <c r="D492" s="82"/>
      <c r="E492" s="82"/>
      <c r="F492" s="82"/>
      <c r="G492" s="32"/>
      <c r="H492" s="32"/>
      <c r="I492" s="26"/>
      <c r="J492" s="72"/>
      <c r="K492" s="72"/>
      <c r="L492" s="28"/>
      <c r="M492" s="28"/>
    </row>
    <row r="493" spans="1:13">
      <c r="A493" s="81">
        <v>0</v>
      </c>
      <c r="B493" s="29"/>
      <c r="C493" s="100">
        <v>189233</v>
      </c>
      <c r="D493" s="82" t="s">
        <v>1527</v>
      </c>
      <c r="E493" s="82" t="s">
        <v>762</v>
      </c>
      <c r="F493" s="82" t="s">
        <v>7</v>
      </c>
      <c r="G493" s="32">
        <v>3.76</v>
      </c>
      <c r="H493" s="25">
        <f>ROUND(G493*Курс_EUR,2)</f>
        <v>394.8</v>
      </c>
      <c r="I493" s="26"/>
      <c r="J493" s="72">
        <f>G493*(1-Скидка_ROXELPRO_Ind)</f>
        <v>3.76</v>
      </c>
      <c r="K493" s="72">
        <f>J493*I493</f>
        <v>0</v>
      </c>
      <c r="L493" s="28">
        <f>H493*(1-Скидка_ROXELPRO_Ind)</f>
        <v>394.8</v>
      </c>
      <c r="M493" s="28">
        <f>I493*L493</f>
        <v>0</v>
      </c>
    </row>
    <row r="494" spans="1:13">
      <c r="A494" s="81">
        <v>0</v>
      </c>
      <c r="B494" s="29"/>
      <c r="C494" s="100">
        <v>189263</v>
      </c>
      <c r="D494" s="82" t="s">
        <v>1528</v>
      </c>
      <c r="E494" s="82" t="s">
        <v>762</v>
      </c>
      <c r="F494" s="82" t="s">
        <v>7</v>
      </c>
      <c r="G494" s="32">
        <v>4.13</v>
      </c>
      <c r="H494" s="25">
        <f>ROUND(G494*Курс_EUR,2)</f>
        <v>433.65</v>
      </c>
      <c r="I494" s="26"/>
      <c r="J494" s="72">
        <f>G494*(1-Скидка_ROXELPRO_Ind)</f>
        <v>4.13</v>
      </c>
      <c r="K494" s="72">
        <f>J494*I494</f>
        <v>0</v>
      </c>
      <c r="L494" s="28">
        <f>H494*(1-Скидка_ROXELPRO_Ind)</f>
        <v>433.65</v>
      </c>
      <c r="M494" s="28">
        <f>I494*L494</f>
        <v>0</v>
      </c>
    </row>
    <row r="495" spans="1:13" ht="12.5" thickBot="1">
      <c r="A495" s="81"/>
      <c r="C495" s="90"/>
      <c r="D495" s="90"/>
      <c r="E495" s="90"/>
      <c r="F495" s="90"/>
      <c r="G495" s="25"/>
      <c r="H495" s="25"/>
      <c r="I495" s="26"/>
      <c r="J495" s="72"/>
      <c r="K495" s="72"/>
      <c r="L495" s="28"/>
      <c r="M495" s="28"/>
    </row>
    <row r="496" spans="1:13" ht="12.5" thickBot="1">
      <c r="A496" s="81"/>
      <c r="B496" s="321" t="s">
        <v>1662</v>
      </c>
      <c r="C496" s="322"/>
      <c r="D496" s="322"/>
      <c r="E496" s="322"/>
      <c r="F496" s="323"/>
      <c r="G496" s="151"/>
      <c r="H496" s="152"/>
      <c r="I496" s="26"/>
      <c r="J496" s="72"/>
      <c r="K496" s="72"/>
      <c r="L496" s="28"/>
      <c r="M496" s="28"/>
    </row>
    <row r="497" spans="1:14">
      <c r="A497" s="81">
        <v>0</v>
      </c>
      <c r="B497" s="159"/>
      <c r="C497" s="100">
        <v>171157</v>
      </c>
      <c r="D497" s="82" t="s">
        <v>1663</v>
      </c>
      <c r="E497" s="82" t="s">
        <v>1641</v>
      </c>
      <c r="F497" s="82" t="s">
        <v>7</v>
      </c>
      <c r="G497" s="32">
        <v>46.03</v>
      </c>
      <c r="H497" s="25">
        <f t="shared" ref="H497:H503" si="147">ROUND(G497*Курс_EUR,2)</f>
        <v>4833.1499999999996</v>
      </c>
      <c r="I497" s="26"/>
      <c r="J497" s="72">
        <f t="shared" ref="J497:J503" si="148">G497*(1-Скидка_ROXELPRO_Ind)</f>
        <v>46.03</v>
      </c>
      <c r="K497" s="72">
        <f t="shared" ref="K497:K503" si="149">J497*I497</f>
        <v>0</v>
      </c>
      <c r="L497" s="28">
        <f t="shared" ref="L497:L503" si="150">H497*(1-Скидка_ROXELPRO_Ind)</f>
        <v>4833.1499999999996</v>
      </c>
      <c r="M497" s="28">
        <f t="shared" ref="M497:M503" si="151">I497*L497</f>
        <v>0</v>
      </c>
      <c r="N497" s="34"/>
    </row>
    <row r="498" spans="1:14">
      <c r="A498" s="81">
        <v>0</v>
      </c>
      <c r="B498" s="159"/>
      <c r="C498" s="100">
        <v>171164</v>
      </c>
      <c r="D498" s="82" t="s">
        <v>1664</v>
      </c>
      <c r="E498" s="82" t="s">
        <v>1641</v>
      </c>
      <c r="F498" s="82" t="s">
        <v>7</v>
      </c>
      <c r="G498" s="32">
        <v>44.4</v>
      </c>
      <c r="H498" s="25">
        <f t="shared" si="147"/>
        <v>4662</v>
      </c>
      <c r="I498" s="26"/>
      <c r="J498" s="72">
        <f t="shared" si="148"/>
        <v>44.4</v>
      </c>
      <c r="K498" s="72">
        <f t="shared" si="149"/>
        <v>0</v>
      </c>
      <c r="L498" s="28">
        <f t="shared" si="150"/>
        <v>4662</v>
      </c>
      <c r="M498" s="28">
        <f t="shared" si="151"/>
        <v>0</v>
      </c>
      <c r="N498" s="34"/>
    </row>
    <row r="499" spans="1:14">
      <c r="A499" s="81">
        <v>0</v>
      </c>
      <c r="B499" s="159"/>
      <c r="C499" s="100">
        <v>171167</v>
      </c>
      <c r="D499" s="82" t="s">
        <v>1665</v>
      </c>
      <c r="E499" s="82" t="s">
        <v>1641</v>
      </c>
      <c r="F499" s="82" t="s">
        <v>7</v>
      </c>
      <c r="G499" s="32">
        <v>55</v>
      </c>
      <c r="H499" s="25">
        <f t="shared" si="147"/>
        <v>5775</v>
      </c>
      <c r="I499" s="26"/>
      <c r="J499" s="72">
        <f t="shared" si="148"/>
        <v>55</v>
      </c>
      <c r="K499" s="72">
        <f t="shared" si="149"/>
        <v>0</v>
      </c>
      <c r="L499" s="28">
        <f t="shared" si="150"/>
        <v>5775</v>
      </c>
      <c r="M499" s="28">
        <f t="shared" si="151"/>
        <v>0</v>
      </c>
      <c r="N499" s="34"/>
    </row>
    <row r="500" spans="1:14">
      <c r="A500" s="81">
        <v>0</v>
      </c>
      <c r="B500" s="159"/>
      <c r="C500" s="100">
        <v>171177</v>
      </c>
      <c r="D500" s="82" t="s">
        <v>1666</v>
      </c>
      <c r="E500" s="82" t="s">
        <v>1641</v>
      </c>
      <c r="F500" s="82" t="s">
        <v>7</v>
      </c>
      <c r="G500" s="32">
        <v>58</v>
      </c>
      <c r="H500" s="25">
        <f t="shared" si="147"/>
        <v>6090</v>
      </c>
      <c r="I500" s="26"/>
      <c r="J500" s="72">
        <f t="shared" si="148"/>
        <v>58</v>
      </c>
      <c r="K500" s="72">
        <f t="shared" si="149"/>
        <v>0</v>
      </c>
      <c r="L500" s="28">
        <f t="shared" si="150"/>
        <v>6090</v>
      </c>
      <c r="M500" s="28">
        <f t="shared" si="151"/>
        <v>0</v>
      </c>
      <c r="N500" s="34"/>
    </row>
    <row r="501" spans="1:14">
      <c r="A501" s="81">
        <v>0</v>
      </c>
      <c r="B501" s="159"/>
      <c r="C501" s="100">
        <v>171554</v>
      </c>
      <c r="D501" s="82" t="s">
        <v>1667</v>
      </c>
      <c r="E501" s="82" t="s">
        <v>775</v>
      </c>
      <c r="F501" s="82" t="s">
        <v>7</v>
      </c>
      <c r="G501" s="32">
        <v>98</v>
      </c>
      <c r="H501" s="25">
        <f t="shared" si="147"/>
        <v>10290</v>
      </c>
      <c r="I501" s="26"/>
      <c r="J501" s="72">
        <f t="shared" si="148"/>
        <v>98</v>
      </c>
      <c r="K501" s="72">
        <f t="shared" si="149"/>
        <v>0</v>
      </c>
      <c r="L501" s="28">
        <f t="shared" si="150"/>
        <v>10290</v>
      </c>
      <c r="M501" s="28">
        <f t="shared" si="151"/>
        <v>0</v>
      </c>
      <c r="N501" s="34"/>
    </row>
    <row r="502" spans="1:14">
      <c r="A502" s="81">
        <v>0</v>
      </c>
      <c r="B502" s="159"/>
      <c r="C502" s="100">
        <v>171557</v>
      </c>
      <c r="D502" s="82" t="s">
        <v>1668</v>
      </c>
      <c r="E502" s="82" t="s">
        <v>775</v>
      </c>
      <c r="F502" s="82" t="s">
        <v>7</v>
      </c>
      <c r="G502" s="32">
        <v>122</v>
      </c>
      <c r="H502" s="25">
        <f t="shared" si="147"/>
        <v>12810</v>
      </c>
      <c r="I502" s="26"/>
      <c r="J502" s="72">
        <f t="shared" si="148"/>
        <v>122</v>
      </c>
      <c r="K502" s="72">
        <f t="shared" si="149"/>
        <v>0</v>
      </c>
      <c r="L502" s="28">
        <f t="shared" si="150"/>
        <v>12810</v>
      </c>
      <c r="M502" s="28">
        <f t="shared" si="151"/>
        <v>0</v>
      </c>
      <c r="N502" s="34"/>
    </row>
    <row r="503" spans="1:14">
      <c r="A503" s="81">
        <v>0</v>
      </c>
      <c r="B503" s="159"/>
      <c r="C503" s="100">
        <v>171564</v>
      </c>
      <c r="D503" s="82" t="s">
        <v>1669</v>
      </c>
      <c r="E503" s="82" t="s">
        <v>775</v>
      </c>
      <c r="F503" s="82" t="s">
        <v>7</v>
      </c>
      <c r="G503" s="32">
        <v>102</v>
      </c>
      <c r="H503" s="25">
        <f t="shared" si="147"/>
        <v>10710</v>
      </c>
      <c r="I503" s="26"/>
      <c r="J503" s="72">
        <f t="shared" si="148"/>
        <v>102</v>
      </c>
      <c r="K503" s="72">
        <f t="shared" si="149"/>
        <v>0</v>
      </c>
      <c r="L503" s="28">
        <f t="shared" si="150"/>
        <v>10710</v>
      </c>
      <c r="M503" s="28">
        <f t="shared" si="151"/>
        <v>0</v>
      </c>
      <c r="N503" s="34"/>
    </row>
    <row r="504" spans="1:14">
      <c r="A504" s="81"/>
      <c r="B504" s="159"/>
      <c r="C504" s="82"/>
      <c r="D504" s="82"/>
      <c r="E504" s="82"/>
      <c r="F504" s="82"/>
      <c r="G504" s="32"/>
      <c r="H504" s="32"/>
      <c r="I504" s="26"/>
      <c r="J504" s="72"/>
      <c r="K504" s="72"/>
      <c r="L504" s="28"/>
      <c r="M504" s="28"/>
      <c r="N504" s="34"/>
    </row>
    <row r="505" spans="1:14">
      <c r="A505" s="81">
        <v>0</v>
      </c>
      <c r="B505" s="159"/>
      <c r="C505" s="100">
        <v>172133</v>
      </c>
      <c r="D505" s="82" t="s">
        <v>1670</v>
      </c>
      <c r="E505" s="82" t="s">
        <v>1641</v>
      </c>
      <c r="F505" s="82" t="s">
        <v>7</v>
      </c>
      <c r="G505" s="32">
        <v>42</v>
      </c>
      <c r="H505" s="25">
        <f>ROUND(G505*Курс_EUR,2)</f>
        <v>4410</v>
      </c>
      <c r="I505" s="26"/>
      <c r="J505" s="72">
        <f>G505*(1-Скидка_ROXELPRO_Ind)</f>
        <v>42</v>
      </c>
      <c r="K505" s="72">
        <f>J505*I505</f>
        <v>0</v>
      </c>
      <c r="L505" s="28">
        <f>H505*(1-Скидка_ROXELPRO_Ind)</f>
        <v>4410</v>
      </c>
      <c r="M505" s="28">
        <f>I505*L505</f>
        <v>0</v>
      </c>
      <c r="N505" s="34"/>
    </row>
    <row r="506" spans="1:14">
      <c r="A506" s="81">
        <v>0</v>
      </c>
      <c r="B506" s="159"/>
      <c r="C506" s="100">
        <v>172147</v>
      </c>
      <c r="D506" s="82" t="s">
        <v>1671</v>
      </c>
      <c r="E506" s="82" t="s">
        <v>1641</v>
      </c>
      <c r="F506" s="82" t="s">
        <v>7</v>
      </c>
      <c r="G506" s="32">
        <v>46.03</v>
      </c>
      <c r="H506" s="25">
        <f>ROUND(G506*Курс_EUR,2)</f>
        <v>4833.1499999999996</v>
      </c>
      <c r="I506" s="26"/>
      <c r="J506" s="72">
        <f>G506*(1-Скидка_ROXELPRO_Ind)</f>
        <v>46.03</v>
      </c>
      <c r="K506" s="72">
        <f>J506*I506</f>
        <v>0</v>
      </c>
      <c r="L506" s="28">
        <f>H506*(1-Скидка_ROXELPRO_Ind)</f>
        <v>4833.1499999999996</v>
      </c>
      <c r="M506" s="28">
        <f>I506*L506</f>
        <v>0</v>
      </c>
      <c r="N506" s="34"/>
    </row>
    <row r="507" spans="1:14">
      <c r="A507" s="81">
        <v>0</v>
      </c>
      <c r="B507" s="159"/>
      <c r="C507" s="100">
        <v>172163</v>
      </c>
      <c r="D507" s="82" t="s">
        <v>2510</v>
      </c>
      <c r="E507" s="82" t="s">
        <v>1641</v>
      </c>
      <c r="F507" s="82" t="s">
        <v>7</v>
      </c>
      <c r="G507" s="32">
        <v>44.4</v>
      </c>
      <c r="H507" s="25">
        <f>ROUND(G507*Курс_EUR,2)</f>
        <v>4662</v>
      </c>
      <c r="I507" s="26"/>
      <c r="J507" s="72">
        <f>G507*(1-Скидка_ROXELPRO_Ind)</f>
        <v>44.4</v>
      </c>
      <c r="K507" s="72">
        <f>J507*I507</f>
        <v>0</v>
      </c>
      <c r="L507" s="28">
        <f>H507*(1-Скидка_ROXELPRO_Ind)</f>
        <v>4662</v>
      </c>
      <c r="M507" s="28">
        <f>I507*L507</f>
        <v>0</v>
      </c>
      <c r="N507" s="34"/>
    </row>
    <row r="508" spans="1:14">
      <c r="A508" s="81">
        <v>0</v>
      </c>
      <c r="B508" s="159"/>
      <c r="C508" s="100">
        <v>172164</v>
      </c>
      <c r="D508" s="82" t="s">
        <v>1672</v>
      </c>
      <c r="E508" s="82" t="s">
        <v>1641</v>
      </c>
      <c r="F508" s="82" t="s">
        <v>7</v>
      </c>
      <c r="G508" s="32">
        <v>44.4</v>
      </c>
      <c r="H508" s="25">
        <f>ROUND(G508*Курс_EUR,2)</f>
        <v>4662</v>
      </c>
      <c r="I508" s="26"/>
      <c r="J508" s="72">
        <f>G508*(1-Скидка_ROXELPRO_Ind)</f>
        <v>44.4</v>
      </c>
      <c r="K508" s="72">
        <f>J508*I508</f>
        <v>0</v>
      </c>
      <c r="L508" s="28">
        <f>H508*(1-Скидка_ROXELPRO_Ind)</f>
        <v>4662</v>
      </c>
      <c r="M508" s="28">
        <f>I508*L508</f>
        <v>0</v>
      </c>
      <c r="N508" s="34"/>
    </row>
    <row r="509" spans="1:14">
      <c r="A509" s="81">
        <v>0</v>
      </c>
      <c r="B509" s="159"/>
      <c r="C509" s="100">
        <v>172547</v>
      </c>
      <c r="D509" s="82" t="s">
        <v>1673</v>
      </c>
      <c r="E509" s="82" t="s">
        <v>775</v>
      </c>
      <c r="F509" s="82" t="s">
        <v>7</v>
      </c>
      <c r="G509" s="32">
        <v>122</v>
      </c>
      <c r="H509" s="25">
        <f>ROUND(G509*Курс_EUR,2)</f>
        <v>12810</v>
      </c>
      <c r="I509" s="26"/>
      <c r="J509" s="72">
        <f>G509*(1-Скидка_ROXELPRO_Ind)</f>
        <v>122</v>
      </c>
      <c r="K509" s="72">
        <f>J509*I509</f>
        <v>0</v>
      </c>
      <c r="L509" s="28">
        <f>H509*(1-Скидка_ROXELPRO_Ind)</f>
        <v>12810</v>
      </c>
      <c r="M509" s="28">
        <f>I509*L509</f>
        <v>0</v>
      </c>
      <c r="N509" s="34"/>
    </row>
    <row r="510" spans="1:14">
      <c r="A510" s="81"/>
      <c r="B510" s="159"/>
      <c r="C510" s="82"/>
      <c r="D510" s="82"/>
      <c r="E510" s="82"/>
      <c r="F510" s="82"/>
      <c r="G510" s="32"/>
      <c r="H510" s="32"/>
      <c r="I510" s="26"/>
      <c r="J510" s="72"/>
      <c r="K510" s="72"/>
      <c r="L510" s="28"/>
      <c r="M510" s="28"/>
      <c r="N510" s="34"/>
    </row>
    <row r="511" spans="1:14">
      <c r="A511" s="81">
        <v>0</v>
      </c>
      <c r="B511" s="159"/>
      <c r="C511" s="82">
        <v>179102</v>
      </c>
      <c r="D511" s="82" t="s">
        <v>1766</v>
      </c>
      <c r="E511" s="82" t="s">
        <v>1641</v>
      </c>
      <c r="F511" s="82" t="s">
        <v>7</v>
      </c>
      <c r="G511" s="32">
        <v>104</v>
      </c>
      <c r="H511" s="25">
        <f>ROUND(G511*Курс_EUR,2)</f>
        <v>10920</v>
      </c>
      <c r="I511" s="26"/>
      <c r="J511" s="72">
        <f>G511*(1-Скидка_ROXELPRO_Ind)</f>
        <v>104</v>
      </c>
      <c r="K511" s="72">
        <f>J511*I511</f>
        <v>0</v>
      </c>
      <c r="L511" s="28">
        <f>H511*(1-Скидка_ROXELPRO_Ind)</f>
        <v>10920</v>
      </c>
      <c r="M511" s="28">
        <f>I511*L511</f>
        <v>0</v>
      </c>
      <c r="N511" s="34"/>
    </row>
    <row r="512" spans="1:14">
      <c r="A512" s="81">
        <v>0</v>
      </c>
      <c r="B512" s="159"/>
      <c r="C512" s="82">
        <v>179103</v>
      </c>
      <c r="D512" s="82" t="s">
        <v>1767</v>
      </c>
      <c r="E512" s="82" t="s">
        <v>1641</v>
      </c>
      <c r="F512" s="82" t="s">
        <v>7</v>
      </c>
      <c r="G512" s="32">
        <v>92</v>
      </c>
      <c r="H512" s="25">
        <f>ROUND(G512*Курс_EUR,2)</f>
        <v>9660</v>
      </c>
      <c r="I512" s="26"/>
      <c r="J512" s="72">
        <f>G512*(1-Скидка_ROXELPRO_Ind)</f>
        <v>92</v>
      </c>
      <c r="K512" s="72">
        <f>J512*I512</f>
        <v>0</v>
      </c>
      <c r="L512" s="28">
        <f>H512*(1-Скидка_ROXELPRO_Ind)</f>
        <v>9660</v>
      </c>
      <c r="M512" s="28">
        <f>I512*L512</f>
        <v>0</v>
      </c>
      <c r="N512" s="34"/>
    </row>
    <row r="513" spans="1:15" ht="12.5" thickBot="1">
      <c r="A513" s="81"/>
      <c r="C513" s="90"/>
      <c r="D513" s="90"/>
      <c r="E513" s="90"/>
      <c r="F513" s="90"/>
      <c r="G513" s="25"/>
      <c r="H513" s="25"/>
      <c r="I513" s="26"/>
      <c r="J513" s="72"/>
      <c r="K513" s="72"/>
      <c r="L513" s="28"/>
      <c r="M513" s="28"/>
    </row>
    <row r="514" spans="1:15" ht="12.5" thickBot="1">
      <c r="A514" s="81"/>
      <c r="B514" s="321" t="s">
        <v>1253</v>
      </c>
      <c r="C514" s="322"/>
      <c r="D514" s="322"/>
      <c r="E514" s="322"/>
      <c r="F514" s="323"/>
      <c r="G514" s="151"/>
      <c r="H514" s="152"/>
      <c r="I514" s="26"/>
      <c r="J514" s="72"/>
      <c r="K514" s="72"/>
      <c r="L514" s="28"/>
      <c r="M514" s="28"/>
    </row>
    <row r="515" spans="1:15">
      <c r="A515" s="81">
        <v>0</v>
      </c>
      <c r="C515" s="154">
        <v>156308</v>
      </c>
      <c r="D515" s="90" t="s">
        <v>1254</v>
      </c>
      <c r="E515" s="90" t="s">
        <v>776</v>
      </c>
      <c r="F515" s="90" t="s">
        <v>7</v>
      </c>
      <c r="G515" s="25">
        <v>3.49</v>
      </c>
      <c r="H515" s="25">
        <f t="shared" ref="H515:H521" si="152">ROUND(G515*Курс_EUR,2)</f>
        <v>366.45</v>
      </c>
      <c r="I515" s="26"/>
      <c r="J515" s="72">
        <f t="shared" ref="J515:J521" si="153">G515*(1-Скидка_ROXELPRO_Ind)</f>
        <v>3.49</v>
      </c>
      <c r="K515" s="72">
        <f t="shared" ref="K515:K521" si="154">J515*I515</f>
        <v>0</v>
      </c>
      <c r="L515" s="28">
        <f t="shared" ref="L515:L521" si="155">H515*(1-Скидка_ROXELPRO_Ind)</f>
        <v>366.45</v>
      </c>
      <c r="M515" s="28">
        <f t="shared" ref="M515:M521" si="156">I515*L515</f>
        <v>0</v>
      </c>
    </row>
    <row r="516" spans="1:15">
      <c r="A516" s="81">
        <v>0</v>
      </c>
      <c r="C516" s="154">
        <v>156310</v>
      </c>
      <c r="D516" s="90" t="s">
        <v>1255</v>
      </c>
      <c r="E516" s="90" t="s">
        <v>776</v>
      </c>
      <c r="F516" s="90" t="s">
        <v>7</v>
      </c>
      <c r="G516" s="25">
        <v>3.49</v>
      </c>
      <c r="H516" s="25">
        <f t="shared" si="152"/>
        <v>366.45</v>
      </c>
      <c r="I516" s="26"/>
      <c r="J516" s="72">
        <f t="shared" si="153"/>
        <v>3.49</v>
      </c>
      <c r="K516" s="72">
        <f t="shared" si="154"/>
        <v>0</v>
      </c>
      <c r="L516" s="28">
        <f t="shared" si="155"/>
        <v>366.45</v>
      </c>
      <c r="M516" s="28">
        <f t="shared" si="156"/>
        <v>0</v>
      </c>
    </row>
    <row r="517" spans="1:15">
      <c r="A517" s="81">
        <v>0</v>
      </c>
      <c r="C517" s="154">
        <v>156313</v>
      </c>
      <c r="D517" s="90" t="s">
        <v>1256</v>
      </c>
      <c r="E517" s="90" t="s">
        <v>776</v>
      </c>
      <c r="F517" s="90" t="s">
        <v>7</v>
      </c>
      <c r="G517" s="25">
        <v>3.49</v>
      </c>
      <c r="H517" s="25">
        <f t="shared" si="152"/>
        <v>366.45</v>
      </c>
      <c r="I517" s="26"/>
      <c r="J517" s="72">
        <f t="shared" si="153"/>
        <v>3.49</v>
      </c>
      <c r="K517" s="72">
        <f t="shared" si="154"/>
        <v>0</v>
      </c>
      <c r="L517" s="28">
        <f t="shared" si="155"/>
        <v>366.45</v>
      </c>
      <c r="M517" s="28">
        <f t="shared" si="156"/>
        <v>0</v>
      </c>
    </row>
    <row r="518" spans="1:15">
      <c r="A518" s="81">
        <v>0</v>
      </c>
      <c r="C518" s="154">
        <v>156315</v>
      </c>
      <c r="D518" s="90" t="s">
        <v>1257</v>
      </c>
      <c r="E518" s="90" t="s">
        <v>776</v>
      </c>
      <c r="F518" s="90" t="s">
        <v>7</v>
      </c>
      <c r="G518" s="25">
        <v>3.49</v>
      </c>
      <c r="H518" s="25">
        <f t="shared" si="152"/>
        <v>366.45</v>
      </c>
      <c r="I518" s="26"/>
      <c r="J518" s="72">
        <f t="shared" si="153"/>
        <v>3.49</v>
      </c>
      <c r="K518" s="72">
        <f t="shared" si="154"/>
        <v>0</v>
      </c>
      <c r="L518" s="28">
        <f t="shared" si="155"/>
        <v>366.45</v>
      </c>
      <c r="M518" s="28">
        <f t="shared" si="156"/>
        <v>0</v>
      </c>
    </row>
    <row r="519" spans="1:15">
      <c r="A519" s="81">
        <v>0</v>
      </c>
      <c r="C519" s="154">
        <v>156318</v>
      </c>
      <c r="D519" s="90" t="s">
        <v>1258</v>
      </c>
      <c r="E519" s="90" t="s">
        <v>776</v>
      </c>
      <c r="F519" s="90" t="s">
        <v>7</v>
      </c>
      <c r="G519" s="25">
        <v>3.49</v>
      </c>
      <c r="H519" s="25">
        <f t="shared" si="152"/>
        <v>366.45</v>
      </c>
      <c r="I519" s="26"/>
      <c r="J519" s="72">
        <f t="shared" si="153"/>
        <v>3.49</v>
      </c>
      <c r="K519" s="72">
        <f t="shared" si="154"/>
        <v>0</v>
      </c>
      <c r="L519" s="28">
        <f t="shared" si="155"/>
        <v>366.45</v>
      </c>
      <c r="M519" s="28">
        <f t="shared" si="156"/>
        <v>0</v>
      </c>
    </row>
    <row r="520" spans="1:15">
      <c r="A520" s="81">
        <v>0</v>
      </c>
      <c r="C520" s="154">
        <v>156320</v>
      </c>
      <c r="D520" s="90" t="s">
        <v>1259</v>
      </c>
      <c r="E520" s="90" t="s">
        <v>776</v>
      </c>
      <c r="F520" s="90" t="s">
        <v>7</v>
      </c>
      <c r="G520" s="25">
        <v>3.49</v>
      </c>
      <c r="H520" s="25">
        <f t="shared" si="152"/>
        <v>366.45</v>
      </c>
      <c r="I520" s="26"/>
      <c r="J520" s="72">
        <f t="shared" si="153"/>
        <v>3.49</v>
      </c>
      <c r="K520" s="72">
        <f t="shared" si="154"/>
        <v>0</v>
      </c>
      <c r="L520" s="28">
        <f t="shared" si="155"/>
        <v>366.45</v>
      </c>
      <c r="M520" s="28">
        <f t="shared" si="156"/>
        <v>0</v>
      </c>
    </row>
    <row r="521" spans="1:15">
      <c r="A521" s="81">
        <v>0</v>
      </c>
      <c r="C521" s="154">
        <v>156324</v>
      </c>
      <c r="D521" s="90" t="s">
        <v>1260</v>
      </c>
      <c r="E521" s="90" t="s">
        <v>776</v>
      </c>
      <c r="F521" s="90" t="s">
        <v>7</v>
      </c>
      <c r="G521" s="25">
        <v>3.49</v>
      </c>
      <c r="H521" s="25">
        <f t="shared" si="152"/>
        <v>366.45</v>
      </c>
      <c r="I521" s="26"/>
      <c r="J521" s="72">
        <f t="shared" si="153"/>
        <v>3.49</v>
      </c>
      <c r="K521" s="72">
        <f t="shared" si="154"/>
        <v>0</v>
      </c>
      <c r="L521" s="28">
        <f t="shared" si="155"/>
        <v>366.45</v>
      </c>
      <c r="M521" s="28">
        <f t="shared" si="156"/>
        <v>0</v>
      </c>
    </row>
    <row r="522" spans="1:15" ht="12.5" thickBot="1">
      <c r="A522" s="81"/>
      <c r="C522" s="90"/>
      <c r="D522" s="90"/>
      <c r="E522" s="90"/>
      <c r="F522" s="90"/>
      <c r="G522" s="25"/>
      <c r="H522" s="25"/>
      <c r="I522" s="26"/>
      <c r="J522" s="72"/>
      <c r="K522" s="72"/>
      <c r="L522" s="28"/>
      <c r="M522" s="28"/>
    </row>
    <row r="523" spans="1:15" ht="12.5" thickBot="1">
      <c r="A523" s="81"/>
      <c r="B523" s="321" t="s">
        <v>568</v>
      </c>
      <c r="C523" s="322"/>
      <c r="D523" s="322"/>
      <c r="E523" s="322"/>
      <c r="F523" s="323"/>
      <c r="G523" s="151"/>
      <c r="H523" s="152"/>
      <c r="I523" s="26"/>
      <c r="J523" s="72"/>
      <c r="K523" s="72"/>
      <c r="L523" s="28"/>
      <c r="M523" s="28"/>
    </row>
    <row r="524" spans="1:15">
      <c r="A524" s="92">
        <v>9.4</v>
      </c>
      <c r="C524" s="154">
        <v>195534</v>
      </c>
      <c r="D524" s="90" t="s">
        <v>1121</v>
      </c>
      <c r="E524" s="90" t="s">
        <v>7</v>
      </c>
      <c r="F524" s="90" t="s">
        <v>7</v>
      </c>
      <c r="G524" s="25">
        <v>15.36</v>
      </c>
      <c r="H524" s="25">
        <f>ROUND(G524*Курс_EUR,2)</f>
        <v>1612.8</v>
      </c>
      <c r="I524" s="26"/>
      <c r="J524" s="72">
        <f>G524*(1-Скидка_ROXELPRO_Ind)</f>
        <v>15.36</v>
      </c>
      <c r="K524" s="72">
        <f>J524*I524</f>
        <v>0</v>
      </c>
      <c r="L524" s="28">
        <f>H524*(1-Скидка_ROXELPRO_Ind)</f>
        <v>1612.8</v>
      </c>
      <c r="M524" s="28">
        <f>I524*L524</f>
        <v>0</v>
      </c>
    </row>
    <row r="525" spans="1:15" ht="12.5" thickBot="1">
      <c r="A525" s="92"/>
      <c r="C525" s="160"/>
      <c r="D525" s="160"/>
      <c r="E525" s="160"/>
      <c r="F525" s="160"/>
      <c r="G525" s="41"/>
      <c r="H525" s="41"/>
      <c r="I525" s="26"/>
      <c r="J525" s="72"/>
      <c r="K525" s="72"/>
      <c r="L525" s="28"/>
      <c r="M525" s="28"/>
      <c r="O525" s="34"/>
    </row>
    <row r="526" spans="1:15" ht="16" thickBot="1">
      <c r="A526" s="92"/>
      <c r="B526" s="327" t="s">
        <v>9</v>
      </c>
      <c r="C526" s="328"/>
      <c r="D526" s="328"/>
      <c r="E526" s="328"/>
      <c r="F526" s="328"/>
      <c r="G526" s="145"/>
      <c r="H526" s="146"/>
      <c r="I526" s="26"/>
      <c r="J526" s="72"/>
      <c r="K526" s="72"/>
      <c r="L526" s="28"/>
      <c r="M526" s="28"/>
    </row>
    <row r="527" spans="1:15" ht="12.5" thickBot="1">
      <c r="A527" s="92"/>
      <c r="B527" s="321" t="s">
        <v>1768</v>
      </c>
      <c r="C527" s="322"/>
      <c r="D527" s="322"/>
      <c r="E527" s="322"/>
      <c r="F527" s="323"/>
      <c r="G527" s="152"/>
      <c r="H527" s="152"/>
      <c r="I527" s="26"/>
      <c r="J527" s="72"/>
      <c r="K527" s="72"/>
      <c r="L527" s="28"/>
      <c r="M527" s="28"/>
    </row>
    <row r="528" spans="1:15">
      <c r="A528" s="81">
        <v>0</v>
      </c>
      <c r="C528" s="154">
        <v>215374</v>
      </c>
      <c r="D528" s="90" t="s">
        <v>763</v>
      </c>
      <c r="E528" s="90" t="s">
        <v>761</v>
      </c>
      <c r="F528" s="90" t="s">
        <v>7</v>
      </c>
      <c r="G528" s="25">
        <v>10.76</v>
      </c>
      <c r="H528" s="25">
        <f>ROUND(G528*Курс_EUR,2)</f>
        <v>1129.8</v>
      </c>
      <c r="I528" s="26"/>
      <c r="J528" s="72">
        <f>G528*(1-Скидка_ROXELPRO_Ind)</f>
        <v>10.76</v>
      </c>
      <c r="K528" s="72">
        <f>J528*I528</f>
        <v>0</v>
      </c>
      <c r="L528" s="28">
        <f>H528*(1-Скидка_ROXELPRO_Ind)</f>
        <v>1129.8</v>
      </c>
      <c r="M528" s="28">
        <f>I528*L528</f>
        <v>0</v>
      </c>
    </row>
    <row r="529" spans="1:13">
      <c r="A529" s="81">
        <v>0</v>
      </c>
      <c r="C529" s="154">
        <v>215681</v>
      </c>
      <c r="D529" s="90" t="s">
        <v>764</v>
      </c>
      <c r="E529" s="90" t="s">
        <v>761</v>
      </c>
      <c r="F529" s="90" t="s">
        <v>7</v>
      </c>
      <c r="G529" s="25">
        <v>13</v>
      </c>
      <c r="H529" s="25">
        <f>ROUND(G529*Курс_EUR,2)</f>
        <v>1365</v>
      </c>
      <c r="I529" s="26"/>
      <c r="J529" s="72">
        <f>G529*(1-Скидка_ROXELPRO_Ind)</f>
        <v>13</v>
      </c>
      <c r="K529" s="72">
        <f>J529*I529</f>
        <v>0</v>
      </c>
      <c r="L529" s="28">
        <f>H529*(1-Скидка_ROXELPRO_Ind)</f>
        <v>1365</v>
      </c>
      <c r="M529" s="28">
        <f>I529*L529</f>
        <v>0</v>
      </c>
    </row>
    <row r="530" spans="1:13">
      <c r="A530" s="81">
        <v>0</v>
      </c>
      <c r="C530" s="154">
        <v>215682</v>
      </c>
      <c r="D530" s="90" t="s">
        <v>765</v>
      </c>
      <c r="E530" s="90" t="s">
        <v>761</v>
      </c>
      <c r="F530" s="90" t="s">
        <v>7</v>
      </c>
      <c r="G530" s="25">
        <v>12.47</v>
      </c>
      <c r="H530" s="25">
        <f>ROUND(G530*Курс_EUR,2)</f>
        <v>1309.3499999999999</v>
      </c>
      <c r="I530" s="26"/>
      <c r="J530" s="72">
        <f>G530*(1-Скидка_ROXELPRO_Ind)</f>
        <v>12.47</v>
      </c>
      <c r="K530" s="72">
        <f>J530*I530</f>
        <v>0</v>
      </c>
      <c r="L530" s="28">
        <f>H530*(1-Скидка_ROXELPRO_Ind)</f>
        <v>1309.3499999999999</v>
      </c>
      <c r="M530" s="28">
        <f>I530*L530</f>
        <v>0</v>
      </c>
    </row>
    <row r="531" spans="1:13">
      <c r="A531" s="81">
        <v>0</v>
      </c>
      <c r="B531" s="91"/>
      <c r="C531" s="154">
        <v>215692</v>
      </c>
      <c r="D531" s="90" t="s">
        <v>766</v>
      </c>
      <c r="E531" s="90" t="s">
        <v>761</v>
      </c>
      <c r="F531" s="90" t="s">
        <v>7</v>
      </c>
      <c r="G531" s="25">
        <v>12.43</v>
      </c>
      <c r="H531" s="25">
        <f>ROUND(G531*Курс_EUR,2)</f>
        <v>1305.1500000000001</v>
      </c>
      <c r="I531" s="26"/>
      <c r="J531" s="72">
        <f>G531*(1-Скидка_ROXELPRO_Ind)</f>
        <v>12.43</v>
      </c>
      <c r="K531" s="72">
        <f>J531*I531</f>
        <v>0</v>
      </c>
      <c r="L531" s="28">
        <f>H531*(1-Скидка_ROXELPRO_Ind)</f>
        <v>1305.1500000000001</v>
      </c>
      <c r="M531" s="28">
        <f>I531*L531</f>
        <v>0</v>
      </c>
    </row>
    <row r="532" spans="1:13" ht="12.5" thickBot="1">
      <c r="A532" s="81"/>
      <c r="C532" s="90"/>
      <c r="D532" s="90"/>
      <c r="E532" s="90"/>
      <c r="F532" s="90"/>
      <c r="G532" s="25"/>
      <c r="H532" s="25"/>
      <c r="I532" s="26"/>
      <c r="J532" s="72"/>
      <c r="K532" s="72"/>
      <c r="L532" s="28"/>
      <c r="M532" s="28"/>
    </row>
    <row r="533" spans="1:13" ht="12.5" thickBot="1">
      <c r="A533" s="81"/>
      <c r="B533" s="321" t="s">
        <v>1757</v>
      </c>
      <c r="C533" s="322"/>
      <c r="D533" s="322"/>
      <c r="E533" s="322"/>
      <c r="F533" s="323"/>
      <c r="G533" s="151"/>
      <c r="H533" s="152"/>
      <c r="I533" s="26"/>
      <c r="J533" s="72"/>
      <c r="K533" s="72"/>
      <c r="L533" s="28"/>
      <c r="M533" s="28"/>
    </row>
    <row r="534" spans="1:13">
      <c r="A534" s="81">
        <v>0</v>
      </c>
      <c r="B534" s="161"/>
      <c r="C534" s="154">
        <v>229124</v>
      </c>
      <c r="D534" s="90" t="s">
        <v>999</v>
      </c>
      <c r="E534" s="90" t="s">
        <v>791</v>
      </c>
      <c r="F534" s="90" t="s">
        <v>7</v>
      </c>
      <c r="G534" s="25">
        <v>4.37</v>
      </c>
      <c r="H534" s="25">
        <f>ROUND(G534*Курс_EUR,2)</f>
        <v>458.85</v>
      </c>
      <c r="I534" s="26"/>
      <c r="J534" s="72">
        <f>G534*(1-Скидка_ROXELPRO_Ind)</f>
        <v>4.37</v>
      </c>
      <c r="K534" s="72">
        <f>J534*I534</f>
        <v>0</v>
      </c>
      <c r="L534" s="28">
        <f>H534*(1-Скидка_ROXELPRO_Ind)</f>
        <v>458.85</v>
      </c>
      <c r="M534" s="28">
        <f>I534*L534</f>
        <v>0</v>
      </c>
    </row>
    <row r="535" spans="1:13">
      <c r="A535" s="81">
        <v>0</v>
      </c>
      <c r="B535" s="161"/>
      <c r="C535" s="154">
        <v>229524</v>
      </c>
      <c r="D535" s="90" t="s">
        <v>1000</v>
      </c>
      <c r="E535" s="90" t="s">
        <v>791</v>
      </c>
      <c r="F535" s="90" t="s">
        <v>7</v>
      </c>
      <c r="G535" s="25">
        <v>9.34</v>
      </c>
      <c r="H535" s="25">
        <f>ROUND(G535*Курс_EUR,2)</f>
        <v>980.7</v>
      </c>
      <c r="I535" s="26"/>
      <c r="J535" s="72">
        <f>G535*(1-Скидка_ROXELPRO_Ind)</f>
        <v>9.34</v>
      </c>
      <c r="K535" s="72">
        <f>J535*I535</f>
        <v>0</v>
      </c>
      <c r="L535" s="28">
        <f>H535*(1-Скидка_ROXELPRO_Ind)</f>
        <v>980.7</v>
      </c>
      <c r="M535" s="28">
        <f>I535*L535</f>
        <v>0</v>
      </c>
    </row>
    <row r="536" spans="1:13" ht="12.5" thickBot="1">
      <c r="A536" s="81"/>
      <c r="C536" s="90"/>
      <c r="D536" s="90"/>
      <c r="E536" s="90"/>
      <c r="F536" s="90"/>
      <c r="G536" s="25"/>
      <c r="H536" s="25"/>
      <c r="I536" s="26"/>
      <c r="J536" s="72"/>
      <c r="K536" s="72"/>
      <c r="L536" s="28"/>
      <c r="M536" s="28"/>
    </row>
    <row r="537" spans="1:13" ht="12.5" thickBot="1">
      <c r="A537" s="81"/>
      <c r="B537" s="321" t="s">
        <v>1769</v>
      </c>
      <c r="C537" s="322"/>
      <c r="D537" s="322"/>
      <c r="E537" s="322"/>
      <c r="F537" s="323"/>
      <c r="G537" s="151"/>
      <c r="H537" s="152"/>
      <c r="I537" s="26"/>
      <c r="J537" s="72"/>
      <c r="K537" s="72"/>
      <c r="L537" s="28"/>
      <c r="M537" s="28"/>
    </row>
    <row r="538" spans="1:13">
      <c r="A538" s="81">
        <v>0</v>
      </c>
      <c r="B538" s="162"/>
      <c r="C538" s="154">
        <v>251544</v>
      </c>
      <c r="D538" s="90" t="s">
        <v>2275</v>
      </c>
      <c r="E538" s="163" t="s">
        <v>2276</v>
      </c>
      <c r="F538" s="163" t="s">
        <v>7</v>
      </c>
      <c r="G538" s="25">
        <v>2.48</v>
      </c>
      <c r="H538" s="25">
        <f t="shared" ref="H538" si="157">ROUND(G538*Курс_EUR,2)</f>
        <v>260.39999999999998</v>
      </c>
      <c r="I538" s="26"/>
      <c r="J538" s="72">
        <f t="shared" ref="J538" si="158">G538*(1-Скидка_ROXELPRO_Ind)</f>
        <v>2.48</v>
      </c>
      <c r="K538" s="72">
        <f t="shared" ref="K538" si="159">J538*I538</f>
        <v>0</v>
      </c>
      <c r="L538" s="28">
        <f t="shared" ref="L538" si="160">H538*(1-Скидка_ROXELPRO_Ind)</f>
        <v>260.39999999999998</v>
      </c>
      <c r="M538" s="28">
        <f t="shared" ref="M538" si="161">I538*L538</f>
        <v>0</v>
      </c>
    </row>
    <row r="539" spans="1:13">
      <c r="A539" s="81"/>
      <c r="B539" s="164"/>
      <c r="C539" s="90"/>
      <c r="D539" s="90"/>
      <c r="E539" s="163"/>
      <c r="F539" s="163"/>
      <c r="G539" s="25"/>
      <c r="H539" s="25"/>
      <c r="I539" s="26"/>
      <c r="J539" s="72"/>
      <c r="K539" s="72"/>
      <c r="L539" s="28"/>
      <c r="M539" s="28"/>
    </row>
    <row r="540" spans="1:13">
      <c r="A540" s="81">
        <v>0</v>
      </c>
      <c r="B540" s="164"/>
      <c r="C540" s="154">
        <v>252531</v>
      </c>
      <c r="D540" s="90" t="s">
        <v>1442</v>
      </c>
      <c r="E540" s="163" t="s">
        <v>1443</v>
      </c>
      <c r="F540" s="163" t="s">
        <v>7</v>
      </c>
      <c r="G540" s="25">
        <v>2.93</v>
      </c>
      <c r="H540" s="25">
        <f t="shared" ref="H540:H546" si="162">ROUND(G540*Курс_EUR,2)</f>
        <v>307.64999999999998</v>
      </c>
      <c r="I540" s="26"/>
      <c r="J540" s="72">
        <f t="shared" ref="J540:J546" si="163">G540*(1-Скидка_ROXELPRO_Ind)</f>
        <v>2.93</v>
      </c>
      <c r="K540" s="72">
        <f t="shared" ref="K540:K546" si="164">J540*I540</f>
        <v>0</v>
      </c>
      <c r="L540" s="28">
        <f t="shared" ref="L540:L546" si="165">H540*(1-Скидка_ROXELPRO_Ind)</f>
        <v>307.64999999999998</v>
      </c>
      <c r="M540" s="28">
        <f t="shared" ref="M540:M546" si="166">I540*L540</f>
        <v>0</v>
      </c>
    </row>
    <row r="541" spans="1:13">
      <c r="A541" s="81">
        <v>0</v>
      </c>
      <c r="B541" s="164"/>
      <c r="C541" s="154">
        <v>252515</v>
      </c>
      <c r="D541" s="90" t="s">
        <v>1444</v>
      </c>
      <c r="E541" s="163" t="s">
        <v>7</v>
      </c>
      <c r="F541" s="163" t="s">
        <v>7</v>
      </c>
      <c r="G541" s="25">
        <v>2.63</v>
      </c>
      <c r="H541" s="25">
        <f t="shared" si="162"/>
        <v>276.14999999999998</v>
      </c>
      <c r="I541" s="26"/>
      <c r="J541" s="72">
        <f t="shared" si="163"/>
        <v>2.63</v>
      </c>
      <c r="K541" s="72">
        <f t="shared" si="164"/>
        <v>0</v>
      </c>
      <c r="L541" s="28">
        <f t="shared" si="165"/>
        <v>276.14999999999998</v>
      </c>
      <c r="M541" s="28">
        <f t="shared" si="166"/>
        <v>0</v>
      </c>
    </row>
    <row r="542" spans="1:13">
      <c r="A542" s="81">
        <v>0</v>
      </c>
      <c r="B542" s="164"/>
      <c r="C542" s="154">
        <v>252545</v>
      </c>
      <c r="D542" s="90" t="s">
        <v>1445</v>
      </c>
      <c r="E542" s="163" t="s">
        <v>7</v>
      </c>
      <c r="F542" s="163" t="s">
        <v>7</v>
      </c>
      <c r="G542" s="25">
        <v>8.75</v>
      </c>
      <c r="H542" s="25">
        <f t="shared" si="162"/>
        <v>918.75</v>
      </c>
      <c r="I542" s="26"/>
      <c r="J542" s="72">
        <f t="shared" si="163"/>
        <v>8.75</v>
      </c>
      <c r="K542" s="72">
        <f t="shared" si="164"/>
        <v>0</v>
      </c>
      <c r="L542" s="28">
        <f t="shared" si="165"/>
        <v>918.75</v>
      </c>
      <c r="M542" s="28">
        <f t="shared" si="166"/>
        <v>0</v>
      </c>
    </row>
    <row r="543" spans="1:13">
      <c r="A543" s="81">
        <v>0</v>
      </c>
      <c r="B543" s="162"/>
      <c r="C543" s="154">
        <v>252585</v>
      </c>
      <c r="D543" s="90" t="s">
        <v>767</v>
      </c>
      <c r="E543" s="163" t="s">
        <v>792</v>
      </c>
      <c r="F543" s="163" t="s">
        <v>7</v>
      </c>
      <c r="G543" s="25">
        <v>23.05</v>
      </c>
      <c r="H543" s="25">
        <f t="shared" si="162"/>
        <v>2420.25</v>
      </c>
      <c r="I543" s="26"/>
      <c r="J543" s="72">
        <f t="shared" si="163"/>
        <v>23.05</v>
      </c>
      <c r="K543" s="72">
        <f t="shared" si="164"/>
        <v>0</v>
      </c>
      <c r="L543" s="28">
        <f t="shared" si="165"/>
        <v>2420.25</v>
      </c>
      <c r="M543" s="28">
        <f t="shared" si="166"/>
        <v>0</v>
      </c>
    </row>
    <row r="544" spans="1:13">
      <c r="A544" s="81">
        <v>0</v>
      </c>
      <c r="B544" s="161"/>
      <c r="C544" s="154">
        <v>255410</v>
      </c>
      <c r="D544" s="90" t="s">
        <v>768</v>
      </c>
      <c r="E544" s="163" t="s">
        <v>793</v>
      </c>
      <c r="F544" s="163" t="s">
        <v>7</v>
      </c>
      <c r="G544" s="25">
        <v>2.88</v>
      </c>
      <c r="H544" s="25">
        <f t="shared" si="162"/>
        <v>302.39999999999998</v>
      </c>
      <c r="I544" s="26"/>
      <c r="J544" s="72">
        <f t="shared" si="163"/>
        <v>2.88</v>
      </c>
      <c r="K544" s="72">
        <f t="shared" si="164"/>
        <v>0</v>
      </c>
      <c r="L544" s="28">
        <f t="shared" si="165"/>
        <v>302.39999999999998</v>
      </c>
      <c r="M544" s="28">
        <f t="shared" si="166"/>
        <v>0</v>
      </c>
    </row>
    <row r="545" spans="1:13">
      <c r="A545" s="81">
        <v>0</v>
      </c>
      <c r="B545" s="165"/>
      <c r="C545" s="154">
        <v>255450</v>
      </c>
      <c r="D545" s="90" t="s">
        <v>1446</v>
      </c>
      <c r="E545" s="163" t="s">
        <v>1443</v>
      </c>
      <c r="F545" s="163" t="s">
        <v>7</v>
      </c>
      <c r="G545" s="25">
        <v>2.73</v>
      </c>
      <c r="H545" s="25">
        <f t="shared" si="162"/>
        <v>286.64999999999998</v>
      </c>
      <c r="I545" s="26"/>
      <c r="J545" s="72">
        <f t="shared" si="163"/>
        <v>2.73</v>
      </c>
      <c r="K545" s="72">
        <f t="shared" si="164"/>
        <v>0</v>
      </c>
      <c r="L545" s="28">
        <f t="shared" si="165"/>
        <v>286.64999999999998</v>
      </c>
      <c r="M545" s="28">
        <f t="shared" si="166"/>
        <v>0</v>
      </c>
    </row>
    <row r="546" spans="1:13">
      <c r="A546" s="81">
        <v>0</v>
      </c>
      <c r="B546" s="91"/>
      <c r="C546" s="154">
        <v>259440</v>
      </c>
      <c r="D546" s="90" t="s">
        <v>769</v>
      </c>
      <c r="E546" s="163" t="s">
        <v>794</v>
      </c>
      <c r="F546" s="163" t="s">
        <v>7</v>
      </c>
      <c r="G546" s="25">
        <v>5.68</v>
      </c>
      <c r="H546" s="25">
        <f t="shared" si="162"/>
        <v>596.4</v>
      </c>
      <c r="I546" s="26"/>
      <c r="J546" s="72">
        <f t="shared" si="163"/>
        <v>5.68</v>
      </c>
      <c r="K546" s="72">
        <f t="shared" si="164"/>
        <v>0</v>
      </c>
      <c r="L546" s="28">
        <f t="shared" si="165"/>
        <v>596.4</v>
      </c>
      <c r="M546" s="28">
        <f t="shared" si="166"/>
        <v>0</v>
      </c>
    </row>
    <row r="547" spans="1:13">
      <c r="C547" s="166"/>
      <c r="D547" s="166"/>
      <c r="E547" s="166"/>
      <c r="F547" s="166"/>
      <c r="G547" s="64"/>
      <c r="H547" s="64"/>
    </row>
    <row r="548" spans="1:13">
      <c r="C548" s="63" t="s">
        <v>40</v>
      </c>
    </row>
  </sheetData>
  <autoFilter ref="A6:M546"/>
  <mergeCells count="30">
    <mergeCell ref="B341:F341"/>
    <mergeCell ref="B2:G2"/>
    <mergeCell ref="B3:G3"/>
    <mergeCell ref="B8:F8"/>
    <mergeCell ref="B7:F7"/>
    <mergeCell ref="B35:F35"/>
    <mergeCell ref="B53:F53"/>
    <mergeCell ref="B79:F79"/>
    <mergeCell ref="B233:F233"/>
    <mergeCell ref="B87:F87"/>
    <mergeCell ref="B139:F139"/>
    <mergeCell ref="B151:F151"/>
    <mergeCell ref="B158:F158"/>
    <mergeCell ref="B186:F186"/>
    <mergeCell ref="B533:F533"/>
    <mergeCell ref="B537:F537"/>
    <mergeCell ref="B202:F202"/>
    <mergeCell ref="B206:F206"/>
    <mergeCell ref="B224:F224"/>
    <mergeCell ref="B237:F237"/>
    <mergeCell ref="B275:F275"/>
    <mergeCell ref="B391:F391"/>
    <mergeCell ref="B398:F398"/>
    <mergeCell ref="B443:F443"/>
    <mergeCell ref="B465:F465"/>
    <mergeCell ref="B496:F496"/>
    <mergeCell ref="B514:F514"/>
    <mergeCell ref="B523:F523"/>
    <mergeCell ref="B526:F526"/>
    <mergeCell ref="B527:F527"/>
  </mergeCells>
  <hyperlinks>
    <hyperlink ref="E5" location="Содержание!A1" display="Содержание"/>
    <hyperlink ref="C11" r:id="rId1" display="https://lion-group.ru/products/abrazivy/otreznoj-krug-roxpro-power-cut/"/>
    <hyperlink ref="C32" r:id="rId2" display="https://lion-group.ru/products/abrazivy/otreznoj-krug-roxtop-fast-cut/"/>
    <hyperlink ref="C33" r:id="rId3" display="https://lion-group.ru/products/abrazivy/otreznoj-krug-roxtop-fast-cut/"/>
    <hyperlink ref="C13" r:id="rId4" display="https://lion-group.ru/products/abrazivy/otreznoj-krug-roxtop-hard-cut/"/>
    <hyperlink ref="C14" r:id="rId5" display="https://lion-group.ru/products/abrazivy/otreznoj-krug-roxtop-hard-cut/"/>
    <hyperlink ref="C15" r:id="rId6" display="https://lion-group.ru/products/abrazivy/otreznoj-krug-roxtop-hard-cut/"/>
    <hyperlink ref="C16" r:id="rId7" display="https://lion-group.ru/products/abrazivy/otreznoj-krug-roxtop-hard-cut/"/>
    <hyperlink ref="C18" r:id="rId8" display="https://lion-group.ru/products/abrazivy/otreznoj-krug-roxtop-uni-cut-75mm/"/>
    <hyperlink ref="C19" r:id="rId9" display="https://lion-group.ru/products/abrazivy/otreznye-krugi-roxtop/"/>
    <hyperlink ref="C20" r:id="rId10" display="https://lion-group.ru/products/abrazivy/otreznye-krugi-roxtop/"/>
    <hyperlink ref="C21" r:id="rId11" display="https://lion-group.ru/products/abrazivy/otreznye-krugi-roxtop/"/>
    <hyperlink ref="C22" r:id="rId12" display="https://lion-group.ru/products/abrazivy/otreznye-krugi-roxtop/"/>
    <hyperlink ref="C23" r:id="rId13" display="https://lion-group.ru/products/abrazivy/otreznye-krugi-roxtop/"/>
    <hyperlink ref="C24" r:id="rId14" display="https://lion-group.ru/products/abrazivy/otreznye-krugi-roxtop/"/>
    <hyperlink ref="C25" r:id="rId15" display="https://lion-group.ru/products/abrazivy/otreznye-krugi-roxtop/"/>
    <hyperlink ref="C26" r:id="rId16" display="https://lion-group.ru/products/abrazivy/otreznye-krugi-roxtop/"/>
    <hyperlink ref="C27" r:id="rId17" display="https://lion-group.ru/products/abrazivy/otreznye-krugi-roxtop/"/>
    <hyperlink ref="C28" r:id="rId18" display="https://lion-group.ru/products/abrazivy/otreznye-krugi-roxtop/"/>
    <hyperlink ref="C29" r:id="rId19" display="https://lion-group.ru/products/abrazivy/otreznye-krugi-roxtop/"/>
    <hyperlink ref="C30" r:id="rId20" display="https://lion-group.ru/products/abrazivy/otreznye-krugi-roxtop/"/>
    <hyperlink ref="C45" r:id="rId21" display="https://lion-group.ru/products/abrazivy/zachistnoj-krug-roxtop-fast-cut/"/>
    <hyperlink ref="C39" r:id="rId22" display="https://lion-group.ru/products/abrazivy/zachistnoj-krug-roxtop-hard-cut/"/>
    <hyperlink ref="C47" r:id="rId23" display="https://lion-group.ru/products/abrazivy/zachistnoj-krug-roxtop-soft-cut/"/>
    <hyperlink ref="C49" r:id="rId24" display="https://lion-group.ru/products/abrazivy/zachistnoj-krug-roxtop-soft-cut/"/>
    <hyperlink ref="C51" r:id="rId25" display="https://lion-group.ru/products/abrazivy/zachistnoj-krug-roxtop-soft-cut/"/>
    <hyperlink ref="C50" r:id="rId26" display="https://lion-group.ru/products/abrazivy/zachistnoj-krug-roxtop-soft-cut-ii/"/>
    <hyperlink ref="C41" r:id="rId27" display="https://lion-group.ru/products/abrazivy/zachistnye-krugi-roxtop/"/>
    <hyperlink ref="C42" r:id="rId28" display="https://lion-group.ru/products/abrazivy/zachistnye-krugi-roxtop/"/>
    <hyperlink ref="C43" r:id="rId29" display="https://lion-group.ru/products/abrazivy/zachistnye-krugi-roxtop/"/>
    <hyperlink ref="C36" r:id="rId30" display="https://lion-group.ru/products/abrazivy/gibkij-zachistnoj-krug-roxpro-flexible/"/>
    <hyperlink ref="C37" r:id="rId31" display="https://lion-group.ru/products/abrazivy/gibkij-zachistnoj-krug-roxpro-flexible/"/>
    <hyperlink ref="C75" r:id="rId32" display="https://lion-group.ru/products/abrazivy/fibrovye-krugi-roxtop-oksid-alyuminiya/"/>
    <hyperlink ref="C76" r:id="rId33" display="https://lion-group.ru/products/abrazivy/fibrovye-krugi-roxtop-oksid-alyuminiya/"/>
    <hyperlink ref="C77" r:id="rId34" display="https://lion-group.ru/products/abrazivy/fibrovye-krugi-roxtop-oksid-alyuminiya/"/>
    <hyperlink ref="C64" r:id="rId35" display="https://lion-group.ru/products/abrazivy/fibrovye-shlifovalnye-krugi-roxpro-hard-cut/"/>
    <hyperlink ref="C65" r:id="rId36" display="https://lion-group.ru/products/abrazivy/fibrovye-shlifovalnye-krugi-roxpro-hard-cut/"/>
    <hyperlink ref="C66" r:id="rId37" display="https://lion-group.ru/products/abrazivy/fibrovye-shlifovalnye-krugi-roxpro-hard-cut/"/>
    <hyperlink ref="C67" r:id="rId38" display="https://lion-group.ru/products/abrazivy/fibrovye-shlifovalnye-krugi-roxpro-hard-cut/"/>
    <hyperlink ref="C68" r:id="rId39" display="https://lion-group.ru/products/abrazivy/fibrovye-shlifovalnye-krugi-roxpro-hard-cut/"/>
    <hyperlink ref="C69" r:id="rId40" display="https://lion-group.ru/products/abrazivy/fibrovye-shlifovalnye-krugi-roxpro-hard-cut/"/>
    <hyperlink ref="C70" r:id="rId41" display="https://lion-group.ru/products/abrazivy/fibrovye-shlifovalnye-krugi-roxpro-hard-cut/"/>
    <hyperlink ref="C71" r:id="rId42" display="https://lion-group.ru/products/abrazivy/fibrovye-shlifovalnye-krugi-roxpro-hard-cut/"/>
    <hyperlink ref="C72" r:id="rId43" display="https://lion-group.ru/products/abrazivy/fibrovye-shlifovalnye-krugi-roxpro-hard-cut/"/>
    <hyperlink ref="C73" r:id="rId44" display="https://lion-group.ru/products/abrazivy/fibrovye-shlifovalnye-krugi-roxpro-hard-cut/"/>
    <hyperlink ref="C54" r:id="rId45" display="https://lion-group.ru/products/abrazivy/fibrovye-shlifoval-nye-krugi-125-h-22mm/"/>
    <hyperlink ref="C55" r:id="rId46" display="https://lion-group.ru/products/abrazivy/fibrovye-shlifoval-nye-krugi-125-h-22mm/"/>
    <hyperlink ref="C56" r:id="rId47" display="https://lion-group.ru/products/abrazivy/fibrovye-shlifoval-nye-krugi-125-h-22mm/"/>
    <hyperlink ref="C57" r:id="rId48" display="https://lion-group.ru/products/abrazivy/fibrovye-shlifoval-nye-krugi-125-h-22mm/"/>
    <hyperlink ref="C58" r:id="rId49" display="https://lion-group.ru/products/abrazivy/fibrovye-shlifoval-nye-krugi-125-h-22mm/"/>
    <hyperlink ref="C59" r:id="rId50" display="https://lion-group.ru/products/abrazivy/fibrovye-shlifoval-nye-krugi-125-h-22mm/"/>
    <hyperlink ref="C60" r:id="rId51" display="https://lion-group.ru/products/abrazivy/fibrovyj-shlifovalnyj-krug-180h22mm-keramika/"/>
    <hyperlink ref="C61" r:id="rId52" display="https://lion-group.ru/products/abrazivy/fibrovyj-shlifovalnyj-krug-180h22mm-keramika/"/>
    <hyperlink ref="C62" r:id="rId53" display="https://lion-group.ru/products/abrazivy/fibrovyj-shlifovalnyj-krug-180h22mm-keramika/"/>
    <hyperlink ref="C82" r:id="rId54" display="https://lion-group.ru/products/abrazivy/opravka-dlya-fibrovyh-krugov-zhstkaya/"/>
    <hyperlink ref="C85" r:id="rId55" display="https://lion-group.ru/products/abrazivy/opravka-dlya-fibrovyh-krugov-myagkaya/"/>
    <hyperlink ref="C80" r:id="rId56" display="https://lion-group.ru/products/abrazivy/opravka-dlya-fibrovyh-krugov-osobo-zhstkaya/"/>
    <hyperlink ref="C81" r:id="rId57" display="https://lion-group.ru/products/abrazivy/opravka-dlya-fibrovyh-krugov-osobo-zhstkaya/"/>
    <hyperlink ref="C83" r:id="rId58" display="https://lion-group.ru/products/abrazivy/opravka-dlya-fibrovyh-krugov-srednej-zhestkosti/"/>
    <hyperlink ref="C84" r:id="rId59" display="https://lion-group.ru/products/abrazivy/opravka-dlya-fibrovyh-krugov-srednej-zhestkosti/"/>
    <hyperlink ref="C93" r:id="rId60" display="https://lion-group.ru/products/abrazivy/lepestkovye-krugi-roxpro-hard-cut/"/>
    <hyperlink ref="C94" r:id="rId61" display="https://lion-group.ru/products/abrazivy/lepestkovye-krugi-roxpro-hard-cut/"/>
    <hyperlink ref="C95" r:id="rId62" display="https://lion-group.ru/products/abrazivy/lepestkovye-krugi-roxpro-hard-cut/"/>
    <hyperlink ref="C96" r:id="rId63" display="https://lion-group.ru/products/abrazivy/lepestkovye-krugi-roxpro-hard-cut/"/>
    <hyperlink ref="C111" r:id="rId64" display="https://lion-group.ru/products/abrazivy/bystrosmnyj-lepestkovyj-krug-roxtop-50mm/"/>
    <hyperlink ref="C112" r:id="rId65" display="https://lion-group.ru/products/abrazivy/bystrosmnyj-lepestkovyj-krug-roxtop-50mm/"/>
    <hyperlink ref="C113" r:id="rId66" display="https://lion-group.ru/products/abrazivy/bystrosmnyj-lepestkovyj-krug-roxtop-50mm/"/>
    <hyperlink ref="C114" r:id="rId67" display="https://lion-group.ru/products/abrazivy/bystrosmnyj-lepestkovyj-krug-roxtop-75mm/"/>
    <hyperlink ref="C115" r:id="rId68" display="https://lion-group.ru/products/abrazivy/bystrosmnyj-lepestkovyj-krug-roxtop-75mm/"/>
    <hyperlink ref="C116" r:id="rId69" display="https://lion-group.ru/products/abrazivy/bystrosmnyj-lepestkovyj-krug-roxtop-75mm/"/>
    <hyperlink ref="C131" r:id="rId70" display="https://lion-group.ru/products/abrazivy/lepestkovyj-krug-roxone-125h22mm-oksid-alyuminiya/"/>
    <hyperlink ref="C132" r:id="rId71" display="https://lion-group.ru/products/abrazivy/lepestkovyj-krug-roxone-125h22mm-oksid-alyuminiya/"/>
    <hyperlink ref="C133" r:id="rId72" display="https://lion-group.ru/products/abrazivy/lepestkovyj-krug-roxone-125h22mm-oksid-alyuminiya/"/>
    <hyperlink ref="C127" r:id="rId73" display="https://lion-group.ru/products/abrazivy/lepestkovyj-krug-roxone-125h22mm-cirkonat/"/>
    <hyperlink ref="C128" r:id="rId74" display="https://lion-group.ru/products/abrazivy/lepestkovyj-krug-roxone-125h22mm-cirkonat/"/>
    <hyperlink ref="C129" r:id="rId75" display="https://lion-group.ru/products/abrazivy/lepestkovyj-krug-roxone-125h22mm-cirkonat/"/>
    <hyperlink ref="C135" r:id="rId76" display="https://lion-group.ru/products/abrazivy/lepestkovyj-krug-roxone-uni-cut-125-h-22mm/"/>
    <hyperlink ref="C136" r:id="rId77" display="https://lion-group.ru/products/abrazivy/lepestkovyj-krug-roxone-uni-cut-125-h-22mm/"/>
    <hyperlink ref="C137" r:id="rId78" display="https://lion-group.ru/products/abrazivy/lepestkovyj-krug-roxone-uni-cut-125-h-22mm/"/>
    <hyperlink ref="C98" r:id="rId79" display="https://lion-group.ru/products/abrazivy/lepestkovyj-krug-roxpro-115h22mm-keramika/"/>
    <hyperlink ref="C99" r:id="rId80" display="https://lion-group.ru/products/abrazivy/lepestkovyj-krug-roxpro-115h22mm-keramika/"/>
    <hyperlink ref="C100" r:id="rId81" display="https://lion-group.ru/products/abrazivy/lepestkovyj-krug-roxpro-115h22mm-keramika/"/>
    <hyperlink ref="C102" r:id="rId82" display="https://lion-group.ru/products/abrazivy/lepestkovyj-krug-roxpro-125h22mm-keramika/"/>
    <hyperlink ref="C103" r:id="rId83" display="https://lion-group.ru/products/abrazivy/lepestkovyj-krug-roxpro-125h22mm-keramika/"/>
    <hyperlink ref="C104" r:id="rId84" display="https://lion-group.ru/products/abrazivy/lepestkovyj-krug-roxpro-125h22mm-keramika/"/>
    <hyperlink ref="C88" r:id="rId85" display="https://lion-group.ru/products/abrazivy/lepestkovyj-krug-roxpro-fast-cut-ii-125-h-22mm/"/>
    <hyperlink ref="C89" r:id="rId86" display="https://lion-group.ru/products/abrazivy/lepestkovyj-krug-roxpro-fast-cut-ii-125-h-22mm/"/>
    <hyperlink ref="C90" r:id="rId87" display="https://lion-group.ru/products/abrazivy/lepestkovyj-krug-roxpro-fast-cut-ii-125-h-22mm/"/>
    <hyperlink ref="C118" r:id="rId88" display="https://lion-group.ru/products/abrazivy/lepestkovyj-krug-roxtop-125h22mm-cirkonat/"/>
    <hyperlink ref="C119" r:id="rId89" display="https://lion-group.ru/products/abrazivy/lepestkovyj-krug-roxtop-125h22mm-cirkonat/"/>
    <hyperlink ref="C120" r:id="rId90" display="https://lion-group.ru/products/abrazivy/lepestkovyj-krug-roxtop-125h22mm-cirkonat/"/>
    <hyperlink ref="C121" r:id="rId91" display="https://lion-group.ru/products/abrazivy/lepestkovyj-krug-roxtop-125h22mm-cirkonat/"/>
    <hyperlink ref="C122" r:id="rId92" display="https://lion-group.ru/products/abrazivy/lepestkovyj-krug-roxtop-125h22mm-cirkonat/"/>
    <hyperlink ref="C123" r:id="rId93" display="https://lion-group.ru/products/abrazivy/lepestkovyj-krug-roxtop-125h22mm-cirkonat/"/>
    <hyperlink ref="C124" r:id="rId94" display="https://lion-group.ru/products/abrazivy/lepestkovyj-krug-roxtop-125h22mm-cirkonat/"/>
    <hyperlink ref="C125" r:id="rId95" display="https://lion-group.ru/products/abrazivy/lepestkovyj-krug-roxtop-125h22mm-cirkonat/"/>
    <hyperlink ref="C106" r:id="rId96" display="https://lion-group.ru/products/abrazivy/lepestkovyj-krug-roxtop-zircon-125-h-22mm/"/>
    <hyperlink ref="C107" r:id="rId97" display="https://lion-group.ru/products/abrazivy/lepestkovyj-krug-roxtop-zircon-125-h-22mm/"/>
    <hyperlink ref="C108" r:id="rId98" display="https://lion-group.ru/products/abrazivy/lepestkovyj-krug-roxtop-zircon-125-h-22mm/"/>
    <hyperlink ref="C109" r:id="rId99" display="https://lion-group.ru/products/abrazivy/lepestkovyj-krug-roxtop-zircon-125-h-22mm/"/>
    <hyperlink ref="C140" r:id="rId100" display="https://lion-group.ru/products/abrazivy/zachistnye-krugi-qcd-50mm/"/>
    <hyperlink ref="C141" r:id="rId101" display="https://lion-group.ru/products/abrazivy/zachistnye-krugi-qcd-50mm/"/>
    <hyperlink ref="C142" r:id="rId102" display="https://lion-group.ru/products/abrazivy/zachistnye-krugi-qcd-50mm/"/>
    <hyperlink ref="C143" r:id="rId103" display="https://lion-group.ru/products/abrazivy/zachistnye-krugi-qcd-50mm/"/>
    <hyperlink ref="C144" r:id="rId104" display="https://lion-group.ru/products/abrazivy/zachistnye-krugi-qcd-50mm/"/>
    <hyperlink ref="C145" r:id="rId105" display="https://lion-group.ru/products/abrazivy/zachistnye-krugi-qcd-75mm/"/>
    <hyperlink ref="C146" r:id="rId106" display="https://lion-group.ru/products/abrazivy/zachistnye-krugi-qcd-75mm/"/>
    <hyperlink ref="C147" r:id="rId107" display="https://lion-group.ru/products/abrazivy/zachistnye-krugi-qcd-75mm/"/>
    <hyperlink ref="C148" r:id="rId108" display="https://lion-group.ru/products/abrazivy/zachistnye-krugi-qcd-75mm/"/>
    <hyperlink ref="C149" r:id="rId109" display="https://lion-group.ru/products/abrazivy/zachistnye-krugi-qcd-75mm/"/>
    <hyperlink ref="C156" r:id="rId110" display="https://lion-group.ru/products/abrazivy/opravka-qcd-tip-s-shpindel-6mm/"/>
    <hyperlink ref="C152" r:id="rId111" display="https://lion-group.ru/products/abrazivy/opravka-qcd-m14/"/>
    <hyperlink ref="C153" r:id="rId112" display="https://lion-group.ru/products/abrazivy/opravka-qcd-m14/"/>
    <hyperlink ref="C154" r:id="rId113" display="https://lion-group.ru/products/abrazivy/opravka-qcd-shpindel-6mm/"/>
    <hyperlink ref="C155" r:id="rId114" display="https://lion-group.ru/products/abrazivy/opravka-qcd-shpindel-6mm/"/>
    <hyperlink ref="C162" r:id="rId115" display="https://lion-group.ru/products/abrazivy/lepestkovye-netkanye-krugi/"/>
    <hyperlink ref="C163" r:id="rId116" display="https://lion-group.ru/products/abrazivy/lepestkovye-netkanye-krugi/"/>
    <hyperlink ref="C164" r:id="rId117" display="https://lion-group.ru/products/abrazivy/lepestkovye-netkanye-krugi/"/>
    <hyperlink ref="C166" r:id="rId118" display="https://lion-group.ru/products/abrazivy/netkanye-shlifovalnye-krugi-roxpro-qcd/"/>
    <hyperlink ref="C167" r:id="rId119" display="https://lion-group.ru/products/abrazivy/netkanye-shlifovalnye-krugi-roxpro-qcd/"/>
    <hyperlink ref="C168" r:id="rId120" display="https://lion-group.ru/products/abrazivy/netkanye-shlifovalnye-krugi-roxpro-qcd/"/>
    <hyperlink ref="C169" r:id="rId121" display="https://lion-group.ru/products/abrazivy/netkanye-shlifovalnye-krugi-roxpro-qcd/"/>
    <hyperlink ref="C170" r:id="rId122" display="https://lion-group.ru/products/abrazivy/netkanye-shlifovalnye-krugi-roxpro-qcd/"/>
    <hyperlink ref="C171" r:id="rId123" display="https://lion-group.ru/products/abrazivy/netkanye-shlifovalnye-krugi-roxpro-qcd/"/>
    <hyperlink ref="C172" r:id="rId124" display="https://lion-group.ru/products/abrazivy/netkanye-shlifovalnye-krugi-roxpro-qcd/"/>
    <hyperlink ref="C173" r:id="rId125" display="https://lion-group.ru/products/abrazivy/netkanye-shlifovalnye-krugi-roxpro-qcd/"/>
    <hyperlink ref="C175" r:id="rId126" display="https://lion-group.ru/products/abrazivy/netkanyj-shlifovalnyj-krug-roxpro/"/>
    <hyperlink ref="C176" r:id="rId127" display="https://lion-group.ru/products/abrazivy/netkanyj-shlifovalnyj-krug-roxpro/"/>
    <hyperlink ref="C177" r:id="rId128" display="https://lion-group.ru/products/abrazivy/netkanyj-shlifovalnyj-krug-roxpro/"/>
    <hyperlink ref="C178" r:id="rId129" display="https://lion-group.ru/products/abrazivy/netkanyj-shlifovalnyj-krug-roxpro/"/>
    <hyperlink ref="C179" r:id="rId130" display="https://lion-group.ru/products/abrazivy/netkanyj-shlifovalnyj-krug-roxpro/"/>
    <hyperlink ref="C180" r:id="rId131" display="https://lion-group.ru/products/abrazivy/netkanyj-shlifovalnyj-krug-roxpro/"/>
    <hyperlink ref="C181" r:id="rId132" display="https://lion-group.ru/products/abrazivy/netkanyj-shlifovalnyj-krug-roxpro/"/>
    <hyperlink ref="C182" r:id="rId133" display="https://lion-group.ru/products/abrazivy/netkanyj-shlifovalnyj-krug-roxpro/"/>
    <hyperlink ref="C184" r:id="rId134" display="https://lion-group.ru/products/abrazivy/opravka-dlya-netkanyh-krugov-osobo-zhstkaya/"/>
    <hyperlink ref="C191" r:id="rId135" display="https://lion-group.ru/products/abrazivy/kombinirovannyj-valik-roxtop/"/>
    <hyperlink ref="C192" r:id="rId136" display="https://lion-group.ru/products/abrazivy/kombinirovannyj-valik-roxtop/"/>
    <hyperlink ref="C193" r:id="rId137" display="https://lion-group.ru/products/abrazivy/kombinirovannyj-valik-roxtop/"/>
    <hyperlink ref="C187" r:id="rId138" display="https://lion-group.ru/products/abrazivy/netkanyj-valik-roxpro-100h100h19mm/"/>
    <hyperlink ref="C188" r:id="rId139" display="https://lion-group.ru/products/abrazivy/netkanyj-valik-roxpro-100h100h19mm/"/>
    <hyperlink ref="C189" r:id="rId140" display="https://lion-group.ru/products/abrazivy/netkanyj-valik-roxpro-100h100h19mm/"/>
    <hyperlink ref="C195" r:id="rId141" display="https://lion-group.ru/products/abrazivy/netkanyj-valik-roxtop/"/>
    <hyperlink ref="C196" r:id="rId142" display="https://lion-group.ru/products/abrazivy/netkanyj-valik-roxtop/"/>
    <hyperlink ref="C197" r:id="rId143" display="https://lion-group.ru/products/abrazivy/netkanyj-valik-roxtop/"/>
    <hyperlink ref="C198" r:id="rId144" display="https://lion-group.ru/products/abrazivy/netkanyj-valik-roxtop/"/>
    <hyperlink ref="C199" r:id="rId145" display="https://lion-group.ru/products/abrazivy/netkanyj-valik-roxtop/"/>
    <hyperlink ref="C200" r:id="rId146" display="https://lion-group.ru/products/abrazivy/netkanyj-valik-roxtop/"/>
    <hyperlink ref="C203" r:id="rId147" display="https://lion-group.ru/products/abrazivy/shpindel-dlya-valikov/"/>
    <hyperlink ref="C204" r:id="rId148" display="https://lion-group.ru/products/abrazivy/shpindel-dlya-valikov/"/>
    <hyperlink ref="C207" r:id="rId149" display="https://lion-group.ru/products/abrazivy/zachistnoj-krug-cleanstrip-ii/"/>
    <hyperlink ref="C212" r:id="rId150" display="https://lion-group.ru/products/abrazivy/zachistnoj-krug-cleanstrip-ii-na-shpindele/"/>
    <hyperlink ref="C220" r:id="rId151" display="https://lion-group.ru/products/abrazivy/zachistnoj-krug-cleanstrip-roxone/"/>
    <hyperlink ref="C221" r:id="rId152" display="https://lion-group.ru/products/abrazivy/zachistnoj-krug-cleanstrip-roxone-na-opravke/"/>
    <hyperlink ref="C222" r:id="rId153" display="https://lion-group.ru/products/abrazivy/zachistnoj-krug-roxone-cleanstrip-bystrosmnyj/"/>
    <hyperlink ref="C215" r:id="rId154" display="https://lion-group.ru/products/abrazivy/zachistnoj-krug-roxtop-rapid-stripe/"/>
    <hyperlink ref="C216" r:id="rId155" display="https://lion-group.ru/products/abrazivy/zachistnoj-krug-roxtop-rapid-stripe-na-opravke/"/>
    <hyperlink ref="C217" r:id="rId156" display="https://lion-group.ru/products/abrazivy/zachistnoj-krug-roxtop-rapid-stripe-na-opravke/"/>
    <hyperlink ref="C210" r:id="rId157" display="https://lion-group.ru/products/abrazivy/zachistnye-krugi-cleanstrip-ii-bystrosmnye/"/>
    <hyperlink ref="C211" r:id="rId158" display="https://lion-group.ru/products/abrazivy/zachistnye-krugi-cleanstrip-ii-bystrosmnye/"/>
    <hyperlink ref="C208" r:id="rId159" display="https://lion-group.ru/products/abrazivy/zachistnye-krugi-cleanstrip-ii-na-opravke/"/>
    <hyperlink ref="C209" r:id="rId160" display="https://lion-group.ru/products/abrazivy/zachistnye-krugi-cleanstrip-ii-na-opravke/"/>
    <hyperlink ref="C225" r:id="rId161" display="https://lion-group.ru/products/abrazivy/netkanyj-abrazivnyj-material-roxelpro/"/>
    <hyperlink ref="C226" r:id="rId162" display="https://lion-group.ru/products/abrazivy/netkanyj-abrazivnyj-material-roxelpro/"/>
    <hyperlink ref="C227" r:id="rId163" display="https://lion-group.ru/products/abrazivy/netkanyj-abrazivnyj-material-roxelpro/"/>
    <hyperlink ref="C228" r:id="rId164" display="https://lion-group.ru/products/abrazivy/netkanyj-abrazivnyj-material-roxelpro/"/>
    <hyperlink ref="C229" r:id="rId165" display="https://lion-group.ru/products/abrazivy/netkanyj-abrazivnyj-material-roxelpro/"/>
    <hyperlink ref="C230" r:id="rId166" display="https://lion-group.ru/products/abrazivy/netkanyj-abrazivnyj-material-roxelpro/"/>
    <hyperlink ref="C231" r:id="rId167" display="https://lion-group.ru/products/abrazivy/netkanyj-abrazivnyj-material-roxelpro/"/>
    <hyperlink ref="C234" r:id="rId168" display="https://lion-group.ru/products/abrazivy/skladchatyj-netkanyj-krug-roxtop/"/>
    <hyperlink ref="C235" r:id="rId169" display="https://lion-group.ru/products/abrazivy/skladchatyj-netkanyj-krug-roxtop/"/>
    <hyperlink ref="C272" r:id="rId170" display="https://lion-group.ru/products/abrazivy/krepzhnaya-gajka-dlya-torcevoj-lepestkovoj-wtki/"/>
    <hyperlink ref="C273" r:id="rId171" display="https://lion-group.ru/products/abrazivy/krepzhnaya-gajka-dlya-torcevoj-lepestkovoj-wtki/"/>
    <hyperlink ref="C238" r:id="rId172" display="https://lion-group.ru/products/abrazivy/torcevaya-lepestkovaya-wtka-roxtop-150h30h25mm/"/>
    <hyperlink ref="C239" r:id="rId173" display="https://lion-group.ru/products/abrazivy/torcevaya-lepestkovaya-wtka-roxtop-150h30h25mm/"/>
    <hyperlink ref="C240" r:id="rId174" display="https://lion-group.ru/products/abrazivy/torcevaya-lepestkovaya-wtka-roxtop-150h30h25mm/"/>
    <hyperlink ref="C241" r:id="rId175" display="https://lion-group.ru/products/abrazivy/torcevaya-lepestkovaya-wtka-roxtop-150h30h25mm/"/>
    <hyperlink ref="C242" r:id="rId176" display="https://lion-group.ru/products/abrazivy/torcevaya-lepestkovaya-wtka-roxtop-150h30h25mm/"/>
    <hyperlink ref="C243" r:id="rId177" display="https://lion-group.ru/products/abrazivy/torcevaya-lepestkovaya-wtka-roxtop-150h30h25mm/"/>
    <hyperlink ref="C244" r:id="rId178" display="https://lion-group.ru/products/abrazivy/torcevaya-lepestkovaya-wtka-roxtop-150h30h25mm/"/>
    <hyperlink ref="C245" r:id="rId179" display="https://lion-group.ru/products/abrazivy/torcevaya-lepestkovaya-wtka-roxtop-150h30h25mm/"/>
    <hyperlink ref="C246" r:id="rId180" display="https://lion-group.ru/products/abrazivy/torcevaya-lepestkovaya-wtka-roxtop-150h30h25mm/"/>
    <hyperlink ref="C247" r:id="rId181" display="https://lion-group.ru/products/abrazivy/torcevaya-lepestkovaya-wtka-roxtop-150h30h25mm/"/>
    <hyperlink ref="C248" r:id="rId182" display="https://lion-group.ru/products/abrazivy/torcevaya-lepestkovaya-wtka-roxtop-150h30h32mm/"/>
    <hyperlink ref="C249" r:id="rId183" display="https://lion-group.ru/products/abrazivy/torcevaya-lepestkovaya-wtka-roxtop-150h30h32mm/"/>
    <hyperlink ref="C250" r:id="rId184" display="https://lion-group.ru/products/abrazivy/torcevaya-lepestkovaya-wtka-roxtop-150h30h32mm/"/>
    <hyperlink ref="C251" r:id="rId185" display="https://lion-group.ru/products/abrazivy/torcevaya-lepestkovaya-wtka-roxtop-150h30h32mm/"/>
    <hyperlink ref="C252" r:id="rId186" display="https://lion-group.ru/products/abrazivy/torcevaya-lepestkovaya-wtka-roxtop-150h30h32mm/"/>
    <hyperlink ref="C253" r:id="rId187" display="https://lion-group.ru/products/abrazivy/torcevaya-lepestkovaya-wtka-roxtop-150h30h32mm/"/>
    <hyperlink ref="C255" r:id="rId188" display="https://lion-group.ru/products/abrazivy/torcevaya-lepestkovaya-wtka-roxtop-150h50h25mm/"/>
    <hyperlink ref="C256" r:id="rId189" display="https://lion-group.ru/products/abrazivy/torcevaya-lepestkovaya-wtka-roxtop-150h50h25mm/"/>
    <hyperlink ref="C257" r:id="rId190" display="https://lion-group.ru/products/abrazivy/torcevaya-lepestkovaya-wtka-roxtop-150h50h25mm/"/>
    <hyperlink ref="C258" r:id="rId191" display="https://lion-group.ru/products/abrazivy/torcevaya-lepestkovaya-wtka-roxtop-150h50h25mm/"/>
    <hyperlink ref="C259" r:id="rId192" display="https://lion-group.ru/products/abrazivy/torcevaya-lepestkovaya-wtka-roxtop-150h50h25mm/"/>
    <hyperlink ref="C260" r:id="rId193" display="https://lion-group.ru/products/abrazivy/torcevaya-lepestkovaya-wtka-roxtop-150h50h25mm/"/>
    <hyperlink ref="C261" r:id="rId194" display="https://lion-group.ru/products/abrazivy/torcevaya-lepestkovaya-wtka-roxtop-150h50h25mm/"/>
    <hyperlink ref="C262" r:id="rId195" display="https://lion-group.ru/products/abrazivy/torcevaya-lepestkovaya-wtka-roxtop-150h50h25mm/"/>
    <hyperlink ref="C263" r:id="rId196" display="https://lion-group.ru/products/abrazivy/torcevaya-lepestkovaya-wtka-roxtop-150h50h25mm/"/>
    <hyperlink ref="C264" r:id="rId197" display="https://lion-group.ru/products/abrazivy/torcevaya-lepestkovaya-wtka-roxtop-150h50h25mm/"/>
    <hyperlink ref="C265" r:id="rId198" display="https://lion-group.ru/products/abrazivy/torcevaya-lepestkovaya-wtka-roxtop-150h50h32mm/"/>
    <hyperlink ref="C266" r:id="rId199" display="https://lion-group.ru/products/abrazivy/torcevaya-lepestkovaya-wtka-roxtop-150h50h32mm/"/>
    <hyperlink ref="C267" r:id="rId200" display="https://lion-group.ru/products/abrazivy/torcevaya-lepestkovaya-wtka-roxtop-150h50h32mm/"/>
    <hyperlink ref="C268" r:id="rId201" display="https://lion-group.ru/products/abrazivy/torcevaya-lepestkovaya-wtka-roxtop-150h50h32mm/"/>
    <hyperlink ref="C269" r:id="rId202" display="https://lion-group.ru/products/abrazivy/torcevaya-lepestkovaya-wtka-roxtop-150h50h32mm/"/>
    <hyperlink ref="C270" r:id="rId203" display="https://lion-group.ru/products/abrazivy/torcevaya-lepestkovaya-wtka-roxtop-150h50h32mm/"/>
    <hyperlink ref="C276" r:id="rId204" display="https://lion-group.ru/products/abrazivy/lepestkovaya-abrazivnaya-wtka-na-shpindele/"/>
    <hyperlink ref="C277" r:id="rId205" display="https://lion-group.ru/products/abrazivy/lepestkovaya-abrazivnaya-wtka-na-shpindele/"/>
    <hyperlink ref="C278" r:id="rId206" display="https://lion-group.ru/products/abrazivy/lepestkovaya-abrazivnaya-wtka-na-shpindele/"/>
    <hyperlink ref="C279" r:id="rId207" display="https://lion-group.ru/products/abrazivy/lepestkovaya-abrazivnaya-wtka-na-shpindele/"/>
    <hyperlink ref="C280" r:id="rId208" display="https://lion-group.ru/products/abrazivy/lepestkovaya-abrazivnaya-wtka-na-shpindele/"/>
    <hyperlink ref="C281" r:id="rId209" display="https://lion-group.ru/products/abrazivy/lepestkovaya-abrazivnaya-wtka-na-shpindele/"/>
    <hyperlink ref="C282" r:id="rId210" display="https://lion-group.ru/products/abrazivy/lepestkovaya-abrazivnaya-wtka-na-shpindele/"/>
    <hyperlink ref="C283" r:id="rId211" display="https://lion-group.ru/products/abrazivy/lepestkovaya-abrazivnaya-wtka-na-shpindele/"/>
    <hyperlink ref="C284" r:id="rId212" display="https://lion-group.ru/products/abrazivy/lepestkovaya-abrazivnaya-wtka-na-shpindele/"/>
    <hyperlink ref="C285" r:id="rId213" display="https://lion-group.ru/products/abrazivy/lepestkovaya-abrazivnaya-wtka-na-shpindele/"/>
    <hyperlink ref="C286" r:id="rId214" display="https://lion-group.ru/products/abrazivy/lepestkovaya-abrazivnaya-wtka-na-shpindele/"/>
    <hyperlink ref="C287" r:id="rId215" display="https://lion-group.ru/products/abrazivy/lepestkovaya-abrazivnaya-wtka-na-shpindele/"/>
    <hyperlink ref="C288" r:id="rId216" display="https://lion-group.ru/products/abrazivy/lepestkovaya-abrazivnaya-wtka-na-shpindele/"/>
    <hyperlink ref="C289" r:id="rId217" display="https://lion-group.ru/products/abrazivy/lepestkovaya-abrazivnaya-wtka-na-shpindele/"/>
    <hyperlink ref="C290" r:id="rId218" display="https://lion-group.ru/products/abrazivy/lepestkovaya-abrazivnaya-wtka-na-shpindele/"/>
    <hyperlink ref="C291" r:id="rId219" display="https://lion-group.ru/products/abrazivy/lepestkovaya-abrazivnaya-wtka-na-shpindele/"/>
    <hyperlink ref="C292" r:id="rId220" display="https://lion-group.ru/products/abrazivy/lepestkovaya-abrazivnaya-wtka-na-shpindele/"/>
    <hyperlink ref="C293" r:id="rId221" display="https://lion-group.ru/products/abrazivy/lepestkovaya-abrazivnaya-wtka-na-shpindele/"/>
    <hyperlink ref="C294" r:id="rId222" display="https://lion-group.ru/products/abrazivy/lepestkovaya-abrazivnaya-wtka-na-shpindele/"/>
    <hyperlink ref="C295" r:id="rId223" display="https://lion-group.ru/products/abrazivy/lepestkovaya-abrazivnaya-wtka-na-shpindele/"/>
    <hyperlink ref="C296" r:id="rId224" display="https://lion-group.ru/products/abrazivy/lepestkovaya-abrazivnaya-wtka-na-shpindele/"/>
    <hyperlink ref="C297" r:id="rId225" display="https://lion-group.ru/products/abrazivy/lepestkovaya-abrazivnaya-wtka-na-shpindele/"/>
    <hyperlink ref="C298" r:id="rId226" display="https://lion-group.ru/products/abrazivy/lepestkovaya-abrazivnaya-wtka-na-shpindele/"/>
    <hyperlink ref="C299" r:id="rId227" display="https://lion-group.ru/products/abrazivy/lepestkovaya-abrazivnaya-wtka-na-shpindele/"/>
    <hyperlink ref="C300" r:id="rId228" display="https://lion-group.ru/products/abrazivy/lepestkovaya-abrazivnaya-wtka-na-shpindele/"/>
    <hyperlink ref="C301" r:id="rId229" display="https://lion-group.ru/products/abrazivy/lepestkovaya-abrazivnaya-wtka-na-shpindele/"/>
    <hyperlink ref="C302" r:id="rId230" display="https://lion-group.ru/products/abrazivy/lepestkovaya-abrazivnaya-wtka-na-shpindele/"/>
    <hyperlink ref="C303" r:id="rId231" display="https://lion-group.ru/products/abrazivy/lepestkovaya-abrazivnaya-wtka-na-shpindele/"/>
    <hyperlink ref="C304" r:id="rId232" display="https://lion-group.ru/products/abrazivy/lepestkovaya-abrazivnaya-wtka-na-shpindele/"/>
    <hyperlink ref="C305" r:id="rId233" display="https://lion-group.ru/products/abrazivy/lepestkovaya-abrazivnaya-wtka-na-shpindele/"/>
    <hyperlink ref="C306" r:id="rId234" display="https://lion-group.ru/products/abrazivy/lepestkovaya-abrazivnaya-wtka-na-shpindele/"/>
    <hyperlink ref="C307" r:id="rId235" display="https://lion-group.ru/products/abrazivy/lepestkovaya-abrazivnaya-wtka-na-shpindele/"/>
    <hyperlink ref="C308" r:id="rId236" display="https://lion-group.ru/products/abrazivy/lepestkovaya-abrazivnaya-wtka-na-shpindele/"/>
    <hyperlink ref="C309" r:id="rId237" display="https://lion-group.ru/products/abrazivy/lepestkovaya-abrazivnaya-wtka-na-shpindele/"/>
    <hyperlink ref="C310" r:id="rId238" display="https://lion-group.ru/products/abrazivy/lepestkovaya-abrazivnaya-wtka-na-shpindele/"/>
    <hyperlink ref="C311" r:id="rId239" display="https://lion-group.ru/products/abrazivy/lepestkovaya-abrazivnaya-wtka-na-shpindele/"/>
    <hyperlink ref="C312" r:id="rId240" display="https://lion-group.ru/products/abrazivy/lepestkovaya-abrazivnaya-wtka-na-shpindele/"/>
    <hyperlink ref="C313" r:id="rId241" display="https://lion-group.ru/products/abrazivy/lepestkovaya-abrazivnaya-wtka-na-shpindele/"/>
    <hyperlink ref="C314" r:id="rId242" display="https://lion-group.ru/products/abrazivy/lepestkovaya-abrazivnaya-wtka-na-shpindele/"/>
    <hyperlink ref="C332" r:id="rId243" display="https://lion-group.ru/products/abrazivy/lepestkovaya-wtka-roxtop-ii-s-krepleniem-m14-125h20mm/"/>
    <hyperlink ref="C333" r:id="rId244" display="https://lion-group.ru/products/abrazivy/lepestkovaya-wtka-roxtop-ii-s-krepleniem-m14-125h20mm/"/>
    <hyperlink ref="C334" r:id="rId245" display="https://lion-group.ru/products/abrazivy/lepestkovaya-wtka-roxtop-ii-s-krepleniem-m14-125h20mm/"/>
    <hyperlink ref="C335" r:id="rId246" display="https://lion-group.ru/products/abrazivy/lepestkovaya-wtka-roxtop-ii-s-krepleniem-m14-125h20mm/"/>
    <hyperlink ref="C336" r:id="rId247" display="https://lion-group.ru/products/abrazivy/lepestkovaya-wtka-roxtop-s-krepleniem-m14-125h20mm/"/>
    <hyperlink ref="C337" r:id="rId248" display="https://lion-group.ru/products/abrazivy/lepestkovaya-wtka-roxtop-s-krepleniem-m14-125h20mm/"/>
    <hyperlink ref="C338" r:id="rId249" display="https://lion-group.ru/products/abrazivy/lepestkovaya-wtka-roxtop-s-krepleniem-m14-125h20mm/"/>
    <hyperlink ref="C339" r:id="rId250" display="https://lion-group.ru/products/abrazivy/lepestkovaya-wtka-roxtop-s-krepleniem-m14-125h20mm/"/>
    <hyperlink ref="C316" r:id="rId251" display="https://lion-group.ru/avtoremont/abrazivy/lepestkovaya-kombinirovannaya-wtka-na-shpindele/"/>
    <hyperlink ref="C317" r:id="rId252" display="https://lion-group.ru/avtoremont/abrazivy/lepestkovaya-kombinirovannaya-wtka-na-shpindele/"/>
    <hyperlink ref="C318" r:id="rId253" display="https://lion-group.ru/avtoremont/abrazivy/lepestkovaya-kombinirovannaya-wtka-na-shpindele/"/>
    <hyperlink ref="C319" r:id="rId254" display="https://lion-group.ru/avtoremont/abrazivy/lepestkovaya-kombinirovannaya-wtka-na-shpindele/"/>
    <hyperlink ref="C320" r:id="rId255" display="https://lion-group.ru/avtoremont/abrazivy/lepestkovaya-kombinirovannaya-wtka-na-shpindele/"/>
    <hyperlink ref="C321" r:id="rId256" display="https://lion-group.ru/avtoremont/abrazivy/lepestkovaya-kombinirovannaya-wtka-na-shpindele/"/>
    <hyperlink ref="C323" r:id="rId257" display="https://lion-group.ru/avtoremont/abrazivy/lepestkovaya-netkanaya-wtka-na-shpindele/"/>
    <hyperlink ref="C324" r:id="rId258" display="https://lion-group.ru/avtoremont/abrazivy/lepestkovaya-netkanaya-wtka-na-shpindele/"/>
    <hyperlink ref="C325" r:id="rId259" display="https://lion-group.ru/avtoremont/abrazivy/lepestkovaya-netkanaya-wtka-na-shpindele/"/>
    <hyperlink ref="C326" r:id="rId260" display="https://lion-group.ru/avtoremont/abrazivy/lepestkovaya-netkanaya-wtka-na-shpindele/"/>
    <hyperlink ref="C327" r:id="rId261" display="https://lion-group.ru/avtoremont/abrazivy/lepestkovaya-netkanaya-wtka-na-shpindele/"/>
    <hyperlink ref="C328" r:id="rId262" display="https://lion-group.ru/avtoremont/abrazivy/lepestkovaya-netkanaya-wtka-na-shpindele/"/>
    <hyperlink ref="C329" r:id="rId263" display="https://lion-group.ru/avtoremont/abrazivy/lepestkovaya-netkanaya-wtka-na-shpindele/"/>
    <hyperlink ref="C330" r:id="rId264" display="https://lion-group.ru/avtoremont/abrazivy/lepestkovaya-netkanaya-wtka-na-shpindele/"/>
    <hyperlink ref="C350" r:id="rId265" display="https://lion-group.ru/products/abrazivy/netkannye-pressovannye-krugi/"/>
    <hyperlink ref="C351" r:id="rId266" display="https://lion-group.ru/products/abrazivy/netkannye-pressovannye-krugi/"/>
    <hyperlink ref="C352" r:id="rId267" display="https://lion-group.ru/products/abrazivy/netkannye-pressovannye-krugi/"/>
    <hyperlink ref="C353" r:id="rId268" display="https://lion-group.ru/products/abrazivy/netkannye-pressovannye-krugi/"/>
    <hyperlink ref="C354" r:id="rId269" display="https://lion-group.ru/products/abrazivy/netkannye-pressovannye-krugi/"/>
    <hyperlink ref="C355" r:id="rId270" display="https://lion-group.ru/products/abrazivy/netkannye-pressovannye-krugi/"/>
    <hyperlink ref="C356" r:id="rId271" display="https://lion-group.ru/products/abrazivy/netkannye-pressovannye-krugi/"/>
    <hyperlink ref="C357" r:id="rId272" display="https://lion-group.ru/products/abrazivy/netkannye-pressovannye-krugi/"/>
    <hyperlink ref="C358" r:id="rId273" display="https://lion-group.ru/products/abrazivy/netkannye-pressovannye-krugi/"/>
    <hyperlink ref="C343" r:id="rId274" display="https://lion-group.ru/products/abrazivy/netkannye-pressovannye-krugi-75-mm/"/>
    <hyperlink ref="C344" r:id="rId275" display="https://lion-group.ru/products/abrazivy/netkannye-pressovannye-krugi-75-mm/"/>
    <hyperlink ref="C345" r:id="rId276" display="https://lion-group.ru/products/abrazivy/netkannye-pressovannye-krugi-75-mm/"/>
    <hyperlink ref="C346" r:id="rId277" display="https://lion-group.ru/products/abrazivy/netkannye-pressovannye-krugi-75-mm/"/>
    <hyperlink ref="C347" r:id="rId278" display="https://lion-group.ru/products/abrazivy/netkannye-pressovannye-krugi-75-mm/"/>
    <hyperlink ref="C386" r:id="rId279" display="https://lion-group.ru/products/abrazivy/netkannye-pressovannye-krugi-125mm/"/>
    <hyperlink ref="C387" r:id="rId280" display="https://lion-group.ru/products/abrazivy/netkannye-pressovannye-krugi-125mm/"/>
    <hyperlink ref="C388" r:id="rId281" display="https://lion-group.ru/products/abrazivy/netkannye-pressovannye-krugi-125mm/"/>
    <hyperlink ref="C389" r:id="rId282" display="https://lion-group.ru/products/abrazivy/netkannye-pressovannye-krugi-125mm/"/>
    <hyperlink ref="C360" r:id="rId283" display="https://lion-group.ru/products/abrazivy/netkanye-pressovannye-krugi-na-opravke-trimmable/"/>
    <hyperlink ref="C361" r:id="rId284" display="https://lion-group.ru/products/abrazivy/netkanye-pressovannye-krugi-na-opravke-trimmable/"/>
    <hyperlink ref="C362" r:id="rId285" display="https://lion-group.ru/products/abrazivy/netkanye-pressovannye-krugi-na-opravke-trimmable/"/>
    <hyperlink ref="C363" r:id="rId286" display="https://lion-group.ru/products/abrazivy/netkanye-pressovannye-krugi-na-opravke-trimmable/"/>
    <hyperlink ref="C364" r:id="rId287" display="https://lion-group.ru/products/abrazivy/netkanye-pressovannye-krugi-na-opravke-trimmable/"/>
    <hyperlink ref="C365" r:id="rId288" display="https://lion-group.ru/products/abrazivy/netkanye-pressovannye-krugi-na-opravke-trimmable/"/>
    <hyperlink ref="C366" r:id="rId289" display="https://lion-group.ru/products/abrazivy/netkanye-pressovannye-krugi-na-opravke-trimmable/"/>
    <hyperlink ref="C367" r:id="rId290" display="https://lion-group.ru/products/abrazivy/netkanye-pressovannye-krugi-na-opravke-trimmable/"/>
    <hyperlink ref="C368" r:id="rId291" display="https://lion-group.ru/products/abrazivy/netkanye-pressovannye-krugi-na-opravke-trimmable/"/>
    <hyperlink ref="C369" r:id="rId292" display="https://lion-group.ru/products/abrazivy/netkanye-pressovannye-krugi-na-opravke-trimmable/"/>
    <hyperlink ref="C371" r:id="rId293" display="https://lion-group.ru/products/abrazivy/netkanyj-pressovannyj-krug-qcd/"/>
    <hyperlink ref="C372" r:id="rId294" display="https://lion-group.ru/products/abrazivy/netkanyj-pressovannyj-krug-qcd/"/>
    <hyperlink ref="C373" r:id="rId295" display="https://lion-group.ru/products/abrazivy/netkanyj-pressovannyj-krug-qcd/"/>
    <hyperlink ref="C374" r:id="rId296" display="https://lion-group.ru/products/abrazivy/netkanyj-pressovannyj-krug-qcd/"/>
    <hyperlink ref="C375" r:id="rId297" display="https://lion-group.ru/products/abrazivy/netkanyj-pressovannyj-krug-qcd/"/>
    <hyperlink ref="C376" r:id="rId298" display="https://lion-group.ru/products/abrazivy/netkanyj-pressovannyj-krug-qcd/"/>
    <hyperlink ref="C377" r:id="rId299" display="https://lion-group.ru/products/abrazivy/netkanyj-pressovannyj-krug-qcd/"/>
    <hyperlink ref="C378" r:id="rId300" display="https://lion-group.ru/products/abrazivy/netkanyj-pressovannyj-krug-qcd/"/>
    <hyperlink ref="C379" r:id="rId301" display="https://lion-group.ru/products/abrazivy/netkanyj-pressovannyj-krug-qcd/"/>
    <hyperlink ref="C380" r:id="rId302" display="https://lion-group.ru/products/abrazivy/netkanyj-pressovannyj-krug-qcd/"/>
    <hyperlink ref="C381" r:id="rId303" display="https://lion-group.ru/products/abrazivy/netkanyj-pressovannyj-krug-qcd/"/>
    <hyperlink ref="C382" r:id="rId304" display="https://lion-group.ru/products/abrazivy/netkanyj-pressovannyj-krug-qcd/"/>
    <hyperlink ref="C383" r:id="rId305" display="https://lion-group.ru/products/abrazivy/netkanyj-pressovannyj-krug-qcd/"/>
    <hyperlink ref="C384" r:id="rId306" display="https://lion-group.ru/products/abrazivy/netkanyj-pressovannyj-krug-qcd/"/>
    <hyperlink ref="C392" r:id="rId307" display="https://lion-group.ru/products/abrazivy/shpindel-dlya-netkanyh-pressovannyh-krugov/"/>
    <hyperlink ref="C393" r:id="rId308" display="https://lion-group.ru/products/abrazivy/shpindel-dlya-netkanyh-pressovannyh-krugov/"/>
    <hyperlink ref="C394" r:id="rId309" display="https://lion-group.ru/products/abrazivy/shpindel-dlya-netkanyh-pressovannyh-krugov/"/>
    <hyperlink ref="C395" r:id="rId310" display="https://lion-group.ru/products/abrazivy/vintovoj-shpindel-dlya-netkanyh-pressovannyh-krugov/"/>
    <hyperlink ref="C396" r:id="rId311" display="https://lion-group.ru/products/abrazivy/vintovoj-shpindel-dlya-netkanyh-pressovannyh-krugov/"/>
    <hyperlink ref="C431" r:id="rId312" display="https://lion-group.ru/products/abrazivy/netkanye-pressovannye-krugi-qcd-roxpro-bx/"/>
    <hyperlink ref="C432" r:id="rId313" display="https://lion-group.ru/products/abrazivy/netkanye-pressovannye-krugi-qcd-roxpro-bx/"/>
    <hyperlink ref="C433" r:id="rId314" display="https://lion-group.ru/products/abrazivy/netkanye-pressovannye-krugi-qcd-roxpro-bx/"/>
    <hyperlink ref="C434" r:id="rId315" display="https://lion-group.ru/products/abrazivy/netkanye-pressovannye-krugi-qcd-roxpro-bx/"/>
    <hyperlink ref="C435" r:id="rId316" display="https://lion-group.ru/products/abrazivy/netkanye-pressovannye-krugi-qcd-roxpro-bx/"/>
    <hyperlink ref="C436" r:id="rId317" display="https://lion-group.ru/products/abrazivy/netkanye-pressovannye-krugi-qcd-roxpro-bx/"/>
    <hyperlink ref="C411" r:id="rId318" display="https://lion-group.ru/products/abrazivy/netkanye-pressovannye-krugi-roxpro-bx-150mm/"/>
    <hyperlink ref="C412" r:id="rId319" display="https://lion-group.ru/products/abrazivy/netkanye-pressovannye-krugi-roxpro-bx-150mm/"/>
    <hyperlink ref="C413" r:id="rId320" display="https://lion-group.ru/products/abrazivy/netkanye-pressovannye-krugi-roxpro-bx-150mm/"/>
    <hyperlink ref="C414" r:id="rId321" display="https://lion-group.ru/products/abrazivy/netkanye-pressovannye-krugi-roxpro-bx-150mm/"/>
    <hyperlink ref="C415" r:id="rId322" display="https://lion-group.ru/products/abrazivy/netkanye-pressovannye-krugi-roxpro-bx-150mm/"/>
    <hyperlink ref="C416" r:id="rId323" display="https://lion-group.ru/products/abrazivy/netkanye-pressovannye-krugi-roxpro-bx-150mm/"/>
    <hyperlink ref="C417" r:id="rId324" display="https://lion-group.ru/products/abrazivy/netkanye-pressovannye-krugi-roxpro-bx-150mm/"/>
    <hyperlink ref="C418" r:id="rId325" display="https://lion-group.ru/products/abrazivy/netkanye-pressovannye-krugi-roxpro-bx-150mm/"/>
    <hyperlink ref="C419" r:id="rId326" display="https://lion-group.ru/products/abrazivy/netkanye-pressovannye-krugi-roxpro-bx-150mm/"/>
    <hyperlink ref="C404" r:id="rId327" display="https://lion-group.ru/products/abrazivy/netkanye-pressovannye-krugi-roxpro-bx-75mm/"/>
    <hyperlink ref="C405" r:id="rId328" display="https://lion-group.ru/products/abrazivy/netkanye-pressovannye-krugi-roxpro-bx-75mm/"/>
    <hyperlink ref="C406" r:id="rId329" display="https://lion-group.ru/products/abrazivy/netkanye-pressovannye-krugi-roxpro-bx-75mm/"/>
    <hyperlink ref="C407" r:id="rId330" display="https://lion-group.ru/products/abrazivy/netkanye-pressovannye-krugi-roxpro-bx-75mm/"/>
    <hyperlink ref="C408" r:id="rId331" display="https://lion-group.ru/products/abrazivy/netkanye-pressovannye-krugi-roxpro-bx-75mm/"/>
    <hyperlink ref="C421" r:id="rId332" display="https://lion-group.ru/products/abrazivy/netkanye-pressovannye-krugi-roxpro-bx-na-opravke-trimmable/"/>
    <hyperlink ref="C422" r:id="rId333" display="https://lion-group.ru/products/abrazivy/netkanye-pressovannye-krugi-roxpro-bx-na-opravke-trimmable/"/>
    <hyperlink ref="C423" r:id="rId334" display="https://lion-group.ru/products/abrazivy/netkanye-pressovannye-krugi-roxpro-bx-na-opravke-trimmable/"/>
    <hyperlink ref="C424" r:id="rId335" display="https://lion-group.ru/products/abrazivy/netkanye-pressovannye-krugi-roxpro-bx-na-opravke-trimmable/"/>
    <hyperlink ref="C459" r:id="rId336" display="https://lion-group.ru/products/abrazivy/netkanye-pressovannye-krugi-qcd-roxpro-vx/"/>
    <hyperlink ref="C460" r:id="rId337" display="https://lion-group.ru/products/abrazivy/netkanye-pressovannye-krugi-qcd-roxpro-vx/"/>
    <hyperlink ref="C449" r:id="rId338" display="https://lion-group.ru/products/abrazivy/netkanye-pressovannye-krugi-roxpro-vx-150mm/"/>
    <hyperlink ref="C450" r:id="rId339" display="https://lion-group.ru/products/abrazivy/netkanye-pressovannye-krugi-roxpro-vx-150mm/"/>
    <hyperlink ref="C451" r:id="rId340" display="https://lion-group.ru/products/abrazivy/netkanye-pressovannye-krugi-roxpro-vx-150mm/"/>
    <hyperlink ref="C447" r:id="rId341" display="https://lion-group.ru/products/abrazivy/netkanye-pressovannye-krugi-roxpro-vx-75mm/"/>
    <hyperlink ref="C448" r:id="rId342" display="https://lion-group.ru/products/abrazivy/netkanye-pressovannye-krugi-roxpro-vx-75mm/"/>
    <hyperlink ref="C453" r:id="rId343" display="https://lion-group.ru/products/abrazivy/netkanye-pressovannye-krugi-roxpro-vx-na-opravke-trimmable/"/>
    <hyperlink ref="C454" r:id="rId344" display="https://lion-group.ru/products/abrazivy/netkanye-pressovannye-krugi-roxpro-vx-na-opravke-trimmable/"/>
    <hyperlink ref="C466" r:id="rId345" display="https://lion-group.ru/products/abrazivy/netkanye-pressovannye-krugi-roxtop-75mm/"/>
    <hyperlink ref="C467" r:id="rId346" display="https://lion-group.ru/products/abrazivy/netkanye-pressovannye-krugi-roxtop-75mm/"/>
    <hyperlink ref="C484" r:id="rId347" display="https://lion-group.ru/products/abrazivy/netkanye-pressovannye-krugi-roxtop-na-opravke-trimmable/"/>
    <hyperlink ref="C485" r:id="rId348" display="https://lion-group.ru/products/abrazivy/netkanye-pressovannye-krugi-roxtop-na-opravke-trimmable/"/>
    <hyperlink ref="C486" r:id="rId349" display="https://lion-group.ru/products/abrazivy/netkanye-pressovannye-krugi-roxtop-na-opravke-trimmable/"/>
    <hyperlink ref="C487" r:id="rId350" display="https://lion-group.ru/products/abrazivy/netkanye-pressovannye-krugi-roxtop-na-opravke-trimmable/"/>
    <hyperlink ref="C488" r:id="rId351" display="https://lion-group.ru/products/abrazivy/netkanye-pressovannye-krugi-roxtop-na-opravke-trimmable/"/>
    <hyperlink ref="C489" r:id="rId352" display="https://lion-group.ru/products/abrazivy/netkanye-pressovannye-krugi-roxtop-na-opravke-trimmable/"/>
    <hyperlink ref="C490" r:id="rId353" display="https://lion-group.ru/products/abrazivy/netkanye-pressovannye-krugi-roxtop-na-opravke-trimmable/"/>
    <hyperlink ref="C491" r:id="rId354" display="https://lion-group.ru/products/abrazivy/netkanye-pressovannye-krugi-roxtop-na-opravke-trimmable/"/>
    <hyperlink ref="C468" r:id="rId355" display="https://lion-group.ru/products/abrazivy/netkanye-pressovannye-krugi-roxtop-150mm/"/>
    <hyperlink ref="C469" r:id="rId356" display="https://lion-group.ru/products/abrazivy/netkanye-pressovannye-krugi-roxtop-150mm/"/>
    <hyperlink ref="C470" r:id="rId357" display="https://lion-group.ru/products/abrazivy/netkanye-pressovannye-krugi-roxtop-150mm/"/>
    <hyperlink ref="C471" r:id="rId358" display="https://lion-group.ru/products/abrazivy/netkanye-pressovannye-krugi-roxtop-150mm/"/>
    <hyperlink ref="C472" r:id="rId359" display="https://lion-group.ru/products/abrazivy/netkanye-pressovannye-krugi-roxtop-150mm/"/>
    <hyperlink ref="C473" r:id="rId360" display="https://lion-group.ru/products/abrazivy/netkanye-pressovannye-krugi-roxtop-150mm/"/>
    <hyperlink ref="C474" r:id="rId361" display="https://lion-group.ru/products/abrazivy/netkanye-pressovannye-krugi-roxtop-150mm/"/>
    <hyperlink ref="C475" r:id="rId362" display="https://lion-group.ru/products/abrazivy/netkanye-pressovannye-krugi-roxtop-150mm/"/>
    <hyperlink ref="C476" r:id="rId363" display="https://lion-group.ru/products/abrazivy/netkanye-pressovannye-krugi-roxtop-150mm/"/>
    <hyperlink ref="C477" r:id="rId364" display="https://lion-group.ru/products/abrazivy/netkanye-pressovannye-krugi-roxtop-150mm/"/>
    <hyperlink ref="C478" r:id="rId365" display="https://lion-group.ru/products/abrazivy/netkanye-pressovannye-krugi-roxtop-150mm/"/>
    <hyperlink ref="C479" r:id="rId366" display="https://lion-group.ru/products/abrazivy/netkanye-pressovannye-krugi-roxtop-150mm/"/>
    <hyperlink ref="C480" r:id="rId367" display="https://lion-group.ru/products/abrazivy/netkanye-pressovannye-krugi-roxtop-150mm/"/>
    <hyperlink ref="C481" r:id="rId368" display="https://lion-group.ru/products/abrazivy/netkanye-pressovannye-krugi-roxtop-150mm/"/>
    <hyperlink ref="C482" r:id="rId369" display="https://lion-group.ru/products/abrazivy/netkanye-pressovannye-krugi-roxtop-150mm/"/>
    <hyperlink ref="C493" r:id="rId370" display="https://lion-group.ru/products/abrazivy/bystrosmnyj-netkanyj-pressovannyj-krug-roxtop/"/>
    <hyperlink ref="C494" r:id="rId371" display="https://lion-group.ru/products/abrazivy/bystrosmnyj-netkanyj-pressovannyj-krug-roxtop/"/>
    <hyperlink ref="C497" r:id="rId372" display="https://lion-group.ru/products/abrazivy/obmnyj-krug-db-wl/"/>
    <hyperlink ref="C498" r:id="rId373" display="https://lion-group.ru/products/abrazivy/obmnyj-krug-db-wl/"/>
    <hyperlink ref="C499" r:id="rId374" display="https://lion-group.ru/products/abrazivy/obmnyj-krug-db-wl/"/>
    <hyperlink ref="C500" r:id="rId375" display="https://lion-group.ru/products/abrazivy/obmnyj-krug-db-wl/"/>
    <hyperlink ref="C501" r:id="rId376" display="https://lion-group.ru/products/abrazivy/obmnyj-krug-db-wl/"/>
    <hyperlink ref="C502" r:id="rId377" display="https://lion-group.ru/products/abrazivy/obmnyj-krug-db-wl/"/>
    <hyperlink ref="C503" r:id="rId378" display="https://lion-group.ru/products/abrazivy/obmnyj-krug-db-wl/"/>
    <hyperlink ref="C505" r:id="rId379" display="https://lion-group.ru/products/abrazivy/obmnyj-krug-fs-wl/"/>
    <hyperlink ref="C506" r:id="rId380" display="https://lion-group.ru/products/abrazivy/obmnyj-krug-fs-wl/"/>
    <hyperlink ref="C507" r:id="rId381" display="https://lion-group.ru/products/abrazivy/obmnyj-krug-fs-wl/"/>
    <hyperlink ref="C508" r:id="rId382" display="https://lion-group.ru/products/abrazivy/obmnyj-krug-fs-wl/"/>
    <hyperlink ref="C509" r:id="rId383" display="https://lion-group.ru/products/abrazivy/obmnyj-krug-fs-wl/"/>
    <hyperlink ref="C515" r:id="rId384" display="https://lion-group.ru/products/abrazivy/shlifovalnyj-krug-roxpro-compact-237/"/>
    <hyperlink ref="C516" r:id="rId385" display="https://lion-group.ru/products/abrazivy/shlifovalnyj-krug-roxpro-compact-237/"/>
    <hyperlink ref="C517" r:id="rId386" display="https://lion-group.ru/products/abrazivy/shlifovalnyj-krug-roxpro-compact-237/"/>
    <hyperlink ref="C518" r:id="rId387" display="https://lion-group.ru/products/abrazivy/shlifovalnyj-krug-roxpro-compact-237/"/>
    <hyperlink ref="C519" r:id="rId388" display="https://lion-group.ru/products/abrazivy/shlifovalnyj-krug-roxpro-compact-237/"/>
    <hyperlink ref="C520" r:id="rId389" display="https://lion-group.ru/products/abrazivy/shlifovalnyj-krug-roxpro-compact-237/"/>
    <hyperlink ref="C521" r:id="rId390" display="https://lion-group.ru/products/abrazivy/shlifovalnyj-krug-roxpro-compact-237/"/>
    <hyperlink ref="C524" r:id="rId391" display="https://lion-group.ru/products/abrazivy/opravka-dlya-shlifovalnyh-krugov-zhstkaya/"/>
    <hyperlink ref="C528" r:id="rId392" display="https://lion-group.ru/products/poliroli/polirovalnaya-pasta-roxtop/"/>
    <hyperlink ref="C529" r:id="rId393" display="https://lion-group.ru/products/poliroli/polirovalnaya-pasta-roxtop/"/>
    <hyperlink ref="C530" r:id="rId394" display="https://lion-group.ru/products/poliroli/polirovalnaya-pasta-roxtop/"/>
    <hyperlink ref="C531" r:id="rId395" display="https://lion-group.ru/products/poliroli/polirovalnaya-pasta-roxtop/"/>
    <hyperlink ref="C534" r:id="rId396" display="https://lion-group.ru/products/poliroli/opravka-zhestkaya-125mm/"/>
    <hyperlink ref="C535" r:id="rId397" display="https://lion-group.ru/metallobrabotka/poliroli/opravka-srednej-zhestkosti-125mm/"/>
    <hyperlink ref="C541" r:id="rId398" display="https://lion-group.ru/products/poliroli/radialnyj-torcevoj-fetrovyj-polirovalnyj-krug/"/>
    <hyperlink ref="C542" r:id="rId399" display="https://lion-group.ru/products/poliroli/radialnyj-torcevoj-fetrovyj-polirovalnyj-krug/"/>
    <hyperlink ref="C543" r:id="rId400" display="https://lion-group.ru/products/poliroli/radialnyj-torcevoj-fetrovyj-polirovalnyj-krug/"/>
    <hyperlink ref="C540" r:id="rId401" display="https://lion-group.ru/products/poliroli/radialnyj-torcevoj-fetrovyj-polirovalnyj-krug-ochen-myagkij/"/>
    <hyperlink ref="C544" r:id="rId402" display="https://lion-group.ru/products/poliroli/fetrovyj-polirovalnyj-krug-na-lipuchke/"/>
    <hyperlink ref="C538" r:id="rId403" display="https://lion-group.ru/products/poliroli/fetrovyj-polirovalnyj-krug-na-lipuchke-roxpro-finesse-myagkij/"/>
    <hyperlink ref="C545" r:id="rId404" display="https://lion-group.ru/products/poliroli/fetrovyj-polirovalnyj-krug-na-lipuchke-ochen-myagkij/"/>
    <hyperlink ref="C546" r:id="rId405" display="https://lion-group.ru/products/poliroli/fetrovyj-polirovalnyj-krug-na-opravke/"/>
    <hyperlink ref="C91" r:id="rId406" display="https://lion-group.ru/products/abrazivy/lepestkovyj-krug-roxpro-fast-cut-ii-125-h-22mm/"/>
  </hyperlinks>
  <pageMargins left="0.11811023622047245" right="0.11811023622047245" top="0.55118110236220474" bottom="0.55118110236220474" header="0.31496062992125984" footer="0.31496062992125984"/>
  <pageSetup paperSize="9" scale="85" orientation="portrait" r:id="rId407"/>
  <drawing r:id="rId40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0"/>
  <sheetViews>
    <sheetView workbookViewId="0">
      <pane xSplit="7" ySplit="6" topLeftCell="H7" activePane="bottomRight" state="frozen"/>
      <selection activeCell="B1" sqref="B1"/>
      <selection pane="topRight" activeCell="H1" sqref="H1"/>
      <selection pane="bottomLeft" activeCell="B7" sqref="B7"/>
      <selection pane="bottomRight" activeCell="G5" sqref="G5"/>
    </sheetView>
  </sheetViews>
  <sheetFormatPr defaultColWidth="9.1796875" defaultRowHeight="12" outlineLevelCol="1"/>
  <cols>
    <col min="1" max="1" width="8.1796875" style="1" hidden="1" customWidth="1" outlineLevel="1"/>
    <col min="2" max="2" width="12.26953125" style="1" customWidth="1" collapsed="1"/>
    <col min="3" max="3" width="21.54296875" style="1" customWidth="1"/>
    <col min="4" max="7" width="8.81640625" style="1" customWidth="1"/>
    <col min="8" max="10" width="8.1796875" style="1" hidden="1" customWidth="1" outlineLevel="1"/>
    <col min="11" max="11" width="8" style="1" hidden="1" customWidth="1" outlineLevel="1"/>
    <col min="12" max="12" width="8" style="1" customWidth="1" collapsed="1"/>
    <col min="13" max="13" width="8.54296875" style="1" customWidth="1" outlineLevel="1"/>
    <col min="14" max="15" width="8.54296875" style="65" hidden="1" customWidth="1"/>
    <col min="16" max="16" width="8.54296875" style="1" customWidth="1" outlineLevel="1"/>
    <col min="17" max="17" width="9.54296875" style="1" customWidth="1" outlineLevel="1"/>
    <col min="18" max="18" width="2.1796875" style="1" customWidth="1" outlineLevel="1"/>
    <col min="19" max="19" width="9.1796875" style="1" customWidth="1" outlineLevel="1"/>
    <col min="20" max="16384" width="9.1796875" style="1"/>
  </cols>
  <sheetData>
    <row r="2" spans="1:19" ht="15.5">
      <c r="B2" s="314" t="s">
        <v>0</v>
      </c>
      <c r="C2" s="314"/>
      <c r="D2" s="314"/>
      <c r="E2" s="314"/>
      <c r="F2" s="314"/>
      <c r="G2" s="314"/>
      <c r="H2" s="314"/>
      <c r="I2" s="2"/>
      <c r="J2" s="2"/>
      <c r="K2" s="2"/>
      <c r="L2" s="2"/>
      <c r="M2" s="2"/>
    </row>
    <row r="3" spans="1:19" ht="15.5">
      <c r="B3" s="314" t="s">
        <v>1275</v>
      </c>
      <c r="C3" s="314"/>
      <c r="D3" s="314"/>
      <c r="E3" s="314"/>
      <c r="F3" s="314"/>
      <c r="G3" s="314"/>
      <c r="H3" s="314"/>
      <c r="I3" s="2"/>
      <c r="J3" s="2"/>
      <c r="K3" s="2"/>
      <c r="L3" s="2"/>
      <c r="M3" s="2"/>
    </row>
    <row r="4" spans="1:19">
      <c r="B4" s="1" t="s">
        <v>1202</v>
      </c>
      <c r="H4" s="84"/>
      <c r="I4" s="84"/>
      <c r="J4" s="84"/>
      <c r="K4" s="84"/>
      <c r="L4" s="84"/>
      <c r="M4" s="84"/>
      <c r="P4" s="5" t="s">
        <v>574</v>
      </c>
      <c r="Q4" s="6">
        <v>0</v>
      </c>
    </row>
    <row r="5" spans="1:19" ht="15" thickBot="1">
      <c r="B5" s="1" t="s">
        <v>1</v>
      </c>
      <c r="G5" s="85" t="s">
        <v>585</v>
      </c>
      <c r="I5" s="308">
        <f>Курс_EUR</f>
        <v>105</v>
      </c>
      <c r="J5" s="85"/>
      <c r="N5" s="66" t="s">
        <v>2345</v>
      </c>
      <c r="O5" s="67">
        <f>SUM(O7:O118)</f>
        <v>0</v>
      </c>
      <c r="P5" s="5" t="s">
        <v>1688</v>
      </c>
      <c r="Q5" s="8">
        <f>SUM(Q7:Q118)</f>
        <v>0</v>
      </c>
    </row>
    <row r="6" spans="1:19" ht="36.5" thickBot="1">
      <c r="A6" s="9" t="s">
        <v>969</v>
      </c>
      <c r="B6" s="10" t="s">
        <v>2</v>
      </c>
      <c r="C6" s="11" t="s">
        <v>1276</v>
      </c>
      <c r="D6" s="11" t="s">
        <v>1277</v>
      </c>
      <c r="E6" s="11" t="s">
        <v>1278</v>
      </c>
      <c r="F6" s="11" t="s">
        <v>1279</v>
      </c>
      <c r="G6" s="11" t="s">
        <v>1280</v>
      </c>
      <c r="H6" s="11" t="s">
        <v>2391</v>
      </c>
      <c r="I6" s="11" t="s">
        <v>2392</v>
      </c>
      <c r="J6" s="11" t="s">
        <v>2390</v>
      </c>
      <c r="K6" s="11" t="s">
        <v>2393</v>
      </c>
      <c r="L6" s="12" t="s">
        <v>1627</v>
      </c>
      <c r="M6" s="13" t="s">
        <v>576</v>
      </c>
      <c r="N6" s="68" t="s">
        <v>575</v>
      </c>
      <c r="O6" s="68" t="s">
        <v>2344</v>
      </c>
      <c r="P6" s="14" t="s">
        <v>575</v>
      </c>
      <c r="Q6" s="15" t="s">
        <v>1687</v>
      </c>
    </row>
    <row r="7" spans="1:19">
      <c r="A7" s="170"/>
      <c r="B7" s="171" t="s">
        <v>1470</v>
      </c>
      <c r="C7" s="153"/>
      <c r="D7" s="90"/>
      <c r="E7" s="90"/>
      <c r="F7" s="90"/>
      <c r="G7" s="90"/>
      <c r="H7" s="25"/>
      <c r="I7" s="25"/>
      <c r="J7" s="25"/>
      <c r="K7" s="25"/>
      <c r="L7" s="172"/>
      <c r="M7" s="173"/>
      <c r="N7" s="200"/>
      <c r="O7" s="201"/>
      <c r="P7" s="20"/>
      <c r="Q7" s="20"/>
    </row>
    <row r="8" spans="1:19">
      <c r="A8" s="170">
        <v>0</v>
      </c>
      <c r="B8" s="174" t="s">
        <v>2387</v>
      </c>
      <c r="C8" s="153"/>
      <c r="D8" s="90">
        <v>3</v>
      </c>
      <c r="E8" s="90">
        <v>13</v>
      </c>
      <c r="F8" s="90">
        <v>3</v>
      </c>
      <c r="G8" s="90">
        <v>38</v>
      </c>
      <c r="H8" s="25">
        <v>4.5</v>
      </c>
      <c r="I8" s="25"/>
      <c r="J8" s="25"/>
      <c r="K8" s="25"/>
      <c r="L8" s="172">
        <f>ROUND(H8*Курс_EUR,2)</f>
        <v>472.5</v>
      </c>
      <c r="M8" s="26"/>
      <c r="N8" s="202">
        <f>H8*(1-Скидка_ROXELPRO_burrs)</f>
        <v>4.5</v>
      </c>
      <c r="O8" s="72">
        <f t="shared" ref="O8:O14" si="0">N8*M8</f>
        <v>0</v>
      </c>
      <c r="P8" s="28">
        <f t="shared" ref="P8:P14" si="1">L8*(1-Скидка_ROXELPRO_burrs)</f>
        <v>472.5</v>
      </c>
      <c r="Q8" s="28">
        <f>M8*P8</f>
        <v>0</v>
      </c>
    </row>
    <row r="9" spans="1:19">
      <c r="A9" s="170">
        <v>0</v>
      </c>
      <c r="B9" s="174" t="s">
        <v>1770</v>
      </c>
      <c r="C9" s="153"/>
      <c r="D9" s="90">
        <v>4</v>
      </c>
      <c r="E9" s="90">
        <v>13</v>
      </c>
      <c r="F9" s="90">
        <v>3</v>
      </c>
      <c r="G9" s="90">
        <v>51</v>
      </c>
      <c r="H9" s="25">
        <v>4.5</v>
      </c>
      <c r="I9" s="25"/>
      <c r="J9" s="25"/>
      <c r="K9" s="25"/>
      <c r="L9" s="172">
        <f>ROUND(H9*Курс_EUR,2)</f>
        <v>472.5</v>
      </c>
      <c r="M9" s="26"/>
      <c r="N9" s="202">
        <f>H9*(1-Скидка_ROXELPRO_burrs)</f>
        <v>4.5</v>
      </c>
      <c r="O9" s="72">
        <f t="shared" si="0"/>
        <v>0</v>
      </c>
      <c r="P9" s="28">
        <f t="shared" si="1"/>
        <v>472.5</v>
      </c>
      <c r="Q9" s="28">
        <f>M9*P9</f>
        <v>0</v>
      </c>
    </row>
    <row r="10" spans="1:19">
      <c r="A10" s="170">
        <v>0</v>
      </c>
      <c r="B10" s="174" t="s">
        <v>1899</v>
      </c>
      <c r="C10" s="153"/>
      <c r="D10" s="90">
        <v>6</v>
      </c>
      <c r="E10" s="90">
        <v>13</v>
      </c>
      <c r="F10" s="90">
        <v>3</v>
      </c>
      <c r="G10" s="90">
        <v>51</v>
      </c>
      <c r="H10" s="25"/>
      <c r="I10" s="25">
        <v>4.5</v>
      </c>
      <c r="J10" s="25"/>
      <c r="K10" s="25"/>
      <c r="L10" s="172">
        <f>ROUND(I10*Курс_EUR,2)</f>
        <v>472.5</v>
      </c>
      <c r="M10" s="26"/>
      <c r="N10" s="202">
        <f>I10*(1-Скидка_ROXELPRO_burrs)</f>
        <v>4.5</v>
      </c>
      <c r="O10" s="72">
        <f t="shared" si="0"/>
        <v>0</v>
      </c>
      <c r="P10" s="28">
        <f t="shared" si="1"/>
        <v>472.5</v>
      </c>
      <c r="Q10" s="28">
        <f>M10*P10</f>
        <v>0</v>
      </c>
      <c r="S10" s="34"/>
    </row>
    <row r="11" spans="1:19">
      <c r="A11" s="170">
        <v>0</v>
      </c>
      <c r="B11" s="174" t="s">
        <v>2388</v>
      </c>
      <c r="C11" s="153"/>
      <c r="D11" s="90">
        <v>4</v>
      </c>
      <c r="E11" s="90">
        <v>13</v>
      </c>
      <c r="F11" s="90">
        <v>6</v>
      </c>
      <c r="G11" s="90">
        <v>50</v>
      </c>
      <c r="H11" s="25">
        <v>15.71</v>
      </c>
      <c r="I11" s="25"/>
      <c r="J11" s="25"/>
      <c r="K11" s="25"/>
      <c r="L11" s="172">
        <f>ROUND(H11*Курс_EUR,2)</f>
        <v>1649.55</v>
      </c>
      <c r="M11" s="26"/>
      <c r="N11" s="202">
        <f>H11*(1-Скидка_ROXELPRO_burrs)</f>
        <v>15.71</v>
      </c>
      <c r="O11" s="72">
        <f t="shared" si="0"/>
        <v>0</v>
      </c>
      <c r="P11" s="28">
        <f t="shared" si="1"/>
        <v>1649.55</v>
      </c>
      <c r="Q11" s="28">
        <f>M11*P11</f>
        <v>0</v>
      </c>
      <c r="S11" s="34"/>
    </row>
    <row r="12" spans="1:19">
      <c r="A12" s="170">
        <v>0</v>
      </c>
      <c r="B12" s="175" t="s">
        <v>1771</v>
      </c>
      <c r="C12" s="153"/>
      <c r="D12" s="82">
        <v>8</v>
      </c>
      <c r="E12" s="82">
        <v>20</v>
      </c>
      <c r="F12" s="82">
        <v>6</v>
      </c>
      <c r="G12" s="82">
        <v>65</v>
      </c>
      <c r="H12" s="32">
        <v>9.77</v>
      </c>
      <c r="I12" s="32"/>
      <c r="J12" s="32"/>
      <c r="K12" s="32"/>
      <c r="L12" s="172">
        <f>ROUND(H12*Курс_EUR,2)</f>
        <v>1025.8499999999999</v>
      </c>
      <c r="M12" s="26"/>
      <c r="N12" s="202">
        <f>H12*(1-Скидка_ROXELPRO_burrs)</f>
        <v>9.77</v>
      </c>
      <c r="O12" s="72">
        <f t="shared" si="0"/>
        <v>0</v>
      </c>
      <c r="P12" s="28">
        <f t="shared" si="1"/>
        <v>1025.8499999999999</v>
      </c>
      <c r="Q12" s="28">
        <f>M12*P12</f>
        <v>0</v>
      </c>
    </row>
    <row r="13" spans="1:19">
      <c r="A13" s="170">
        <v>0</v>
      </c>
      <c r="B13" s="175" t="s">
        <v>1473</v>
      </c>
      <c r="C13" s="153"/>
      <c r="D13" s="82">
        <v>10</v>
      </c>
      <c r="E13" s="82">
        <v>20</v>
      </c>
      <c r="F13" s="82">
        <v>6</v>
      </c>
      <c r="G13" s="82">
        <v>65</v>
      </c>
      <c r="H13" s="32">
        <v>13.19</v>
      </c>
      <c r="I13" s="32"/>
      <c r="J13" s="32"/>
      <c r="K13" s="32"/>
      <c r="L13" s="172">
        <f>ROUND(H13*Курс_EUR,2)</f>
        <v>1384.95</v>
      </c>
      <c r="M13" s="26"/>
      <c r="N13" s="202">
        <f>H13*(1-Скидка_ROXELPRO_burrs)</f>
        <v>13.19</v>
      </c>
      <c r="O13" s="72">
        <f t="shared" si="0"/>
        <v>0</v>
      </c>
      <c r="P13" s="28">
        <f t="shared" si="1"/>
        <v>1384.95</v>
      </c>
      <c r="Q13" s="28">
        <f t="shared" ref="Q13:Q79" si="2">M13*P13</f>
        <v>0</v>
      </c>
    </row>
    <row r="14" spans="1:19">
      <c r="A14" s="170">
        <v>0</v>
      </c>
      <c r="B14" s="175" t="s">
        <v>1474</v>
      </c>
      <c r="C14" s="153"/>
      <c r="D14" s="82">
        <v>16</v>
      </c>
      <c r="E14" s="82">
        <v>25</v>
      </c>
      <c r="F14" s="82">
        <v>6</v>
      </c>
      <c r="G14" s="82">
        <v>70</v>
      </c>
      <c r="H14" s="32">
        <v>30.2</v>
      </c>
      <c r="I14" s="32"/>
      <c r="J14" s="32"/>
      <c r="K14" s="32"/>
      <c r="L14" s="172">
        <f>ROUND(H14*Курс_EUR,2)</f>
        <v>3171</v>
      </c>
      <c r="M14" s="26"/>
      <c r="N14" s="202">
        <f>H14*(1-Скидка_ROXELPRO_burrs)</f>
        <v>30.2</v>
      </c>
      <c r="O14" s="72">
        <f t="shared" si="0"/>
        <v>0</v>
      </c>
      <c r="P14" s="28">
        <f t="shared" si="1"/>
        <v>3171</v>
      </c>
      <c r="Q14" s="28">
        <f t="shared" si="2"/>
        <v>0</v>
      </c>
    </row>
    <row r="15" spans="1:19">
      <c r="A15" s="170"/>
      <c r="B15" s="175"/>
      <c r="C15" s="153"/>
      <c r="D15" s="82"/>
      <c r="E15" s="82"/>
      <c r="F15" s="82"/>
      <c r="G15" s="82"/>
      <c r="H15" s="32"/>
      <c r="I15" s="32"/>
      <c r="J15" s="32"/>
      <c r="K15" s="32"/>
      <c r="L15" s="176"/>
      <c r="M15" s="36"/>
      <c r="N15" s="203"/>
      <c r="O15" s="73"/>
      <c r="P15" s="28"/>
      <c r="Q15" s="28"/>
    </row>
    <row r="16" spans="1:19" ht="12.5" thickBot="1">
      <c r="A16" s="170"/>
      <c r="B16" s="175"/>
      <c r="C16" s="153"/>
      <c r="D16" s="29"/>
      <c r="E16" s="29"/>
      <c r="F16" s="29"/>
      <c r="G16" s="29"/>
      <c r="H16" s="32"/>
      <c r="I16" s="32"/>
      <c r="J16" s="32"/>
      <c r="K16" s="32"/>
      <c r="L16" s="176"/>
      <c r="M16" s="36"/>
      <c r="N16" s="203"/>
      <c r="O16" s="73"/>
      <c r="P16" s="28"/>
      <c r="Q16" s="28"/>
    </row>
    <row r="17" spans="1:19">
      <c r="A17" s="170"/>
      <c r="B17" s="177" t="s">
        <v>1281</v>
      </c>
      <c r="C17" s="178"/>
      <c r="D17" s="179"/>
      <c r="E17" s="179"/>
      <c r="F17" s="179"/>
      <c r="G17" s="179"/>
      <c r="H17" s="180"/>
      <c r="I17" s="180"/>
      <c r="J17" s="180"/>
      <c r="K17" s="180"/>
      <c r="L17" s="181"/>
      <c r="M17" s="26"/>
      <c r="N17" s="202"/>
      <c r="O17" s="72"/>
      <c r="P17" s="28"/>
      <c r="Q17" s="28"/>
    </row>
    <row r="18" spans="1:19">
      <c r="A18" s="170">
        <v>0</v>
      </c>
      <c r="B18" s="175" t="s">
        <v>1900</v>
      </c>
      <c r="C18" s="153"/>
      <c r="D18" s="82">
        <v>3</v>
      </c>
      <c r="E18" s="82">
        <v>7</v>
      </c>
      <c r="F18" s="82">
        <v>3</v>
      </c>
      <c r="G18" s="82">
        <v>38</v>
      </c>
      <c r="H18" s="32"/>
      <c r="I18" s="32">
        <v>4.5</v>
      </c>
      <c r="J18" s="32"/>
      <c r="K18" s="32"/>
      <c r="L18" s="172">
        <f>ROUND(I18*Курс_EUR,2)</f>
        <v>472.5</v>
      </c>
      <c r="M18" s="26"/>
      <c r="N18" s="202">
        <f>I18*(1-Скидка_ROXELPRO_burrs)</f>
        <v>4.5</v>
      </c>
      <c r="O18" s="72">
        <f t="shared" ref="O18:O23" si="3">N18*M18</f>
        <v>0</v>
      </c>
      <c r="P18" s="28">
        <f t="shared" ref="P18:P23" si="4">L18*(1-Скидка_ROXELPRO_burrs)</f>
        <v>472.5</v>
      </c>
      <c r="Q18" s="28">
        <f>M18*P18</f>
        <v>0</v>
      </c>
      <c r="S18" s="34"/>
    </row>
    <row r="19" spans="1:19">
      <c r="A19" s="170">
        <v>0</v>
      </c>
      <c r="B19" s="175" t="s">
        <v>1291</v>
      </c>
      <c r="C19" s="153"/>
      <c r="D19" s="82">
        <v>6</v>
      </c>
      <c r="E19" s="82">
        <v>16</v>
      </c>
      <c r="F19" s="82">
        <v>6</v>
      </c>
      <c r="G19" s="82">
        <v>56</v>
      </c>
      <c r="H19" s="32">
        <v>15.75</v>
      </c>
      <c r="I19" s="32"/>
      <c r="J19" s="32"/>
      <c r="K19" s="32"/>
      <c r="L19" s="172">
        <f>ROUND(H19*Курс_EUR,2)</f>
        <v>1653.75</v>
      </c>
      <c r="M19" s="26"/>
      <c r="N19" s="202">
        <f>H19*(1-Скидка_ROXELPRO_burrs)</f>
        <v>15.75</v>
      </c>
      <c r="O19" s="72">
        <f t="shared" si="3"/>
        <v>0</v>
      </c>
      <c r="P19" s="28">
        <f t="shared" si="4"/>
        <v>1653.75</v>
      </c>
      <c r="Q19" s="28">
        <f t="shared" si="2"/>
        <v>0</v>
      </c>
    </row>
    <row r="20" spans="1:19">
      <c r="A20" s="170">
        <v>0</v>
      </c>
      <c r="B20" s="175" t="s">
        <v>1901</v>
      </c>
      <c r="C20" s="153"/>
      <c r="D20" s="82">
        <v>8</v>
      </c>
      <c r="E20" s="82">
        <v>20</v>
      </c>
      <c r="F20" s="82">
        <v>6</v>
      </c>
      <c r="G20" s="82">
        <v>65</v>
      </c>
      <c r="H20" s="32">
        <v>9.77</v>
      </c>
      <c r="I20" s="32"/>
      <c r="J20" s="32"/>
      <c r="K20" s="32"/>
      <c r="L20" s="172">
        <f>ROUND(H20*Курс_EUR,2)</f>
        <v>1025.8499999999999</v>
      </c>
      <c r="M20" s="26"/>
      <c r="N20" s="202">
        <f>H20*(1-Скидка_ROXELPRO_burrs)</f>
        <v>9.77</v>
      </c>
      <c r="O20" s="72">
        <f t="shared" si="3"/>
        <v>0</v>
      </c>
      <c r="P20" s="28">
        <f t="shared" si="4"/>
        <v>1025.8499999999999</v>
      </c>
      <c r="Q20" s="28">
        <f t="shared" ref="Q20" si="5">M20*P20</f>
        <v>0</v>
      </c>
      <c r="S20" s="34"/>
    </row>
    <row r="21" spans="1:19">
      <c r="A21" s="170">
        <v>0</v>
      </c>
      <c r="B21" s="175" t="s">
        <v>1292</v>
      </c>
      <c r="C21" s="153"/>
      <c r="D21" s="82">
        <v>10</v>
      </c>
      <c r="E21" s="82">
        <v>20</v>
      </c>
      <c r="F21" s="82">
        <v>6</v>
      </c>
      <c r="G21" s="82">
        <v>65</v>
      </c>
      <c r="H21" s="32">
        <v>13.19</v>
      </c>
      <c r="I21" s="32"/>
      <c r="J21" s="32"/>
      <c r="K21" s="32"/>
      <c r="L21" s="172">
        <f>ROUND(H21*Курс_EUR,2)</f>
        <v>1384.95</v>
      </c>
      <c r="M21" s="26"/>
      <c r="N21" s="202">
        <f>H21*(1-Скидка_ROXELPRO_burrs)</f>
        <v>13.19</v>
      </c>
      <c r="O21" s="72">
        <f t="shared" si="3"/>
        <v>0</v>
      </c>
      <c r="P21" s="28">
        <f t="shared" si="4"/>
        <v>1384.95</v>
      </c>
      <c r="Q21" s="28">
        <f t="shared" si="2"/>
        <v>0</v>
      </c>
    </row>
    <row r="22" spans="1:19">
      <c r="A22" s="170">
        <v>0</v>
      </c>
      <c r="B22" s="175" t="s">
        <v>1293</v>
      </c>
      <c r="C22" s="153"/>
      <c r="D22" s="82">
        <v>12</v>
      </c>
      <c r="E22" s="82">
        <v>25</v>
      </c>
      <c r="F22" s="82">
        <v>6</v>
      </c>
      <c r="G22" s="82">
        <v>70</v>
      </c>
      <c r="H22" s="32">
        <v>19.170000000000002</v>
      </c>
      <c r="I22" s="32"/>
      <c r="J22" s="32"/>
      <c r="K22" s="32"/>
      <c r="L22" s="172">
        <f>ROUND(H22*Курс_EUR,2)</f>
        <v>2012.85</v>
      </c>
      <c r="M22" s="26"/>
      <c r="N22" s="202">
        <f>H22*(1-Скидка_ROXELPRO_burrs)</f>
        <v>19.170000000000002</v>
      </c>
      <c r="O22" s="72">
        <f t="shared" si="3"/>
        <v>0</v>
      </c>
      <c r="P22" s="28">
        <f t="shared" si="4"/>
        <v>2012.85</v>
      </c>
      <c r="Q22" s="28">
        <f t="shared" si="2"/>
        <v>0</v>
      </c>
    </row>
    <row r="23" spans="1:19">
      <c r="A23" s="170">
        <v>0</v>
      </c>
      <c r="B23" s="175" t="s">
        <v>1475</v>
      </c>
      <c r="C23" s="153"/>
      <c r="D23" s="82">
        <v>16</v>
      </c>
      <c r="E23" s="82">
        <v>25</v>
      </c>
      <c r="F23" s="82">
        <v>6</v>
      </c>
      <c r="G23" s="82">
        <v>70</v>
      </c>
      <c r="H23" s="32">
        <v>30.2</v>
      </c>
      <c r="I23" s="32"/>
      <c r="J23" s="32"/>
      <c r="K23" s="32"/>
      <c r="L23" s="172">
        <f>ROUND(H23*Курс_EUR,2)</f>
        <v>3171</v>
      </c>
      <c r="M23" s="26"/>
      <c r="N23" s="202">
        <f>H23*(1-Скидка_ROXELPRO_burrs)</f>
        <v>30.2</v>
      </c>
      <c r="O23" s="72">
        <f t="shared" si="3"/>
        <v>0</v>
      </c>
      <c r="P23" s="28">
        <f t="shared" si="4"/>
        <v>3171</v>
      </c>
      <c r="Q23" s="28">
        <f t="shared" si="2"/>
        <v>0</v>
      </c>
    </row>
    <row r="24" spans="1:19" ht="12.5" thickBot="1">
      <c r="A24" s="170"/>
      <c r="B24" s="182"/>
      <c r="C24" s="183"/>
      <c r="D24" s="184"/>
      <c r="E24" s="184"/>
      <c r="F24" s="184"/>
      <c r="G24" s="184"/>
      <c r="H24" s="185"/>
      <c r="I24" s="185"/>
      <c r="J24" s="185"/>
      <c r="K24" s="185"/>
      <c r="L24" s="186"/>
      <c r="M24" s="26"/>
      <c r="N24" s="202"/>
      <c r="O24" s="72"/>
      <c r="P24" s="28"/>
      <c r="Q24" s="28"/>
    </row>
    <row r="25" spans="1:19">
      <c r="A25" s="170"/>
      <c r="B25" s="177" t="s">
        <v>1282</v>
      </c>
      <c r="C25" s="178"/>
      <c r="D25" s="187"/>
      <c r="E25" s="187"/>
      <c r="F25" s="187"/>
      <c r="G25" s="187"/>
      <c r="H25" s="180"/>
      <c r="I25" s="180"/>
      <c r="J25" s="180"/>
      <c r="K25" s="180"/>
      <c r="L25" s="181"/>
      <c r="M25" s="26"/>
      <c r="N25" s="202"/>
      <c r="O25" s="72"/>
      <c r="P25" s="28"/>
      <c r="Q25" s="28"/>
    </row>
    <row r="26" spans="1:19">
      <c r="A26" s="170">
        <v>0</v>
      </c>
      <c r="B26" s="174" t="s">
        <v>1772</v>
      </c>
      <c r="C26" s="153"/>
      <c r="D26" s="80">
        <v>2</v>
      </c>
      <c r="E26" s="90">
        <v>10</v>
      </c>
      <c r="F26" s="90">
        <v>3</v>
      </c>
      <c r="G26" s="90">
        <v>38</v>
      </c>
      <c r="H26" s="25">
        <v>4.5</v>
      </c>
      <c r="I26" s="25"/>
      <c r="J26" s="25"/>
      <c r="K26" s="25"/>
      <c r="L26" s="172">
        <f t="shared" ref="L26:L34" si="6">ROUND(H26*Курс_EUR,2)</f>
        <v>472.5</v>
      </c>
      <c r="M26" s="26"/>
      <c r="N26" s="202">
        <f t="shared" ref="N26:N34" si="7">H26*(1-Скидка_ROXELPRO_burrs)</f>
        <v>4.5</v>
      </c>
      <c r="O26" s="72">
        <f t="shared" ref="O26:O27" si="8">N26*M26</f>
        <v>0</v>
      </c>
      <c r="P26" s="28">
        <f t="shared" ref="P26:P27" si="9">L26*(1-Скидка_ROXELPRO_burrs)</f>
        <v>472.5</v>
      </c>
      <c r="Q26" s="28">
        <f t="shared" ref="Q26:Q27" si="10">M26*P26</f>
        <v>0</v>
      </c>
    </row>
    <row r="27" spans="1:19">
      <c r="A27" s="170">
        <v>0</v>
      </c>
      <c r="B27" s="174" t="s">
        <v>1773</v>
      </c>
      <c r="C27" s="153"/>
      <c r="D27" s="80">
        <v>3</v>
      </c>
      <c r="E27" s="90">
        <v>14</v>
      </c>
      <c r="F27" s="90">
        <v>3</v>
      </c>
      <c r="G27" s="90">
        <v>38</v>
      </c>
      <c r="H27" s="25">
        <v>4.5</v>
      </c>
      <c r="I27" s="25"/>
      <c r="J27" s="25"/>
      <c r="K27" s="25"/>
      <c r="L27" s="172">
        <f t="shared" si="6"/>
        <v>472.5</v>
      </c>
      <c r="M27" s="26"/>
      <c r="N27" s="202">
        <f t="shared" si="7"/>
        <v>4.5</v>
      </c>
      <c r="O27" s="72">
        <f t="shared" si="8"/>
        <v>0</v>
      </c>
      <c r="P27" s="28">
        <f t="shared" si="9"/>
        <v>472.5</v>
      </c>
      <c r="Q27" s="28">
        <f t="shared" si="10"/>
        <v>0</v>
      </c>
    </row>
    <row r="28" spans="1:19">
      <c r="A28" s="170">
        <v>0</v>
      </c>
      <c r="B28" s="175" t="s">
        <v>1294</v>
      </c>
      <c r="C28" s="153"/>
      <c r="D28" s="80">
        <v>6</v>
      </c>
      <c r="E28" s="90">
        <v>16</v>
      </c>
      <c r="F28" s="90">
        <v>6</v>
      </c>
      <c r="G28" s="90">
        <v>50</v>
      </c>
      <c r="H28" s="25">
        <v>15.75</v>
      </c>
      <c r="I28" s="25"/>
      <c r="J28" s="25"/>
      <c r="K28" s="32"/>
      <c r="L28" s="172">
        <f t="shared" si="6"/>
        <v>1653.75</v>
      </c>
      <c r="M28" s="26"/>
      <c r="N28" s="202">
        <f t="shared" si="7"/>
        <v>15.75</v>
      </c>
      <c r="O28" s="72">
        <f t="shared" ref="O28:O34" si="11">N28*M28</f>
        <v>0</v>
      </c>
      <c r="P28" s="28">
        <f t="shared" ref="P28:P34" si="12">L28*(1-Скидка_ROXELPRO_burrs)</f>
        <v>1653.75</v>
      </c>
      <c r="Q28" s="28">
        <f t="shared" si="2"/>
        <v>0</v>
      </c>
    </row>
    <row r="29" spans="1:19">
      <c r="A29" s="170">
        <v>0</v>
      </c>
      <c r="B29" s="175" t="s">
        <v>1779</v>
      </c>
      <c r="C29" s="153"/>
      <c r="D29" s="80">
        <v>8</v>
      </c>
      <c r="E29" s="90">
        <v>20</v>
      </c>
      <c r="F29" s="90">
        <v>6</v>
      </c>
      <c r="G29" s="90">
        <v>65</v>
      </c>
      <c r="H29" s="25">
        <v>9.5</v>
      </c>
      <c r="I29" s="25"/>
      <c r="J29" s="25"/>
      <c r="K29" s="32"/>
      <c r="L29" s="172">
        <f t="shared" si="6"/>
        <v>997.5</v>
      </c>
      <c r="M29" s="26"/>
      <c r="N29" s="202">
        <f t="shared" si="7"/>
        <v>9.5</v>
      </c>
      <c r="O29" s="72">
        <f t="shared" si="11"/>
        <v>0</v>
      </c>
      <c r="P29" s="28">
        <f t="shared" si="12"/>
        <v>997.5</v>
      </c>
      <c r="Q29" s="28">
        <f t="shared" si="2"/>
        <v>0</v>
      </c>
    </row>
    <row r="30" spans="1:19">
      <c r="A30" s="170">
        <v>0</v>
      </c>
      <c r="B30" s="175" t="s">
        <v>1476</v>
      </c>
      <c r="C30" s="153"/>
      <c r="D30" s="80">
        <v>10</v>
      </c>
      <c r="E30" s="90">
        <v>20</v>
      </c>
      <c r="F30" s="90">
        <v>6</v>
      </c>
      <c r="G30" s="90">
        <v>65</v>
      </c>
      <c r="H30" s="25">
        <v>12.74</v>
      </c>
      <c r="I30" s="25"/>
      <c r="J30" s="25"/>
      <c r="K30" s="32"/>
      <c r="L30" s="172">
        <f t="shared" si="6"/>
        <v>1337.7</v>
      </c>
      <c r="M30" s="26"/>
      <c r="N30" s="202">
        <f t="shared" si="7"/>
        <v>12.74</v>
      </c>
      <c r="O30" s="72">
        <f t="shared" si="11"/>
        <v>0</v>
      </c>
      <c r="P30" s="28">
        <f t="shared" si="12"/>
        <v>1337.7</v>
      </c>
      <c r="Q30" s="28">
        <f t="shared" si="2"/>
        <v>0</v>
      </c>
    </row>
    <row r="31" spans="1:19">
      <c r="A31" s="170">
        <v>0</v>
      </c>
      <c r="B31" s="175" t="s">
        <v>1477</v>
      </c>
      <c r="C31" s="153"/>
      <c r="D31" s="80">
        <v>12</v>
      </c>
      <c r="E31" s="90">
        <v>25</v>
      </c>
      <c r="F31" s="90">
        <v>6</v>
      </c>
      <c r="G31" s="90">
        <v>70</v>
      </c>
      <c r="H31" s="25">
        <v>18.45</v>
      </c>
      <c r="I31" s="25"/>
      <c r="J31" s="25"/>
      <c r="K31" s="32"/>
      <c r="L31" s="172">
        <f t="shared" si="6"/>
        <v>1937.25</v>
      </c>
      <c r="M31" s="26"/>
      <c r="N31" s="202">
        <f t="shared" si="7"/>
        <v>18.45</v>
      </c>
      <c r="O31" s="72">
        <f t="shared" si="11"/>
        <v>0</v>
      </c>
      <c r="P31" s="28">
        <f t="shared" si="12"/>
        <v>1937.25</v>
      </c>
      <c r="Q31" s="28">
        <f t="shared" si="2"/>
        <v>0</v>
      </c>
    </row>
    <row r="32" spans="1:19">
      <c r="A32" s="170">
        <v>0</v>
      </c>
      <c r="B32" s="174" t="s">
        <v>1295</v>
      </c>
      <c r="C32" s="153"/>
      <c r="D32" s="90">
        <v>12.7</v>
      </c>
      <c r="E32" s="90">
        <v>25</v>
      </c>
      <c r="F32" s="90">
        <v>6</v>
      </c>
      <c r="G32" s="90">
        <v>70</v>
      </c>
      <c r="H32" s="25">
        <v>20.25</v>
      </c>
      <c r="I32" s="25"/>
      <c r="J32" s="25"/>
      <c r="K32" s="32"/>
      <c r="L32" s="172">
        <f t="shared" si="6"/>
        <v>2126.25</v>
      </c>
      <c r="M32" s="26"/>
      <c r="N32" s="202">
        <f t="shared" si="7"/>
        <v>20.25</v>
      </c>
      <c r="O32" s="72">
        <f t="shared" si="11"/>
        <v>0</v>
      </c>
      <c r="P32" s="28">
        <f t="shared" si="12"/>
        <v>2126.25</v>
      </c>
      <c r="Q32" s="28">
        <f t="shared" si="2"/>
        <v>0</v>
      </c>
    </row>
    <row r="33" spans="1:19">
      <c r="A33" s="170">
        <v>0</v>
      </c>
      <c r="B33" s="174" t="s">
        <v>1478</v>
      </c>
      <c r="C33" s="153"/>
      <c r="D33" s="90">
        <v>16</v>
      </c>
      <c r="E33" s="90">
        <v>25</v>
      </c>
      <c r="F33" s="90">
        <v>6</v>
      </c>
      <c r="G33" s="90">
        <v>70</v>
      </c>
      <c r="H33" s="25">
        <v>28.17</v>
      </c>
      <c r="I33" s="25"/>
      <c r="J33" s="25"/>
      <c r="K33" s="32"/>
      <c r="L33" s="172">
        <f t="shared" si="6"/>
        <v>2957.85</v>
      </c>
      <c r="M33" s="26"/>
      <c r="N33" s="202">
        <f t="shared" si="7"/>
        <v>28.17</v>
      </c>
      <c r="O33" s="72">
        <f t="shared" si="11"/>
        <v>0</v>
      </c>
      <c r="P33" s="28">
        <f t="shared" si="12"/>
        <v>2957.85</v>
      </c>
      <c r="Q33" s="28">
        <f t="shared" si="2"/>
        <v>0</v>
      </c>
    </row>
    <row r="34" spans="1:19" ht="12.5" thickBot="1">
      <c r="A34" s="170">
        <v>0</v>
      </c>
      <c r="B34" s="188" t="s">
        <v>1479</v>
      </c>
      <c r="C34" s="183"/>
      <c r="D34" s="189">
        <v>10</v>
      </c>
      <c r="E34" s="189">
        <v>20</v>
      </c>
      <c r="F34" s="189">
        <v>8</v>
      </c>
      <c r="G34" s="189">
        <v>65</v>
      </c>
      <c r="H34" s="190">
        <v>12.74</v>
      </c>
      <c r="I34" s="190"/>
      <c r="J34" s="190"/>
      <c r="K34" s="185"/>
      <c r="L34" s="191">
        <f t="shared" si="6"/>
        <v>1337.7</v>
      </c>
      <c r="M34" s="26"/>
      <c r="N34" s="202">
        <f t="shared" si="7"/>
        <v>12.74</v>
      </c>
      <c r="O34" s="72">
        <f t="shared" si="11"/>
        <v>0</v>
      </c>
      <c r="P34" s="28">
        <f t="shared" si="12"/>
        <v>1337.7</v>
      </c>
      <c r="Q34" s="28">
        <f t="shared" si="2"/>
        <v>0</v>
      </c>
    </row>
    <row r="35" spans="1:19">
      <c r="A35" s="170"/>
      <c r="B35" s="177" t="s">
        <v>1283</v>
      </c>
      <c r="C35" s="178"/>
      <c r="D35" s="179"/>
      <c r="E35" s="179"/>
      <c r="F35" s="179"/>
      <c r="G35" s="179"/>
      <c r="H35" s="180"/>
      <c r="I35" s="180"/>
      <c r="J35" s="180"/>
      <c r="K35" s="180"/>
      <c r="L35" s="181"/>
      <c r="M35" s="26"/>
      <c r="N35" s="202"/>
      <c r="O35" s="72"/>
      <c r="P35" s="28"/>
      <c r="Q35" s="28"/>
    </row>
    <row r="36" spans="1:19">
      <c r="A36" s="170">
        <v>0</v>
      </c>
      <c r="B36" s="174" t="s">
        <v>1774</v>
      </c>
      <c r="C36" s="153"/>
      <c r="D36" s="90">
        <v>3</v>
      </c>
      <c r="E36" s="90">
        <v>2</v>
      </c>
      <c r="F36" s="90">
        <v>3</v>
      </c>
      <c r="G36" s="90">
        <v>38</v>
      </c>
      <c r="H36" s="25">
        <v>4.5</v>
      </c>
      <c r="I36" s="25"/>
      <c r="J36" s="25"/>
      <c r="K36" s="25"/>
      <c r="L36" s="172">
        <f>ROUND(H36*Курс_EUR,2)</f>
        <v>472.5</v>
      </c>
      <c r="M36" s="26"/>
      <c r="N36" s="202">
        <f>H36*(1-Скидка_ROXELPRO_burrs)</f>
        <v>4.5</v>
      </c>
      <c r="O36" s="72">
        <f t="shared" ref="O36" si="13">N36*M36</f>
        <v>0</v>
      </c>
      <c r="P36" s="28">
        <f t="shared" ref="P36" si="14">L36*(1-Скидка_ROXELPRO_burrs)</f>
        <v>472.5</v>
      </c>
      <c r="Q36" s="28">
        <f t="shared" ref="Q36" si="15">M36*P36</f>
        <v>0</v>
      </c>
    </row>
    <row r="37" spans="1:19">
      <c r="A37" s="170">
        <v>0</v>
      </c>
      <c r="B37" s="174" t="s">
        <v>1480</v>
      </c>
      <c r="C37" s="153"/>
      <c r="D37" s="90">
        <v>8</v>
      </c>
      <c r="E37" s="90">
        <v>7.2</v>
      </c>
      <c r="F37" s="90">
        <v>6</v>
      </c>
      <c r="G37" s="90">
        <v>52</v>
      </c>
      <c r="H37" s="25">
        <v>6.66</v>
      </c>
      <c r="I37" s="25"/>
      <c r="J37" s="25"/>
      <c r="K37" s="32"/>
      <c r="L37" s="172">
        <f>ROUND(H37*Курс_EUR,2)</f>
        <v>699.3</v>
      </c>
      <c r="M37" s="26"/>
      <c r="N37" s="202">
        <f>H37*(1-Скидка_ROXELPRO_burrs)</f>
        <v>6.66</v>
      </c>
      <c r="O37" s="72">
        <f t="shared" ref="O37:O43" si="16">N37*M37</f>
        <v>0</v>
      </c>
      <c r="P37" s="28">
        <f t="shared" ref="P37:P43" si="17">L37*(1-Скидка_ROXELPRO_burrs)</f>
        <v>699.3</v>
      </c>
      <c r="Q37" s="28">
        <f t="shared" si="2"/>
        <v>0</v>
      </c>
    </row>
    <row r="38" spans="1:19">
      <c r="A38" s="170">
        <v>0</v>
      </c>
      <c r="B38" s="174" t="s">
        <v>1780</v>
      </c>
      <c r="C38" s="153"/>
      <c r="D38" s="90">
        <v>10</v>
      </c>
      <c r="E38" s="90">
        <v>9</v>
      </c>
      <c r="F38" s="90">
        <v>6</v>
      </c>
      <c r="G38" s="90">
        <v>54</v>
      </c>
      <c r="H38" s="32">
        <v>8.69</v>
      </c>
      <c r="I38" s="32"/>
      <c r="J38" s="32"/>
      <c r="K38" s="32"/>
      <c r="L38" s="172">
        <f>ROUND(H38*Курс_EUR,2)</f>
        <v>912.45</v>
      </c>
      <c r="M38" s="26"/>
      <c r="N38" s="202">
        <f>H38*(1-Скидка_ROXELPRO_burrs)</f>
        <v>8.69</v>
      </c>
      <c r="O38" s="72">
        <f t="shared" si="16"/>
        <v>0</v>
      </c>
      <c r="P38" s="28">
        <f t="shared" si="17"/>
        <v>912.45</v>
      </c>
      <c r="Q38" s="28">
        <f t="shared" si="2"/>
        <v>0</v>
      </c>
    </row>
    <row r="39" spans="1:19">
      <c r="A39" s="170">
        <v>0</v>
      </c>
      <c r="B39" s="174" t="s">
        <v>1781</v>
      </c>
      <c r="C39" s="153"/>
      <c r="D39" s="90">
        <v>12</v>
      </c>
      <c r="E39" s="90">
        <v>10</v>
      </c>
      <c r="F39" s="90">
        <v>6</v>
      </c>
      <c r="G39" s="90">
        <v>55</v>
      </c>
      <c r="H39" s="29"/>
      <c r="I39" s="29"/>
      <c r="J39" s="29"/>
      <c r="K39" s="32">
        <v>21.65</v>
      </c>
      <c r="L39" s="172">
        <f>ROUND(K39*Курс_EUR,2)</f>
        <v>2273.25</v>
      </c>
      <c r="M39" s="26"/>
      <c r="N39" s="202">
        <f>K39*(1-Скидка_ROXELPRO_burrs)</f>
        <v>21.65</v>
      </c>
      <c r="O39" s="72">
        <f t="shared" si="16"/>
        <v>0</v>
      </c>
      <c r="P39" s="28">
        <f t="shared" si="17"/>
        <v>2273.25</v>
      </c>
      <c r="Q39" s="28">
        <f t="shared" si="2"/>
        <v>0</v>
      </c>
    </row>
    <row r="40" spans="1:19">
      <c r="A40" s="170">
        <v>0</v>
      </c>
      <c r="B40" s="174" t="s">
        <v>1782</v>
      </c>
      <c r="C40" s="153"/>
      <c r="D40" s="90">
        <v>12</v>
      </c>
      <c r="E40" s="90">
        <v>10</v>
      </c>
      <c r="F40" s="90">
        <v>6</v>
      </c>
      <c r="G40" s="90">
        <v>55</v>
      </c>
      <c r="H40" s="32">
        <v>11.12</v>
      </c>
      <c r="I40" s="32"/>
      <c r="J40" s="32"/>
      <c r="K40" s="32"/>
      <c r="L40" s="172">
        <f>ROUND(H40*Курс_EUR,2)</f>
        <v>1167.5999999999999</v>
      </c>
      <c r="M40" s="26"/>
      <c r="N40" s="202">
        <f>H40*(1-Скидка_ROXELPRO_burrs)</f>
        <v>11.12</v>
      </c>
      <c r="O40" s="72">
        <f t="shared" si="16"/>
        <v>0</v>
      </c>
      <c r="P40" s="28">
        <f t="shared" si="17"/>
        <v>1167.5999999999999</v>
      </c>
      <c r="Q40" s="28">
        <f t="shared" si="2"/>
        <v>0</v>
      </c>
    </row>
    <row r="41" spans="1:19">
      <c r="A41" s="170">
        <v>0</v>
      </c>
      <c r="B41" s="174" t="s">
        <v>1775</v>
      </c>
      <c r="C41" s="153"/>
      <c r="D41" s="90">
        <v>12.7</v>
      </c>
      <c r="E41" s="90">
        <v>11</v>
      </c>
      <c r="F41" s="90">
        <v>6</v>
      </c>
      <c r="G41" s="90">
        <v>51</v>
      </c>
      <c r="H41" s="25">
        <v>12.6</v>
      </c>
      <c r="I41" s="25"/>
      <c r="J41" s="25"/>
      <c r="K41" s="32"/>
      <c r="L41" s="172">
        <f>ROUND(H41*Курс_EUR,2)</f>
        <v>1323</v>
      </c>
      <c r="M41" s="26"/>
      <c r="N41" s="202">
        <f>H41*(1-Скидка_ROXELPRO_burrs)</f>
        <v>12.6</v>
      </c>
      <c r="O41" s="72">
        <f t="shared" ref="O41" si="18">N41*M41</f>
        <v>0</v>
      </c>
      <c r="P41" s="28">
        <f t="shared" ref="P41" si="19">L41*(1-Скидка_ROXELPRO_burrs)</f>
        <v>1323</v>
      </c>
      <c r="Q41" s="28">
        <f t="shared" ref="Q41" si="20">M41*P41</f>
        <v>0</v>
      </c>
    </row>
    <row r="42" spans="1:19">
      <c r="A42" s="170">
        <v>0</v>
      </c>
      <c r="B42" s="174" t="s">
        <v>1481</v>
      </c>
      <c r="C42" s="153"/>
      <c r="D42" s="90">
        <v>12.7</v>
      </c>
      <c r="E42" s="90">
        <v>11</v>
      </c>
      <c r="F42" s="90">
        <v>6</v>
      </c>
      <c r="G42" s="90">
        <v>55</v>
      </c>
      <c r="H42" s="25">
        <v>10.67</v>
      </c>
      <c r="I42" s="25"/>
      <c r="J42" s="25"/>
      <c r="K42" s="32"/>
      <c r="L42" s="172">
        <f>ROUND(H42*Курс_EUR,2)</f>
        <v>1120.3499999999999</v>
      </c>
      <c r="M42" s="26"/>
      <c r="N42" s="202">
        <f>H42*(1-Скидка_ROXELPRO_burrs)</f>
        <v>10.67</v>
      </c>
      <c r="O42" s="72">
        <f t="shared" si="16"/>
        <v>0</v>
      </c>
      <c r="P42" s="28">
        <f t="shared" si="17"/>
        <v>1120.3499999999999</v>
      </c>
      <c r="Q42" s="28">
        <f t="shared" si="2"/>
        <v>0</v>
      </c>
    </row>
    <row r="43" spans="1:19">
      <c r="A43" s="170">
        <v>0</v>
      </c>
      <c r="B43" s="174" t="s">
        <v>1482</v>
      </c>
      <c r="C43" s="153"/>
      <c r="D43" s="90">
        <v>16</v>
      </c>
      <c r="E43" s="90">
        <v>14.4</v>
      </c>
      <c r="F43" s="90">
        <v>6</v>
      </c>
      <c r="G43" s="90">
        <v>59</v>
      </c>
      <c r="H43" s="25">
        <v>18.45</v>
      </c>
      <c r="I43" s="25"/>
      <c r="J43" s="25"/>
      <c r="K43" s="32"/>
      <c r="L43" s="172">
        <f>ROUND(H43*Курс_EUR,2)</f>
        <v>1937.25</v>
      </c>
      <c r="M43" s="26"/>
      <c r="N43" s="202">
        <f>H43*(1-Скидка_ROXELPRO_burrs)</f>
        <v>18.45</v>
      </c>
      <c r="O43" s="72">
        <f t="shared" si="16"/>
        <v>0</v>
      </c>
      <c r="P43" s="28">
        <f t="shared" si="17"/>
        <v>1937.25</v>
      </c>
      <c r="Q43" s="28">
        <f t="shared" si="2"/>
        <v>0</v>
      </c>
    </row>
    <row r="44" spans="1:19">
      <c r="A44" s="170">
        <v>0</v>
      </c>
      <c r="B44" s="174" t="s">
        <v>1902</v>
      </c>
      <c r="C44" s="153"/>
      <c r="D44" s="90">
        <v>20</v>
      </c>
      <c r="E44" s="90">
        <v>18</v>
      </c>
      <c r="F44" s="90">
        <v>6</v>
      </c>
      <c r="G44" s="90">
        <v>63</v>
      </c>
      <c r="H44" s="25"/>
      <c r="I44" s="25">
        <v>29.7</v>
      </c>
      <c r="J44" s="25"/>
      <c r="K44" s="25"/>
      <c r="L44" s="172">
        <f>ROUND(I44*Курс_EUR,2)</f>
        <v>3118.5</v>
      </c>
      <c r="M44" s="26"/>
      <c r="N44" s="202">
        <f>I44*(1-Скидка_ROXELPRO_burrs)</f>
        <v>29.7</v>
      </c>
      <c r="O44" s="72">
        <f>N44*M44</f>
        <v>0</v>
      </c>
      <c r="P44" s="28">
        <f>L44*(1-Скидка_ROXELPRO_burrs)</f>
        <v>3118.5</v>
      </c>
      <c r="Q44" s="28">
        <f>M44*P44</f>
        <v>0</v>
      </c>
      <c r="S44" s="34"/>
    </row>
    <row r="45" spans="1:19">
      <c r="A45" s="170">
        <v>0</v>
      </c>
      <c r="B45" s="174" t="s">
        <v>1903</v>
      </c>
      <c r="C45" s="153"/>
      <c r="D45" s="90">
        <v>20</v>
      </c>
      <c r="E45" s="90">
        <v>18</v>
      </c>
      <c r="F45" s="90">
        <v>6</v>
      </c>
      <c r="G45" s="90">
        <v>63</v>
      </c>
      <c r="H45" s="25">
        <v>29.7</v>
      </c>
      <c r="I45" s="25"/>
      <c r="J45" s="25"/>
      <c r="K45" s="25"/>
      <c r="L45" s="172">
        <f>ROUND(H45*Курс_EUR,2)</f>
        <v>3118.5</v>
      </c>
      <c r="M45" s="26"/>
      <c r="N45" s="202">
        <f>H45*(1-Скидка_ROXELPRO_burrs)</f>
        <v>29.7</v>
      </c>
      <c r="O45" s="72">
        <f t="shared" ref="O45" si="21">N45*M45</f>
        <v>0</v>
      </c>
      <c r="P45" s="28">
        <f t="shared" ref="P45" si="22">L45*(1-Скидка_ROXELPRO_burrs)</f>
        <v>3118.5</v>
      </c>
      <c r="Q45" s="28">
        <f t="shared" ref="Q45" si="23">M45*P45</f>
        <v>0</v>
      </c>
      <c r="S45" s="34"/>
    </row>
    <row r="46" spans="1:19">
      <c r="A46" s="170">
        <v>0</v>
      </c>
      <c r="B46" s="174" t="s">
        <v>1904</v>
      </c>
      <c r="C46" s="153"/>
      <c r="D46" s="90">
        <v>25</v>
      </c>
      <c r="E46" s="90">
        <v>21</v>
      </c>
      <c r="F46" s="90">
        <v>6</v>
      </c>
      <c r="G46" s="90">
        <v>66</v>
      </c>
      <c r="H46" s="25"/>
      <c r="I46" s="25">
        <v>48.2</v>
      </c>
      <c r="J46" s="25"/>
      <c r="K46" s="25"/>
      <c r="L46" s="172">
        <f>ROUND(I46*Курс_EUR,2)</f>
        <v>5061</v>
      </c>
      <c r="M46" s="26"/>
      <c r="N46" s="202">
        <f>I46*(1-Скидка_ROXELPRO_burrs)</f>
        <v>48.2</v>
      </c>
      <c r="O46" s="72">
        <f>N46*M46</f>
        <v>0</v>
      </c>
      <c r="P46" s="28">
        <f>L46*(1-Скидка_ROXELPRO_burrs)</f>
        <v>5061</v>
      </c>
      <c r="Q46" s="28">
        <f>M46*P46</f>
        <v>0</v>
      </c>
      <c r="S46" s="34"/>
    </row>
    <row r="47" spans="1:19" ht="12.5" thickBot="1">
      <c r="A47" s="170">
        <v>0</v>
      </c>
      <c r="B47" s="174" t="s">
        <v>1905</v>
      </c>
      <c r="C47" s="153"/>
      <c r="D47" s="90">
        <v>25</v>
      </c>
      <c r="E47" s="90">
        <v>21</v>
      </c>
      <c r="F47" s="90">
        <v>6</v>
      </c>
      <c r="G47" s="90">
        <v>66</v>
      </c>
      <c r="H47" s="25">
        <v>48.2</v>
      </c>
      <c r="I47" s="25"/>
      <c r="J47" s="25"/>
      <c r="K47" s="25"/>
      <c r="L47" s="172">
        <f>ROUND(H47*Курс_EUR,2)</f>
        <v>5061</v>
      </c>
      <c r="M47" s="26"/>
      <c r="N47" s="202">
        <f>H47*(1-Скидка_ROXELPRO_burrs)</f>
        <v>48.2</v>
      </c>
      <c r="O47" s="72">
        <f t="shared" ref="O47" si="24">N47*M47</f>
        <v>0</v>
      </c>
      <c r="P47" s="28">
        <f t="shared" ref="P47" si="25">L47*(1-Скидка_ROXELPRO_burrs)</f>
        <v>5061</v>
      </c>
      <c r="Q47" s="28">
        <f t="shared" ref="Q47" si="26">M47*P47</f>
        <v>0</v>
      </c>
      <c r="S47" s="34"/>
    </row>
    <row r="48" spans="1:19">
      <c r="A48" s="170"/>
      <c r="B48" s="177" t="s">
        <v>1284</v>
      </c>
      <c r="C48" s="178"/>
      <c r="D48" s="179"/>
      <c r="E48" s="179"/>
      <c r="F48" s="179"/>
      <c r="G48" s="179"/>
      <c r="H48" s="180"/>
      <c r="I48" s="180"/>
      <c r="J48" s="180"/>
      <c r="K48" s="180"/>
      <c r="L48" s="181"/>
      <c r="M48" s="26"/>
      <c r="N48" s="202"/>
      <c r="O48" s="72"/>
      <c r="P48" s="28"/>
      <c r="Q48" s="28"/>
    </row>
    <row r="49" spans="1:17">
      <c r="A49" s="170">
        <v>0</v>
      </c>
      <c r="B49" s="174" t="s">
        <v>1776</v>
      </c>
      <c r="C49" s="153"/>
      <c r="D49" s="90">
        <v>6</v>
      </c>
      <c r="E49" s="90">
        <v>10</v>
      </c>
      <c r="F49" s="90">
        <v>3</v>
      </c>
      <c r="G49" s="90">
        <v>48</v>
      </c>
      <c r="H49" s="25">
        <v>4.5</v>
      </c>
      <c r="I49" s="25"/>
      <c r="J49" s="25"/>
      <c r="K49" s="25"/>
      <c r="L49" s="172">
        <f>ROUND(H49*Курс_EUR,2)</f>
        <v>472.5</v>
      </c>
      <c r="M49" s="26"/>
      <c r="N49" s="202">
        <f>H49*(1-Скидка_ROXELPRO_burrs)</f>
        <v>4.5</v>
      </c>
      <c r="O49" s="72">
        <f>N49*M49</f>
        <v>0</v>
      </c>
      <c r="P49" s="28">
        <f>L49*(1-Скидка_ROXELPRO_burrs)</f>
        <v>472.5</v>
      </c>
      <c r="Q49" s="28">
        <f t="shared" ref="Q49" si="27">M49*P49</f>
        <v>0</v>
      </c>
    </row>
    <row r="50" spans="1:17">
      <c r="A50" s="170">
        <v>0</v>
      </c>
      <c r="B50" s="174" t="s">
        <v>1483</v>
      </c>
      <c r="C50" s="153"/>
      <c r="D50" s="90">
        <v>8</v>
      </c>
      <c r="E50" s="90">
        <v>13</v>
      </c>
      <c r="F50" s="90">
        <v>6</v>
      </c>
      <c r="G50" s="90">
        <v>58</v>
      </c>
      <c r="H50" s="25">
        <v>7.52</v>
      </c>
      <c r="I50" s="25"/>
      <c r="J50" s="25"/>
      <c r="K50" s="32"/>
      <c r="L50" s="172">
        <f>ROUND(H50*Курс_EUR,2)</f>
        <v>789.6</v>
      </c>
      <c r="M50" s="26"/>
      <c r="N50" s="202">
        <f>H50*(1-Скидка_ROXELPRO_burrs)</f>
        <v>7.52</v>
      </c>
      <c r="O50" s="72">
        <f>N50*M50</f>
        <v>0</v>
      </c>
      <c r="P50" s="28">
        <f>L50*(1-Скидка_ROXELPRO_burrs)</f>
        <v>789.6</v>
      </c>
      <c r="Q50" s="28">
        <f t="shared" si="2"/>
        <v>0</v>
      </c>
    </row>
    <row r="51" spans="1:17">
      <c r="A51" s="170">
        <v>0</v>
      </c>
      <c r="B51" s="174" t="s">
        <v>1484</v>
      </c>
      <c r="C51" s="153"/>
      <c r="D51" s="90">
        <v>12</v>
      </c>
      <c r="E51" s="90">
        <v>20</v>
      </c>
      <c r="F51" s="90">
        <v>6</v>
      </c>
      <c r="G51" s="90">
        <v>65</v>
      </c>
      <c r="H51" s="25">
        <v>14.67</v>
      </c>
      <c r="I51" s="25"/>
      <c r="J51" s="25"/>
      <c r="K51" s="32"/>
      <c r="L51" s="172">
        <f>ROUND(H51*Курс_EUR,2)</f>
        <v>1540.35</v>
      </c>
      <c r="M51" s="26"/>
      <c r="N51" s="202">
        <f>H51*(1-Скидка_ROXELPRO_burrs)</f>
        <v>14.67</v>
      </c>
      <c r="O51" s="72">
        <f>N51*M51</f>
        <v>0</v>
      </c>
      <c r="P51" s="28">
        <f>L51*(1-Скидка_ROXELPRO_burrs)</f>
        <v>1540.35</v>
      </c>
      <c r="Q51" s="28">
        <f t="shared" si="2"/>
        <v>0</v>
      </c>
    </row>
    <row r="52" spans="1:17">
      <c r="A52" s="170">
        <v>0</v>
      </c>
      <c r="B52" s="174" t="s">
        <v>1783</v>
      </c>
      <c r="C52" s="153"/>
      <c r="D52" s="90">
        <v>13</v>
      </c>
      <c r="E52" s="90">
        <v>22</v>
      </c>
      <c r="F52" s="90">
        <v>6</v>
      </c>
      <c r="G52" s="90">
        <v>67</v>
      </c>
      <c r="H52" s="25">
        <v>16.52</v>
      </c>
      <c r="I52" s="25"/>
      <c r="J52" s="25"/>
      <c r="K52" s="32"/>
      <c r="L52" s="172">
        <f>ROUND(H52*Курс_EUR,2)</f>
        <v>1734.6</v>
      </c>
      <c r="M52" s="26"/>
      <c r="N52" s="202">
        <f>H52*(1-Скидка_ROXELPRO_burrs)</f>
        <v>16.52</v>
      </c>
      <c r="O52" s="72">
        <f>N52*M52</f>
        <v>0</v>
      </c>
      <c r="P52" s="28">
        <f>L52*(1-Скидка_ROXELPRO_burrs)</f>
        <v>1734.6</v>
      </c>
      <c r="Q52" s="28">
        <f t="shared" si="2"/>
        <v>0</v>
      </c>
    </row>
    <row r="53" spans="1:17">
      <c r="A53" s="170"/>
      <c r="B53" s="174"/>
      <c r="C53" s="153"/>
      <c r="D53" s="90"/>
      <c r="E53" s="90"/>
      <c r="F53" s="90"/>
      <c r="G53" s="90"/>
      <c r="H53" s="25"/>
      <c r="I53" s="25"/>
      <c r="J53" s="25"/>
      <c r="K53" s="32"/>
      <c r="L53" s="176"/>
      <c r="M53" s="26"/>
      <c r="N53" s="202"/>
      <c r="O53" s="72"/>
      <c r="P53" s="28"/>
      <c r="Q53" s="28"/>
    </row>
    <row r="54" spans="1:17">
      <c r="A54" s="170"/>
      <c r="B54" s="174"/>
      <c r="C54" s="153"/>
      <c r="D54" s="90"/>
      <c r="E54" s="90"/>
      <c r="F54" s="90"/>
      <c r="G54" s="90"/>
      <c r="H54" s="25"/>
      <c r="I54" s="25"/>
      <c r="J54" s="25"/>
      <c r="K54" s="32"/>
      <c r="L54" s="176"/>
      <c r="M54" s="26"/>
      <c r="N54" s="202"/>
      <c r="O54" s="72"/>
      <c r="P54" s="28"/>
      <c r="Q54" s="28"/>
    </row>
    <row r="55" spans="1:17" ht="12.5" thickBot="1">
      <c r="A55" s="170"/>
      <c r="B55" s="174"/>
      <c r="C55" s="153"/>
      <c r="D55" s="90"/>
      <c r="E55" s="90"/>
      <c r="F55" s="90"/>
      <c r="G55" s="90"/>
      <c r="H55" s="25"/>
      <c r="I55" s="25"/>
      <c r="J55" s="25"/>
      <c r="K55" s="32"/>
      <c r="L55" s="176"/>
      <c r="M55" s="26"/>
      <c r="N55" s="202"/>
      <c r="O55" s="72"/>
      <c r="P55" s="28"/>
      <c r="Q55" s="28"/>
    </row>
    <row r="56" spans="1:17">
      <c r="A56" s="170"/>
      <c r="B56" s="177" t="s">
        <v>1285</v>
      </c>
      <c r="C56" s="178"/>
      <c r="D56" s="179"/>
      <c r="E56" s="179"/>
      <c r="F56" s="179"/>
      <c r="G56" s="179"/>
      <c r="H56" s="180"/>
      <c r="I56" s="180"/>
      <c r="J56" s="180"/>
      <c r="K56" s="180"/>
      <c r="L56" s="181"/>
      <c r="M56" s="26"/>
      <c r="N56" s="202"/>
      <c r="O56" s="72"/>
      <c r="P56" s="28"/>
      <c r="Q56" s="28"/>
    </row>
    <row r="57" spans="1:17">
      <c r="A57" s="170">
        <v>0</v>
      </c>
      <c r="B57" s="174" t="s">
        <v>1777</v>
      </c>
      <c r="C57" s="153"/>
      <c r="D57" s="90">
        <v>3</v>
      </c>
      <c r="E57" s="90">
        <v>13</v>
      </c>
      <c r="F57" s="90">
        <v>3</v>
      </c>
      <c r="G57" s="90">
        <v>38</v>
      </c>
      <c r="H57" s="25">
        <v>4.5</v>
      </c>
      <c r="I57" s="25"/>
      <c r="J57" s="25"/>
      <c r="K57" s="25"/>
      <c r="L57" s="172">
        <f>ROUND(H57*Курс_EUR,2)</f>
        <v>472.5</v>
      </c>
      <c r="M57" s="26"/>
      <c r="N57" s="202">
        <f>H57*(1-Скидка_ROXELPRO_burrs)</f>
        <v>4.5</v>
      </c>
      <c r="O57" s="72">
        <f t="shared" ref="O57:O58" si="28">N57*M57</f>
        <v>0</v>
      </c>
      <c r="P57" s="28">
        <f t="shared" ref="P57:P58" si="29">L57*(1-Скидка_ROXELPRO_burrs)</f>
        <v>472.5</v>
      </c>
      <c r="Q57" s="28">
        <f t="shared" ref="Q57:Q58" si="30">M57*P57</f>
        <v>0</v>
      </c>
    </row>
    <row r="58" spans="1:17">
      <c r="A58" s="170">
        <v>0</v>
      </c>
      <c r="B58" s="174" t="s">
        <v>1778</v>
      </c>
      <c r="C58" s="153"/>
      <c r="D58" s="90">
        <v>6</v>
      </c>
      <c r="E58" s="90">
        <v>13</v>
      </c>
      <c r="F58" s="90">
        <v>3</v>
      </c>
      <c r="G58" s="90">
        <v>43</v>
      </c>
      <c r="H58" s="25">
        <v>4.5</v>
      </c>
      <c r="I58" s="25"/>
      <c r="J58" s="25"/>
      <c r="K58" s="25"/>
      <c r="L58" s="172">
        <f>ROUND(H58*Курс_EUR,2)</f>
        <v>472.5</v>
      </c>
      <c r="M58" s="26"/>
      <c r="N58" s="202">
        <f>H58*(1-Скидка_ROXELPRO_burrs)</f>
        <v>4.5</v>
      </c>
      <c r="O58" s="72">
        <f t="shared" si="28"/>
        <v>0</v>
      </c>
      <c r="P58" s="28">
        <f t="shared" si="29"/>
        <v>472.5</v>
      </c>
      <c r="Q58" s="28">
        <f t="shared" si="30"/>
        <v>0</v>
      </c>
    </row>
    <row r="59" spans="1:17">
      <c r="A59" s="170">
        <v>0</v>
      </c>
      <c r="B59" s="174" t="s">
        <v>1296</v>
      </c>
      <c r="C59" s="153"/>
      <c r="D59" s="90">
        <v>8</v>
      </c>
      <c r="E59" s="90">
        <v>20</v>
      </c>
      <c r="F59" s="90">
        <v>6</v>
      </c>
      <c r="G59" s="90">
        <v>65</v>
      </c>
      <c r="H59" s="25">
        <v>8.5500000000000007</v>
      </c>
      <c r="I59" s="25"/>
      <c r="J59" s="25"/>
      <c r="K59" s="32"/>
      <c r="L59" s="172">
        <f>ROUND(H59*Курс_EUR,2)</f>
        <v>897.75</v>
      </c>
      <c r="M59" s="26"/>
      <c r="N59" s="202">
        <f>H59*(1-Скидка_ROXELPRO_burrs)</f>
        <v>8.5500000000000007</v>
      </c>
      <c r="O59" s="72">
        <f t="shared" ref="O59:O65" si="31">N59*M59</f>
        <v>0</v>
      </c>
      <c r="P59" s="28">
        <f t="shared" ref="P59:P65" si="32">L59*(1-Скидка_ROXELPRO_burrs)</f>
        <v>897.75</v>
      </c>
      <c r="Q59" s="28">
        <f t="shared" si="2"/>
        <v>0</v>
      </c>
    </row>
    <row r="60" spans="1:17">
      <c r="A60" s="170">
        <v>0</v>
      </c>
      <c r="B60" s="174" t="s">
        <v>1297</v>
      </c>
      <c r="C60" s="153"/>
      <c r="D60" s="90">
        <v>10</v>
      </c>
      <c r="E60" s="90">
        <v>20</v>
      </c>
      <c r="F60" s="90">
        <v>6</v>
      </c>
      <c r="G60" s="90">
        <v>65</v>
      </c>
      <c r="H60" s="25">
        <v>10.89</v>
      </c>
      <c r="I60" s="25"/>
      <c r="J60" s="25"/>
      <c r="K60" s="32"/>
      <c r="L60" s="172">
        <f>ROUND(H60*Курс_EUR,2)</f>
        <v>1143.45</v>
      </c>
      <c r="M60" s="26"/>
      <c r="N60" s="202">
        <f>H60*(1-Скидка_ROXELPRO_burrs)</f>
        <v>10.89</v>
      </c>
      <c r="O60" s="72">
        <f t="shared" si="31"/>
        <v>0</v>
      </c>
      <c r="P60" s="28">
        <f t="shared" si="32"/>
        <v>1143.45</v>
      </c>
      <c r="Q60" s="28">
        <f t="shared" si="2"/>
        <v>0</v>
      </c>
    </row>
    <row r="61" spans="1:17">
      <c r="A61" s="170">
        <v>0</v>
      </c>
      <c r="B61" s="174" t="s">
        <v>1485</v>
      </c>
      <c r="C61" s="153"/>
      <c r="D61" s="90">
        <v>12</v>
      </c>
      <c r="E61" s="90">
        <v>25</v>
      </c>
      <c r="F61" s="90">
        <v>6</v>
      </c>
      <c r="G61" s="90">
        <v>70</v>
      </c>
      <c r="H61" s="25"/>
      <c r="I61" s="25"/>
      <c r="J61" s="25"/>
      <c r="K61" s="32">
        <v>26.46</v>
      </c>
      <c r="L61" s="172">
        <f>ROUND(K61*Курс_EUR,2)</f>
        <v>2778.3</v>
      </c>
      <c r="M61" s="26"/>
      <c r="N61" s="202">
        <f>K61*(1-Скидка_ROXELPRO_burrs)</f>
        <v>26.46</v>
      </c>
      <c r="O61" s="72">
        <f t="shared" si="31"/>
        <v>0</v>
      </c>
      <c r="P61" s="28">
        <f t="shared" si="32"/>
        <v>2778.3</v>
      </c>
      <c r="Q61" s="28">
        <f t="shared" si="2"/>
        <v>0</v>
      </c>
    </row>
    <row r="62" spans="1:17">
      <c r="A62" s="170">
        <v>0</v>
      </c>
      <c r="B62" s="174" t="s">
        <v>1486</v>
      </c>
      <c r="C62" s="153"/>
      <c r="D62" s="90">
        <v>12</v>
      </c>
      <c r="E62" s="90">
        <v>25</v>
      </c>
      <c r="F62" s="90">
        <v>6</v>
      </c>
      <c r="G62" s="90">
        <v>70</v>
      </c>
      <c r="H62" s="25">
        <v>15.3</v>
      </c>
      <c r="I62" s="25"/>
      <c r="J62" s="25"/>
      <c r="K62" s="32"/>
      <c r="L62" s="172">
        <f>ROUND(H62*Курс_EUR,2)</f>
        <v>1606.5</v>
      </c>
      <c r="M62" s="26"/>
      <c r="N62" s="202">
        <f>H62*(1-Скидка_ROXELPRO_burrs)</f>
        <v>15.3</v>
      </c>
      <c r="O62" s="72">
        <f t="shared" si="31"/>
        <v>0</v>
      </c>
      <c r="P62" s="28">
        <f t="shared" si="32"/>
        <v>1606.5</v>
      </c>
      <c r="Q62" s="28">
        <f t="shared" si="2"/>
        <v>0</v>
      </c>
    </row>
    <row r="63" spans="1:17">
      <c r="A63" s="170">
        <v>0</v>
      </c>
      <c r="B63" s="174" t="s">
        <v>1298</v>
      </c>
      <c r="C63" s="153"/>
      <c r="D63" s="90">
        <v>12.7</v>
      </c>
      <c r="E63" s="90">
        <v>25</v>
      </c>
      <c r="F63" s="90">
        <v>6</v>
      </c>
      <c r="G63" s="90">
        <v>70</v>
      </c>
      <c r="H63" s="25">
        <v>16.829999999999998</v>
      </c>
      <c r="I63" s="25"/>
      <c r="J63" s="25"/>
      <c r="K63" s="32"/>
      <c r="L63" s="172">
        <f>ROUND(H63*Курс_EUR,2)</f>
        <v>1767.15</v>
      </c>
      <c r="M63" s="26"/>
      <c r="N63" s="202">
        <f>H63*(1-Скидка_ROXELPRO_burrs)</f>
        <v>16.829999999999998</v>
      </c>
      <c r="O63" s="72">
        <f t="shared" si="31"/>
        <v>0</v>
      </c>
      <c r="P63" s="28">
        <f t="shared" si="32"/>
        <v>1767.15</v>
      </c>
      <c r="Q63" s="28">
        <f t="shared" si="2"/>
        <v>0</v>
      </c>
    </row>
    <row r="64" spans="1:17">
      <c r="A64" s="170">
        <v>0</v>
      </c>
      <c r="B64" s="174" t="s">
        <v>1299</v>
      </c>
      <c r="C64" s="153"/>
      <c r="D64" s="90">
        <v>16</v>
      </c>
      <c r="E64" s="90">
        <v>25</v>
      </c>
      <c r="F64" s="90">
        <v>6</v>
      </c>
      <c r="G64" s="90">
        <v>70</v>
      </c>
      <c r="H64" s="25">
        <v>23.58</v>
      </c>
      <c r="I64" s="25"/>
      <c r="J64" s="25"/>
      <c r="K64" s="32"/>
      <c r="L64" s="172">
        <f>ROUND(H64*Курс_EUR,2)</f>
        <v>2475.9</v>
      </c>
      <c r="M64" s="26"/>
      <c r="N64" s="202">
        <f>H64*(1-Скидка_ROXELPRO_burrs)</f>
        <v>23.58</v>
      </c>
      <c r="O64" s="72">
        <f t="shared" si="31"/>
        <v>0</v>
      </c>
      <c r="P64" s="28">
        <f t="shared" si="32"/>
        <v>2475.9</v>
      </c>
      <c r="Q64" s="28">
        <f t="shared" si="2"/>
        <v>0</v>
      </c>
    </row>
    <row r="65" spans="1:19" ht="12.5" thickBot="1">
      <c r="A65" s="170">
        <v>0</v>
      </c>
      <c r="B65" s="174" t="s">
        <v>1300</v>
      </c>
      <c r="C65" s="153"/>
      <c r="D65" s="90">
        <v>12.7</v>
      </c>
      <c r="E65" s="90">
        <v>25</v>
      </c>
      <c r="F65" s="90">
        <v>8</v>
      </c>
      <c r="G65" s="90">
        <v>70</v>
      </c>
      <c r="H65" s="25">
        <v>18</v>
      </c>
      <c r="I65" s="25"/>
      <c r="J65" s="25"/>
      <c r="K65" s="32"/>
      <c r="L65" s="172">
        <f>ROUND(H65*Курс_EUR,2)</f>
        <v>1890</v>
      </c>
      <c r="M65" s="26"/>
      <c r="N65" s="202">
        <f>H65*(1-Скидка_ROXELPRO_burrs)</f>
        <v>18</v>
      </c>
      <c r="O65" s="72">
        <f t="shared" si="31"/>
        <v>0</v>
      </c>
      <c r="P65" s="28">
        <f t="shared" si="32"/>
        <v>1890</v>
      </c>
      <c r="Q65" s="28">
        <f t="shared" si="2"/>
        <v>0</v>
      </c>
    </row>
    <row r="66" spans="1:19">
      <c r="A66" s="170"/>
      <c r="B66" s="177" t="s">
        <v>1286</v>
      </c>
      <c r="C66" s="178"/>
      <c r="D66" s="179"/>
      <c r="E66" s="179"/>
      <c r="F66" s="179"/>
      <c r="G66" s="179"/>
      <c r="H66" s="180"/>
      <c r="I66" s="180"/>
      <c r="J66" s="180"/>
      <c r="K66" s="180"/>
      <c r="L66" s="181"/>
      <c r="M66" s="26"/>
      <c r="N66" s="202"/>
      <c r="O66" s="72"/>
      <c r="P66" s="28"/>
      <c r="Q66" s="28"/>
    </row>
    <row r="67" spans="1:19">
      <c r="A67" s="170">
        <v>0</v>
      </c>
      <c r="B67" s="174" t="s">
        <v>1906</v>
      </c>
      <c r="C67" s="153"/>
      <c r="D67" s="90">
        <v>3</v>
      </c>
      <c r="E67" s="90">
        <v>13</v>
      </c>
      <c r="F67" s="90">
        <v>3</v>
      </c>
      <c r="G67" s="90">
        <v>38</v>
      </c>
      <c r="H67" s="25"/>
      <c r="I67" s="25">
        <v>4.5</v>
      </c>
      <c r="J67" s="25"/>
      <c r="K67" s="32"/>
      <c r="L67" s="172">
        <f>ROUND(I67*Курс_EUR,2)</f>
        <v>472.5</v>
      </c>
      <c r="M67" s="26"/>
      <c r="N67" s="202">
        <f>I67*(1-Скидка_ROXELPRO_burrs)</f>
        <v>4.5</v>
      </c>
      <c r="O67" s="72">
        <f>N67*M67</f>
        <v>0</v>
      </c>
      <c r="P67" s="28">
        <f>L67*(1-Скидка_ROXELPRO_burrs)</f>
        <v>472.5</v>
      </c>
      <c r="Q67" s="28">
        <f>M67*P67</f>
        <v>0</v>
      </c>
      <c r="S67" s="34"/>
    </row>
    <row r="68" spans="1:19">
      <c r="A68" s="170">
        <v>0</v>
      </c>
      <c r="B68" s="174" t="s">
        <v>2389</v>
      </c>
      <c r="C68" s="153"/>
      <c r="D68" s="90">
        <v>3</v>
      </c>
      <c r="E68" s="90">
        <v>13</v>
      </c>
      <c r="F68" s="90">
        <v>3</v>
      </c>
      <c r="G68" s="90">
        <v>38</v>
      </c>
      <c r="H68" s="25"/>
      <c r="I68" s="25"/>
      <c r="J68" s="25">
        <v>4.5</v>
      </c>
      <c r="K68" s="32"/>
      <c r="L68" s="172">
        <f>ROUND(J68*Курс_EUR,2)</f>
        <v>472.5</v>
      </c>
      <c r="M68" s="26"/>
      <c r="N68" s="202">
        <f>J68*(1-Скидка_ROXELPRO_burrs)</f>
        <v>4.5</v>
      </c>
      <c r="O68" s="72">
        <f t="shared" ref="O68:O69" si="33">N68*M68</f>
        <v>0</v>
      </c>
      <c r="P68" s="28">
        <f>L68*(1-Скидка_ROXELPRO_burrs)</f>
        <v>472.5</v>
      </c>
      <c r="Q68" s="28">
        <f t="shared" ref="Q68:Q69" si="34">M68*P68</f>
        <v>0</v>
      </c>
      <c r="S68" s="34"/>
    </row>
    <row r="69" spans="1:19">
      <c r="A69" s="170">
        <v>0</v>
      </c>
      <c r="B69" s="174" t="s">
        <v>2394</v>
      </c>
      <c r="C69" s="153"/>
      <c r="D69" s="90">
        <v>3</v>
      </c>
      <c r="E69" s="90">
        <v>13</v>
      </c>
      <c r="F69" s="90">
        <v>3</v>
      </c>
      <c r="G69" s="90">
        <v>38</v>
      </c>
      <c r="H69" s="25">
        <v>4.5</v>
      </c>
      <c r="I69" s="25"/>
      <c r="J69" s="25"/>
      <c r="K69" s="32"/>
      <c r="L69" s="172">
        <f t="shared" ref="L69:L75" si="35">ROUND(H69*Курс_EUR,2)</f>
        <v>472.5</v>
      </c>
      <c r="M69" s="26"/>
      <c r="N69" s="202">
        <f t="shared" ref="N69:N75" si="36">H69*(1-Скидка_ROXELPRO_burrs)</f>
        <v>4.5</v>
      </c>
      <c r="O69" s="72">
        <f t="shared" si="33"/>
        <v>0</v>
      </c>
      <c r="P69" s="28">
        <f>L69*(1-Скидка_ROXELPRO_burrs)</f>
        <v>472.5</v>
      </c>
      <c r="Q69" s="28">
        <f t="shared" si="34"/>
        <v>0</v>
      </c>
      <c r="S69" s="34"/>
    </row>
    <row r="70" spans="1:19">
      <c r="A70" s="170">
        <v>0</v>
      </c>
      <c r="B70" s="174" t="s">
        <v>1784</v>
      </c>
      <c r="C70" s="153"/>
      <c r="D70" s="90">
        <v>8</v>
      </c>
      <c r="E70" s="90">
        <v>20</v>
      </c>
      <c r="F70" s="90">
        <v>6</v>
      </c>
      <c r="G70" s="90">
        <v>65</v>
      </c>
      <c r="H70" s="25">
        <v>8.1</v>
      </c>
      <c r="I70" s="25"/>
      <c r="J70" s="25"/>
      <c r="K70" s="32"/>
      <c r="L70" s="172">
        <f t="shared" si="35"/>
        <v>850.5</v>
      </c>
      <c r="M70" s="26"/>
      <c r="N70" s="202">
        <f t="shared" si="36"/>
        <v>8.1</v>
      </c>
      <c r="O70" s="72">
        <f t="shared" ref="O70:O75" si="37">N70*M70</f>
        <v>0</v>
      </c>
      <c r="P70" s="28">
        <f t="shared" ref="P70:P75" si="38">L70*(1-Скидка_ROXELPRO_burrs)</f>
        <v>850.5</v>
      </c>
      <c r="Q70" s="28">
        <f t="shared" si="2"/>
        <v>0</v>
      </c>
    </row>
    <row r="71" spans="1:19">
      <c r="A71" s="170">
        <v>0</v>
      </c>
      <c r="B71" s="174" t="s">
        <v>1301</v>
      </c>
      <c r="C71" s="153"/>
      <c r="D71" s="90">
        <v>10</v>
      </c>
      <c r="E71" s="90">
        <v>20</v>
      </c>
      <c r="F71" s="90">
        <v>6</v>
      </c>
      <c r="G71" s="90">
        <v>65</v>
      </c>
      <c r="H71" s="25">
        <v>10.62</v>
      </c>
      <c r="I71" s="25"/>
      <c r="J71" s="25"/>
      <c r="K71" s="32"/>
      <c r="L71" s="172">
        <f t="shared" si="35"/>
        <v>1115.0999999999999</v>
      </c>
      <c r="M71" s="26"/>
      <c r="N71" s="202">
        <f t="shared" si="36"/>
        <v>10.62</v>
      </c>
      <c r="O71" s="72">
        <f t="shared" si="37"/>
        <v>0</v>
      </c>
      <c r="P71" s="28">
        <f t="shared" si="38"/>
        <v>1115.0999999999999</v>
      </c>
      <c r="Q71" s="28">
        <f t="shared" si="2"/>
        <v>0</v>
      </c>
    </row>
    <row r="72" spans="1:19">
      <c r="A72" s="170">
        <v>0</v>
      </c>
      <c r="B72" s="174" t="s">
        <v>1487</v>
      </c>
      <c r="C72" s="153"/>
      <c r="D72" s="90">
        <v>12</v>
      </c>
      <c r="E72" s="90">
        <v>25</v>
      </c>
      <c r="F72" s="90">
        <v>6</v>
      </c>
      <c r="G72" s="90">
        <v>70</v>
      </c>
      <c r="H72" s="25">
        <v>14.36</v>
      </c>
      <c r="I72" s="25"/>
      <c r="J72" s="25"/>
      <c r="K72" s="32"/>
      <c r="L72" s="172">
        <f t="shared" si="35"/>
        <v>1507.8</v>
      </c>
      <c r="M72" s="26"/>
      <c r="N72" s="202">
        <f t="shared" si="36"/>
        <v>14.36</v>
      </c>
      <c r="O72" s="72">
        <f t="shared" si="37"/>
        <v>0</v>
      </c>
      <c r="P72" s="28">
        <f t="shared" si="38"/>
        <v>1507.8</v>
      </c>
      <c r="Q72" s="28">
        <f t="shared" si="2"/>
        <v>0</v>
      </c>
    </row>
    <row r="73" spans="1:19">
      <c r="A73" s="170">
        <v>0</v>
      </c>
      <c r="B73" s="174" t="s">
        <v>1488</v>
      </c>
      <c r="C73" s="153"/>
      <c r="D73" s="90">
        <v>16</v>
      </c>
      <c r="E73" s="90">
        <v>25</v>
      </c>
      <c r="F73" s="90">
        <v>6</v>
      </c>
      <c r="G73" s="90">
        <v>70</v>
      </c>
      <c r="H73" s="25">
        <v>20.97</v>
      </c>
      <c r="I73" s="25"/>
      <c r="J73" s="25"/>
      <c r="K73" s="32"/>
      <c r="L73" s="172">
        <f t="shared" si="35"/>
        <v>2201.85</v>
      </c>
      <c r="M73" s="26"/>
      <c r="N73" s="202">
        <f t="shared" si="36"/>
        <v>20.97</v>
      </c>
      <c r="O73" s="72">
        <f t="shared" si="37"/>
        <v>0</v>
      </c>
      <c r="P73" s="28">
        <f t="shared" si="38"/>
        <v>2201.85</v>
      </c>
      <c r="Q73" s="28">
        <f t="shared" si="2"/>
        <v>0</v>
      </c>
    </row>
    <row r="74" spans="1:19">
      <c r="A74" s="170">
        <v>0</v>
      </c>
      <c r="B74" s="174" t="s">
        <v>1489</v>
      </c>
      <c r="C74" s="153"/>
      <c r="D74" s="90">
        <v>10</v>
      </c>
      <c r="E74" s="90">
        <v>20</v>
      </c>
      <c r="F74" s="90">
        <v>8</v>
      </c>
      <c r="G74" s="90">
        <v>65</v>
      </c>
      <c r="H74" s="25">
        <v>11.52</v>
      </c>
      <c r="I74" s="25"/>
      <c r="J74" s="25"/>
      <c r="K74" s="32"/>
      <c r="L74" s="172">
        <f t="shared" si="35"/>
        <v>1209.5999999999999</v>
      </c>
      <c r="M74" s="26"/>
      <c r="N74" s="202">
        <f t="shared" si="36"/>
        <v>11.52</v>
      </c>
      <c r="O74" s="72">
        <f t="shared" si="37"/>
        <v>0</v>
      </c>
      <c r="P74" s="28">
        <f t="shared" si="38"/>
        <v>1209.5999999999999</v>
      </c>
      <c r="Q74" s="28">
        <f t="shared" si="2"/>
        <v>0</v>
      </c>
    </row>
    <row r="75" spans="1:19" ht="12.5" thickBot="1">
      <c r="A75" s="170">
        <v>0</v>
      </c>
      <c r="B75" s="174" t="s">
        <v>1490</v>
      </c>
      <c r="C75" s="153"/>
      <c r="D75" s="90">
        <v>12</v>
      </c>
      <c r="E75" s="90">
        <v>25</v>
      </c>
      <c r="F75" s="90">
        <v>8</v>
      </c>
      <c r="G75" s="90">
        <v>70</v>
      </c>
      <c r="H75" s="25">
        <v>15.66</v>
      </c>
      <c r="I75" s="25"/>
      <c r="J75" s="25"/>
      <c r="K75" s="32"/>
      <c r="L75" s="172">
        <f t="shared" si="35"/>
        <v>1644.3</v>
      </c>
      <c r="M75" s="26"/>
      <c r="N75" s="202">
        <f t="shared" si="36"/>
        <v>15.66</v>
      </c>
      <c r="O75" s="72">
        <f t="shared" si="37"/>
        <v>0</v>
      </c>
      <c r="P75" s="28">
        <f t="shared" si="38"/>
        <v>1644.3</v>
      </c>
      <c r="Q75" s="28">
        <f t="shared" si="2"/>
        <v>0</v>
      </c>
    </row>
    <row r="76" spans="1:19">
      <c r="A76" s="170"/>
      <c r="B76" s="177" t="s">
        <v>1287</v>
      </c>
      <c r="C76" s="178"/>
      <c r="D76" s="179"/>
      <c r="E76" s="179"/>
      <c r="F76" s="179"/>
      <c r="G76" s="179"/>
      <c r="H76" s="180"/>
      <c r="I76" s="180"/>
      <c r="J76" s="180"/>
      <c r="K76" s="180"/>
      <c r="L76" s="181"/>
      <c r="M76" s="26"/>
      <c r="N76" s="202"/>
      <c r="O76" s="72"/>
      <c r="P76" s="28"/>
      <c r="Q76" s="28"/>
    </row>
    <row r="77" spans="1:19">
      <c r="A77" s="170">
        <v>0</v>
      </c>
      <c r="B77" s="174" t="s">
        <v>1785</v>
      </c>
      <c r="C77" s="153"/>
      <c r="D77" s="90">
        <v>8</v>
      </c>
      <c r="E77" s="90">
        <v>20</v>
      </c>
      <c r="F77" s="90">
        <v>6</v>
      </c>
      <c r="G77" s="90">
        <v>65</v>
      </c>
      <c r="H77" s="25">
        <v>8.3699999999999992</v>
      </c>
      <c r="I77" s="25"/>
      <c r="J77" s="25"/>
      <c r="K77" s="32"/>
      <c r="L77" s="172">
        <f>ROUND(H77*Курс_EUR,2)</f>
        <v>878.85</v>
      </c>
      <c r="M77" s="26"/>
      <c r="N77" s="202">
        <f>H77*(1-Скидка_ROXELPRO_burrs)</f>
        <v>8.3699999999999992</v>
      </c>
      <c r="O77" s="72">
        <f>N77*M77</f>
        <v>0</v>
      </c>
      <c r="P77" s="28">
        <f>L77*(1-Скидка_ROXELPRO_burrs)</f>
        <v>878.85</v>
      </c>
      <c r="Q77" s="28">
        <f t="shared" si="2"/>
        <v>0</v>
      </c>
    </row>
    <row r="78" spans="1:19">
      <c r="A78" s="170">
        <v>0</v>
      </c>
      <c r="B78" s="174" t="s">
        <v>1491</v>
      </c>
      <c r="C78" s="153"/>
      <c r="D78" s="90">
        <v>10</v>
      </c>
      <c r="E78" s="90">
        <v>25</v>
      </c>
      <c r="F78" s="90">
        <v>6</v>
      </c>
      <c r="G78" s="90">
        <v>70</v>
      </c>
      <c r="H78" s="25">
        <v>12.33</v>
      </c>
      <c r="I78" s="25"/>
      <c r="J78" s="25"/>
      <c r="K78" s="32"/>
      <c r="L78" s="172">
        <f>ROUND(H78*Курс_EUR,2)</f>
        <v>1294.6500000000001</v>
      </c>
      <c r="M78" s="26"/>
      <c r="N78" s="202">
        <f>H78*(1-Скидка_ROXELPRO_burrs)</f>
        <v>12.33</v>
      </c>
      <c r="O78" s="72">
        <f>N78*M78</f>
        <v>0</v>
      </c>
      <c r="P78" s="28">
        <f>L78*(1-Скидка_ROXELPRO_burrs)</f>
        <v>1294.6500000000001</v>
      </c>
      <c r="Q78" s="28">
        <f t="shared" si="2"/>
        <v>0</v>
      </c>
    </row>
    <row r="79" spans="1:19">
      <c r="A79" s="170">
        <v>0</v>
      </c>
      <c r="B79" s="174" t="s">
        <v>1302</v>
      </c>
      <c r="C79" s="153"/>
      <c r="D79" s="90">
        <v>12</v>
      </c>
      <c r="E79" s="90">
        <v>32</v>
      </c>
      <c r="F79" s="90">
        <v>6</v>
      </c>
      <c r="G79" s="90">
        <v>77</v>
      </c>
      <c r="H79" s="25">
        <v>18.18</v>
      </c>
      <c r="I79" s="25"/>
      <c r="J79" s="25"/>
      <c r="K79" s="32"/>
      <c r="L79" s="172">
        <f>ROUND(H79*Курс_EUR,2)</f>
        <v>1908.9</v>
      </c>
      <c r="M79" s="26"/>
      <c r="N79" s="202">
        <f>H79*(1-Скидка_ROXELPRO_burrs)</f>
        <v>18.18</v>
      </c>
      <c r="O79" s="72">
        <f>N79*M79</f>
        <v>0</v>
      </c>
      <c r="P79" s="28">
        <f>L79*(1-Скидка_ROXELPRO_burrs)</f>
        <v>1908.9</v>
      </c>
      <c r="Q79" s="28">
        <f t="shared" si="2"/>
        <v>0</v>
      </c>
    </row>
    <row r="80" spans="1:19">
      <c r="A80" s="170"/>
      <c r="B80" s="174"/>
      <c r="C80" s="153"/>
      <c r="D80" s="90"/>
      <c r="E80" s="90"/>
      <c r="F80" s="90"/>
      <c r="G80" s="90"/>
      <c r="H80" s="25"/>
      <c r="I80" s="25"/>
      <c r="J80" s="25"/>
      <c r="K80" s="32"/>
      <c r="L80" s="176"/>
      <c r="M80" s="26"/>
      <c r="N80" s="202"/>
      <c r="O80" s="72"/>
      <c r="P80" s="28"/>
      <c r="Q80" s="28"/>
    </row>
    <row r="81" spans="1:17">
      <c r="A81" s="170"/>
      <c r="B81" s="174"/>
      <c r="C81" s="153"/>
      <c r="D81" s="90"/>
      <c r="E81" s="90"/>
      <c r="F81" s="90"/>
      <c r="G81" s="90"/>
      <c r="H81" s="25"/>
      <c r="I81" s="25"/>
      <c r="J81" s="25"/>
      <c r="K81" s="32"/>
      <c r="L81" s="176"/>
      <c r="M81" s="26"/>
      <c r="N81" s="202"/>
      <c r="O81" s="72"/>
      <c r="P81" s="28"/>
      <c r="Q81" s="28"/>
    </row>
    <row r="82" spans="1:17">
      <c r="A82" s="170"/>
      <c r="B82" s="174"/>
      <c r="C82" s="153"/>
      <c r="D82" s="90"/>
      <c r="E82" s="90"/>
      <c r="F82" s="90"/>
      <c r="G82" s="90"/>
      <c r="H82" s="25"/>
      <c r="I82" s="25"/>
      <c r="J82" s="25"/>
      <c r="K82" s="32"/>
      <c r="L82" s="176"/>
      <c r="M82" s="26"/>
      <c r="N82" s="202"/>
      <c r="O82" s="72"/>
      <c r="P82" s="28"/>
      <c r="Q82" s="28"/>
    </row>
    <row r="83" spans="1:17" ht="12.5" thickBot="1">
      <c r="A83" s="170"/>
      <c r="B83" s="188"/>
      <c r="C83" s="183"/>
      <c r="D83" s="189"/>
      <c r="E83" s="189"/>
      <c r="F83" s="189"/>
      <c r="G83" s="189"/>
      <c r="H83" s="190"/>
      <c r="I83" s="190"/>
      <c r="J83" s="190"/>
      <c r="K83" s="185"/>
      <c r="L83" s="186"/>
      <c r="M83" s="26"/>
      <c r="N83" s="202"/>
      <c r="O83" s="72"/>
      <c r="P83" s="28"/>
      <c r="Q83" s="28"/>
    </row>
    <row r="84" spans="1:17">
      <c r="A84" s="170"/>
      <c r="B84" s="177" t="s">
        <v>1471</v>
      </c>
      <c r="C84" s="178"/>
      <c r="D84" s="179"/>
      <c r="E84" s="179"/>
      <c r="F84" s="179"/>
      <c r="G84" s="179"/>
      <c r="H84" s="180"/>
      <c r="I84" s="180"/>
      <c r="J84" s="180"/>
      <c r="K84" s="180"/>
      <c r="L84" s="181"/>
      <c r="M84" s="26"/>
      <c r="N84" s="202"/>
      <c r="O84" s="72"/>
      <c r="P84" s="28"/>
      <c r="Q84" s="28"/>
    </row>
    <row r="85" spans="1:17">
      <c r="A85" s="170">
        <v>0</v>
      </c>
      <c r="B85" s="174" t="s">
        <v>1492</v>
      </c>
      <c r="C85" s="153"/>
      <c r="D85" s="90">
        <v>10</v>
      </c>
      <c r="E85" s="90">
        <v>8</v>
      </c>
      <c r="F85" s="90">
        <v>6</v>
      </c>
      <c r="G85" s="90">
        <v>58</v>
      </c>
      <c r="H85" s="25">
        <v>8.69</v>
      </c>
      <c r="I85" s="25"/>
      <c r="J85" s="25"/>
      <c r="K85" s="32"/>
      <c r="L85" s="172">
        <f>ROUND(H85*Курс_EUR,2)</f>
        <v>912.45</v>
      </c>
      <c r="M85" s="26"/>
      <c r="N85" s="202">
        <f>H85*(1-Скидка_ROXELPRO_burrs)</f>
        <v>8.69</v>
      </c>
      <c r="O85" s="72">
        <f>N85*M85</f>
        <v>0</v>
      </c>
      <c r="P85" s="28">
        <f>L85*(1-Скидка_ROXELPRO_burrs)</f>
        <v>912.45</v>
      </c>
      <c r="Q85" s="28">
        <f t="shared" ref="Q85:Q114" si="39">M85*P85</f>
        <v>0</v>
      </c>
    </row>
    <row r="86" spans="1:17">
      <c r="A86" s="170">
        <v>0</v>
      </c>
      <c r="B86" s="174" t="s">
        <v>1493</v>
      </c>
      <c r="C86" s="153"/>
      <c r="D86" s="90">
        <v>12</v>
      </c>
      <c r="E86" s="90">
        <v>10</v>
      </c>
      <c r="F86" s="90">
        <v>6</v>
      </c>
      <c r="G86" s="90">
        <v>60</v>
      </c>
      <c r="H86" s="25">
        <v>11.12</v>
      </c>
      <c r="I86" s="25"/>
      <c r="J86" s="25"/>
      <c r="K86" s="32"/>
      <c r="L86" s="172">
        <f>ROUND(H86*Курс_EUR,2)</f>
        <v>1167.5999999999999</v>
      </c>
      <c r="M86" s="26"/>
      <c r="N86" s="202">
        <f>H86*(1-Скидка_ROXELPRO_burrs)</f>
        <v>11.12</v>
      </c>
      <c r="O86" s="72">
        <f>N86*M86</f>
        <v>0</v>
      </c>
      <c r="P86" s="28">
        <f>L86*(1-Скидка_ROXELPRO_burrs)</f>
        <v>1167.5999999999999</v>
      </c>
      <c r="Q86" s="28">
        <f t="shared" si="39"/>
        <v>0</v>
      </c>
    </row>
    <row r="87" spans="1:17">
      <c r="A87" s="170"/>
      <c r="B87" s="174"/>
      <c r="C87" s="153"/>
      <c r="D87" s="90"/>
      <c r="E87" s="90"/>
      <c r="F87" s="90"/>
      <c r="G87" s="90"/>
      <c r="H87" s="25"/>
      <c r="I87" s="25"/>
      <c r="J87" s="25"/>
      <c r="K87" s="32"/>
      <c r="L87" s="176"/>
      <c r="M87" s="26"/>
      <c r="N87" s="202"/>
      <c r="O87" s="72"/>
      <c r="P87" s="28"/>
      <c r="Q87" s="28"/>
    </row>
    <row r="88" spans="1:17">
      <c r="A88" s="170"/>
      <c r="B88" s="174"/>
      <c r="C88" s="153"/>
      <c r="D88" s="90"/>
      <c r="E88" s="90"/>
      <c r="F88" s="90"/>
      <c r="G88" s="90"/>
      <c r="H88" s="25"/>
      <c r="I88" s="25"/>
      <c r="J88" s="25"/>
      <c r="K88" s="32"/>
      <c r="L88" s="176"/>
      <c r="M88" s="26"/>
      <c r="N88" s="202"/>
      <c r="O88" s="72"/>
      <c r="P88" s="28"/>
      <c r="Q88" s="28"/>
    </row>
    <row r="89" spans="1:17">
      <c r="A89" s="170"/>
      <c r="B89" s="174"/>
      <c r="C89" s="153"/>
      <c r="D89" s="90"/>
      <c r="E89" s="90"/>
      <c r="F89" s="90"/>
      <c r="G89" s="90"/>
      <c r="H89" s="25"/>
      <c r="I89" s="25"/>
      <c r="J89" s="25"/>
      <c r="K89" s="32"/>
      <c r="L89" s="176"/>
      <c r="M89" s="26"/>
      <c r="N89" s="202"/>
      <c r="O89" s="72"/>
      <c r="P89" s="28"/>
      <c r="Q89" s="28"/>
    </row>
    <row r="90" spans="1:17">
      <c r="A90" s="170"/>
      <c r="B90" s="174"/>
      <c r="C90" s="153"/>
      <c r="D90" s="90"/>
      <c r="E90" s="90"/>
      <c r="F90" s="90"/>
      <c r="G90" s="90"/>
      <c r="H90" s="25"/>
      <c r="I90" s="25"/>
      <c r="J90" s="25"/>
      <c r="K90" s="32"/>
      <c r="L90" s="176"/>
      <c r="M90" s="26"/>
      <c r="N90" s="202"/>
      <c r="O90" s="72"/>
      <c r="P90" s="28"/>
      <c r="Q90" s="28"/>
    </row>
    <row r="91" spans="1:17" ht="12.5" thickBot="1">
      <c r="A91" s="170"/>
      <c r="B91" s="188"/>
      <c r="C91" s="183"/>
      <c r="D91" s="189"/>
      <c r="E91" s="189"/>
      <c r="F91" s="189"/>
      <c r="G91" s="189"/>
      <c r="H91" s="190"/>
      <c r="I91" s="190"/>
      <c r="J91" s="190"/>
      <c r="K91" s="185"/>
      <c r="L91" s="186"/>
      <c r="M91" s="26"/>
      <c r="N91" s="202"/>
      <c r="O91" s="72"/>
      <c r="P91" s="28"/>
      <c r="Q91" s="28"/>
    </row>
    <row r="92" spans="1:17">
      <c r="A92" s="170"/>
      <c r="B92" s="177" t="s">
        <v>1288</v>
      </c>
      <c r="C92" s="178"/>
      <c r="D92" s="179"/>
      <c r="E92" s="179"/>
      <c r="F92" s="179"/>
      <c r="G92" s="179"/>
      <c r="H92" s="180"/>
      <c r="I92" s="180"/>
      <c r="J92" s="180"/>
      <c r="K92" s="180"/>
      <c r="L92" s="181"/>
      <c r="M92" s="26"/>
      <c r="N92" s="202"/>
      <c r="O92" s="72"/>
      <c r="P92" s="28"/>
      <c r="Q92" s="28"/>
    </row>
    <row r="93" spans="1:17">
      <c r="A93" s="170">
        <v>0</v>
      </c>
      <c r="B93" s="174" t="s">
        <v>1494</v>
      </c>
      <c r="C93" s="153"/>
      <c r="D93" s="90">
        <v>8</v>
      </c>
      <c r="E93" s="90">
        <v>22</v>
      </c>
      <c r="F93" s="90">
        <v>6</v>
      </c>
      <c r="G93" s="90">
        <v>67</v>
      </c>
      <c r="H93" s="25">
        <v>8.1</v>
      </c>
      <c r="I93" s="25"/>
      <c r="J93" s="25"/>
      <c r="K93" s="32"/>
      <c r="L93" s="172">
        <f>ROUND(H93*Курс_EUR,2)</f>
        <v>850.5</v>
      </c>
      <c r="M93" s="26"/>
      <c r="N93" s="202">
        <f>H93*(1-Скидка_ROXELPRO_burrs)</f>
        <v>8.1</v>
      </c>
      <c r="O93" s="72">
        <f t="shared" ref="O93:O99" si="40">N93*M93</f>
        <v>0</v>
      </c>
      <c r="P93" s="28">
        <f t="shared" ref="P93:P99" si="41">L93*(1-Скидка_ROXELPRO_burrs)</f>
        <v>850.5</v>
      </c>
      <c r="Q93" s="28">
        <f t="shared" si="39"/>
        <v>0</v>
      </c>
    </row>
    <row r="94" spans="1:17">
      <c r="A94" s="170">
        <v>0</v>
      </c>
      <c r="B94" s="174" t="s">
        <v>1786</v>
      </c>
      <c r="C94" s="153"/>
      <c r="D94" s="90">
        <v>10</v>
      </c>
      <c r="E94" s="90">
        <v>25</v>
      </c>
      <c r="F94" s="90">
        <v>6</v>
      </c>
      <c r="G94" s="90">
        <v>70</v>
      </c>
      <c r="H94" s="25">
        <v>11.07</v>
      </c>
      <c r="I94" s="25"/>
      <c r="J94" s="25"/>
      <c r="K94" s="32"/>
      <c r="L94" s="172">
        <f>ROUND(H94*Курс_EUR,2)</f>
        <v>1162.3499999999999</v>
      </c>
      <c r="M94" s="26"/>
      <c r="N94" s="202">
        <f>H94*(1-Скидка_ROXELPRO_burrs)</f>
        <v>11.07</v>
      </c>
      <c r="O94" s="72">
        <f t="shared" si="40"/>
        <v>0</v>
      </c>
      <c r="P94" s="28">
        <f t="shared" si="41"/>
        <v>1162.3499999999999</v>
      </c>
      <c r="Q94" s="28">
        <f t="shared" si="39"/>
        <v>0</v>
      </c>
    </row>
    <row r="95" spans="1:17">
      <c r="A95" s="170">
        <v>0</v>
      </c>
      <c r="B95" s="174" t="s">
        <v>1495</v>
      </c>
      <c r="C95" s="153"/>
      <c r="D95" s="90">
        <v>12</v>
      </c>
      <c r="E95" s="90">
        <v>28</v>
      </c>
      <c r="F95" s="90">
        <v>6</v>
      </c>
      <c r="G95" s="90">
        <v>73</v>
      </c>
      <c r="H95" s="25"/>
      <c r="I95" s="25"/>
      <c r="J95" s="25"/>
      <c r="K95" s="32">
        <v>26.33</v>
      </c>
      <c r="L95" s="172">
        <f>ROUND(K95*Курс_EUR,2)</f>
        <v>2764.65</v>
      </c>
      <c r="M95" s="26"/>
      <c r="N95" s="202">
        <f>K95*(1-Скидка_ROXELPRO_burrs)</f>
        <v>26.33</v>
      </c>
      <c r="O95" s="72">
        <f t="shared" si="40"/>
        <v>0</v>
      </c>
      <c r="P95" s="28">
        <f t="shared" si="41"/>
        <v>2764.65</v>
      </c>
      <c r="Q95" s="28">
        <f t="shared" si="39"/>
        <v>0</v>
      </c>
    </row>
    <row r="96" spans="1:17">
      <c r="A96" s="170">
        <v>0</v>
      </c>
      <c r="B96" s="174" t="s">
        <v>1303</v>
      </c>
      <c r="C96" s="153"/>
      <c r="D96" s="90">
        <v>12</v>
      </c>
      <c r="E96" s="90">
        <v>28</v>
      </c>
      <c r="F96" s="90">
        <v>6</v>
      </c>
      <c r="G96" s="90">
        <v>73</v>
      </c>
      <c r="H96" s="25">
        <v>15.21</v>
      </c>
      <c r="I96" s="25"/>
      <c r="J96" s="25"/>
      <c r="K96" s="32"/>
      <c r="L96" s="172">
        <f>ROUND(H96*Курс_EUR,2)</f>
        <v>1597.05</v>
      </c>
      <c r="M96" s="26"/>
      <c r="N96" s="202">
        <f>H96*(1-Скидка_ROXELPRO_burrs)</f>
        <v>15.21</v>
      </c>
      <c r="O96" s="72">
        <f t="shared" si="40"/>
        <v>0</v>
      </c>
      <c r="P96" s="28">
        <f t="shared" si="41"/>
        <v>1597.05</v>
      </c>
      <c r="Q96" s="28">
        <f t="shared" si="39"/>
        <v>0</v>
      </c>
    </row>
    <row r="97" spans="1:19">
      <c r="A97" s="170">
        <v>0</v>
      </c>
      <c r="B97" s="174" t="s">
        <v>2395</v>
      </c>
      <c r="C97" s="153"/>
      <c r="D97" s="90">
        <v>13</v>
      </c>
      <c r="E97" s="90">
        <v>28</v>
      </c>
      <c r="F97" s="90">
        <v>6</v>
      </c>
      <c r="G97" s="90">
        <v>73</v>
      </c>
      <c r="H97" s="25">
        <v>17.010000000000002</v>
      </c>
      <c r="I97" s="25"/>
      <c r="J97" s="25"/>
      <c r="K97" s="32"/>
      <c r="L97" s="172"/>
      <c r="M97" s="26"/>
      <c r="N97" s="202"/>
      <c r="O97" s="72"/>
      <c r="P97" s="28"/>
      <c r="Q97" s="28"/>
    </row>
    <row r="98" spans="1:19">
      <c r="A98" s="170">
        <v>0</v>
      </c>
      <c r="B98" s="174" t="s">
        <v>1787</v>
      </c>
      <c r="C98" s="153"/>
      <c r="D98" s="90">
        <v>13</v>
      </c>
      <c r="E98" s="90">
        <v>32</v>
      </c>
      <c r="F98" s="90">
        <v>6</v>
      </c>
      <c r="G98" s="90">
        <v>73</v>
      </c>
      <c r="H98" s="25">
        <v>16.649999999999999</v>
      </c>
      <c r="I98" s="25"/>
      <c r="J98" s="25"/>
      <c r="K98" s="32"/>
      <c r="L98" s="172">
        <f>ROUND(H98*Курс_EUR,2)</f>
        <v>1748.25</v>
      </c>
      <c r="M98" s="26"/>
      <c r="N98" s="202">
        <f>H98*(1-Скидка_ROXELPRO_burrs)</f>
        <v>16.649999999999999</v>
      </c>
      <c r="O98" s="72">
        <f t="shared" si="40"/>
        <v>0</v>
      </c>
      <c r="P98" s="28">
        <f t="shared" si="41"/>
        <v>1748.25</v>
      </c>
      <c r="Q98" s="28">
        <f t="shared" si="39"/>
        <v>0</v>
      </c>
    </row>
    <row r="99" spans="1:19">
      <c r="A99" s="170">
        <v>0</v>
      </c>
      <c r="B99" s="174" t="s">
        <v>1788</v>
      </c>
      <c r="C99" s="153"/>
      <c r="D99" s="90">
        <v>16</v>
      </c>
      <c r="E99" s="90">
        <v>33</v>
      </c>
      <c r="F99" s="90">
        <v>6</v>
      </c>
      <c r="G99" s="90">
        <v>78</v>
      </c>
      <c r="H99" s="25">
        <v>26.96</v>
      </c>
      <c r="I99" s="25"/>
      <c r="J99" s="25"/>
      <c r="K99" s="32"/>
      <c r="L99" s="172">
        <f>ROUND(H99*Курс_EUR,2)</f>
        <v>2830.8</v>
      </c>
      <c r="M99" s="26"/>
      <c r="N99" s="202">
        <f>H99*(1-Скидка_ROXELPRO_burrs)</f>
        <v>26.96</v>
      </c>
      <c r="O99" s="72">
        <f t="shared" si="40"/>
        <v>0</v>
      </c>
      <c r="P99" s="28">
        <f t="shared" si="41"/>
        <v>2830.8</v>
      </c>
      <c r="Q99" s="28">
        <f t="shared" si="39"/>
        <v>0</v>
      </c>
    </row>
    <row r="100" spans="1:19" ht="12.5" thickBot="1">
      <c r="A100" s="170"/>
      <c r="B100" s="188"/>
      <c r="C100" s="183"/>
      <c r="D100" s="189"/>
      <c r="E100" s="189"/>
      <c r="F100" s="189"/>
      <c r="G100" s="189"/>
      <c r="H100" s="190"/>
      <c r="I100" s="190"/>
      <c r="J100" s="190"/>
      <c r="K100" s="185"/>
      <c r="L100" s="186"/>
      <c r="M100" s="26"/>
      <c r="N100" s="202"/>
      <c r="O100" s="72"/>
      <c r="P100" s="28"/>
      <c r="Q100" s="28"/>
    </row>
    <row r="101" spans="1:19">
      <c r="A101" s="170"/>
      <c r="B101" s="177" t="s">
        <v>1472</v>
      </c>
      <c r="C101" s="178"/>
      <c r="D101" s="179"/>
      <c r="E101" s="179"/>
      <c r="F101" s="179"/>
      <c r="G101" s="179"/>
      <c r="H101" s="180"/>
      <c r="I101" s="180"/>
      <c r="J101" s="180"/>
      <c r="K101" s="180"/>
      <c r="L101" s="181"/>
      <c r="M101" s="26"/>
      <c r="N101" s="202"/>
      <c r="O101" s="72"/>
      <c r="P101" s="28"/>
      <c r="Q101" s="28"/>
    </row>
    <row r="102" spans="1:19">
      <c r="A102" s="170">
        <v>0</v>
      </c>
      <c r="B102" s="174" t="s">
        <v>2396</v>
      </c>
      <c r="C102" s="153"/>
      <c r="D102" s="90">
        <v>3</v>
      </c>
      <c r="E102" s="90">
        <v>13</v>
      </c>
      <c r="F102" s="90">
        <v>3</v>
      </c>
      <c r="G102" s="90">
        <v>38</v>
      </c>
      <c r="H102" s="25">
        <v>4.5</v>
      </c>
      <c r="I102" s="25"/>
      <c r="J102" s="25"/>
      <c r="K102" s="32"/>
      <c r="L102" s="172">
        <f>ROUND(H102*Курс_EUR,2)</f>
        <v>472.5</v>
      </c>
      <c r="M102" s="26"/>
      <c r="N102" s="202">
        <f>H102*(1-Скидка_ROXELPRO_burrs)</f>
        <v>4.5</v>
      </c>
      <c r="O102" s="72">
        <f t="shared" ref="O102:O107" si="42">N102*M102</f>
        <v>0</v>
      </c>
      <c r="P102" s="28">
        <f t="shared" ref="P102" si="43">L102*(1-Скидка_ROXELPRO_burrs)</f>
        <v>472.5</v>
      </c>
      <c r="Q102" s="28">
        <f t="shared" ref="Q102" si="44">M102*P102</f>
        <v>0</v>
      </c>
      <c r="S102" s="34"/>
    </row>
    <row r="103" spans="1:19">
      <c r="A103" s="170">
        <v>0</v>
      </c>
      <c r="B103" s="174" t="s">
        <v>1907</v>
      </c>
      <c r="C103" s="153"/>
      <c r="D103" s="90">
        <v>6</v>
      </c>
      <c r="E103" s="90">
        <v>13</v>
      </c>
      <c r="F103" s="90">
        <v>3</v>
      </c>
      <c r="G103" s="90">
        <v>51</v>
      </c>
      <c r="H103" s="25"/>
      <c r="I103" s="25">
        <v>4.5</v>
      </c>
      <c r="J103" s="25"/>
      <c r="K103" s="32"/>
      <c r="L103" s="172">
        <f>ROUND(I103*Курс_EUR,2)</f>
        <v>472.5</v>
      </c>
      <c r="M103" s="26"/>
      <c r="N103" s="202">
        <f>I103*(1-Скидка_ROXELPRO_burrs)</f>
        <v>4.5</v>
      </c>
      <c r="O103" s="72">
        <f t="shared" si="42"/>
        <v>0</v>
      </c>
      <c r="P103" s="28">
        <f t="shared" ref="P103:P109" si="45">L103*(1-Скидка_ROXELPRO_burrs)</f>
        <v>472.5</v>
      </c>
      <c r="Q103" s="28">
        <f>M103*P103</f>
        <v>0</v>
      </c>
      <c r="S103" s="34"/>
    </row>
    <row r="104" spans="1:19">
      <c r="A104" s="170">
        <v>0</v>
      </c>
      <c r="B104" s="174" t="s">
        <v>2397</v>
      </c>
      <c r="C104" s="153"/>
      <c r="D104" s="90">
        <v>6</v>
      </c>
      <c r="E104" s="90">
        <v>13</v>
      </c>
      <c r="F104" s="90">
        <v>3</v>
      </c>
      <c r="G104" s="90">
        <v>51</v>
      </c>
      <c r="H104" s="25">
        <v>4.5</v>
      </c>
      <c r="I104" s="25"/>
      <c r="J104" s="25"/>
      <c r="K104" s="32"/>
      <c r="L104" s="172">
        <f t="shared" ref="L104:L109" si="46">ROUND(H104*Курс_EUR,2)</f>
        <v>472.5</v>
      </c>
      <c r="M104" s="26"/>
      <c r="N104" s="202">
        <f t="shared" ref="N104:N109" si="47">H104*(1-Скидка_ROXELPRO_burrs)</f>
        <v>4.5</v>
      </c>
      <c r="O104" s="72">
        <f t="shared" si="42"/>
        <v>0</v>
      </c>
      <c r="P104" s="28">
        <f t="shared" ref="P104" si="48">L104*(1-Скидка_ROXELPRO_burrs)</f>
        <v>472.5</v>
      </c>
      <c r="Q104" s="28">
        <f t="shared" ref="Q104" si="49">M104*P104</f>
        <v>0</v>
      </c>
      <c r="S104" s="34"/>
    </row>
    <row r="105" spans="1:19">
      <c r="A105" s="170">
        <v>0</v>
      </c>
      <c r="B105" s="174" t="s">
        <v>1496</v>
      </c>
      <c r="C105" s="153"/>
      <c r="D105" s="90">
        <v>6</v>
      </c>
      <c r="E105" s="90">
        <v>18</v>
      </c>
      <c r="F105" s="90">
        <v>6</v>
      </c>
      <c r="G105" s="90">
        <v>58</v>
      </c>
      <c r="H105" s="25">
        <v>15.75</v>
      </c>
      <c r="I105" s="25"/>
      <c r="J105" s="25"/>
      <c r="K105" s="32"/>
      <c r="L105" s="172">
        <f t="shared" si="46"/>
        <v>1653.75</v>
      </c>
      <c r="M105" s="26"/>
      <c r="N105" s="202">
        <f t="shared" si="47"/>
        <v>15.75</v>
      </c>
      <c r="O105" s="72">
        <f t="shared" si="42"/>
        <v>0</v>
      </c>
      <c r="P105" s="28">
        <f t="shared" si="45"/>
        <v>1653.75</v>
      </c>
      <c r="Q105" s="28">
        <f t="shared" si="39"/>
        <v>0</v>
      </c>
    </row>
    <row r="106" spans="1:19">
      <c r="A106" s="170">
        <v>0</v>
      </c>
      <c r="B106" s="174" t="s">
        <v>1497</v>
      </c>
      <c r="C106" s="153"/>
      <c r="D106" s="90">
        <v>8</v>
      </c>
      <c r="E106" s="90">
        <v>20</v>
      </c>
      <c r="F106" s="90">
        <v>6</v>
      </c>
      <c r="G106" s="90">
        <v>65</v>
      </c>
      <c r="H106" s="25">
        <v>7.47</v>
      </c>
      <c r="I106" s="25"/>
      <c r="J106" s="25"/>
      <c r="K106" s="32"/>
      <c r="L106" s="172">
        <f t="shared" si="46"/>
        <v>784.35</v>
      </c>
      <c r="M106" s="26"/>
      <c r="N106" s="202">
        <f t="shared" si="47"/>
        <v>7.47</v>
      </c>
      <c r="O106" s="72">
        <f t="shared" si="42"/>
        <v>0</v>
      </c>
      <c r="P106" s="28">
        <f t="shared" si="45"/>
        <v>784.35</v>
      </c>
      <c r="Q106" s="28">
        <f t="shared" si="39"/>
        <v>0</v>
      </c>
    </row>
    <row r="107" spans="1:19">
      <c r="A107" s="170">
        <v>0</v>
      </c>
      <c r="B107" s="174" t="s">
        <v>1498</v>
      </c>
      <c r="C107" s="153"/>
      <c r="D107" s="90">
        <v>10</v>
      </c>
      <c r="E107" s="90">
        <v>20</v>
      </c>
      <c r="F107" s="90">
        <v>6</v>
      </c>
      <c r="G107" s="90">
        <v>65</v>
      </c>
      <c r="H107" s="25">
        <v>9.5399999999999991</v>
      </c>
      <c r="I107" s="25"/>
      <c r="J107" s="25"/>
      <c r="K107" s="32"/>
      <c r="L107" s="172">
        <f t="shared" si="46"/>
        <v>1001.7</v>
      </c>
      <c r="M107" s="26"/>
      <c r="N107" s="202">
        <f t="shared" si="47"/>
        <v>9.5399999999999991</v>
      </c>
      <c r="O107" s="72">
        <f t="shared" si="42"/>
        <v>0</v>
      </c>
      <c r="P107" s="28">
        <f t="shared" si="45"/>
        <v>1001.7</v>
      </c>
      <c r="Q107" s="28">
        <f t="shared" si="39"/>
        <v>0</v>
      </c>
    </row>
    <row r="108" spans="1:19">
      <c r="A108" s="170">
        <v>0</v>
      </c>
      <c r="B108" s="174" t="s">
        <v>1908</v>
      </c>
      <c r="C108" s="153"/>
      <c r="D108" s="90">
        <v>12</v>
      </c>
      <c r="E108" s="90">
        <v>25</v>
      </c>
      <c r="F108" s="90">
        <v>6</v>
      </c>
      <c r="G108" s="90">
        <v>70</v>
      </c>
      <c r="H108" s="25">
        <v>12.51</v>
      </c>
      <c r="I108" s="25"/>
      <c r="J108" s="25"/>
      <c r="K108" s="32"/>
      <c r="L108" s="172">
        <f t="shared" si="46"/>
        <v>1313.55</v>
      </c>
      <c r="M108" s="26"/>
      <c r="N108" s="202">
        <f t="shared" si="47"/>
        <v>12.51</v>
      </c>
      <c r="O108" s="72">
        <f t="shared" ref="O108:O109" si="50">N108*M108</f>
        <v>0</v>
      </c>
      <c r="P108" s="28">
        <f t="shared" si="45"/>
        <v>1313.55</v>
      </c>
      <c r="Q108" s="28">
        <f t="shared" ref="Q108:Q109" si="51">M108*P108</f>
        <v>0</v>
      </c>
      <c r="S108" s="34"/>
    </row>
    <row r="109" spans="1:19">
      <c r="A109" s="170">
        <v>0</v>
      </c>
      <c r="B109" s="174" t="s">
        <v>1909</v>
      </c>
      <c r="C109" s="153"/>
      <c r="D109" s="90">
        <v>16</v>
      </c>
      <c r="E109" s="90">
        <v>25</v>
      </c>
      <c r="F109" s="90">
        <v>6</v>
      </c>
      <c r="G109" s="90">
        <v>70</v>
      </c>
      <c r="H109" s="25">
        <v>17.690000000000001</v>
      </c>
      <c r="I109" s="25"/>
      <c r="J109" s="25"/>
      <c r="K109" s="32"/>
      <c r="L109" s="172">
        <f t="shared" si="46"/>
        <v>1857.45</v>
      </c>
      <c r="M109" s="26"/>
      <c r="N109" s="202">
        <f t="shared" si="47"/>
        <v>17.690000000000001</v>
      </c>
      <c r="O109" s="72">
        <f t="shared" si="50"/>
        <v>0</v>
      </c>
      <c r="P109" s="28">
        <f t="shared" si="45"/>
        <v>1857.45</v>
      </c>
      <c r="Q109" s="28">
        <f t="shared" si="51"/>
        <v>0</v>
      </c>
      <c r="S109" s="34"/>
    </row>
    <row r="110" spans="1:19" ht="12.5" thickBot="1">
      <c r="A110" s="170"/>
      <c r="B110" s="188"/>
      <c r="C110" s="183"/>
      <c r="D110" s="189"/>
      <c r="E110" s="189"/>
      <c r="F110" s="189"/>
      <c r="G110" s="189"/>
      <c r="H110" s="190"/>
      <c r="I110" s="190"/>
      <c r="J110" s="190"/>
      <c r="K110" s="185"/>
      <c r="L110" s="186"/>
      <c r="M110" s="26"/>
      <c r="N110" s="202"/>
      <c r="O110" s="72"/>
      <c r="P110" s="28"/>
      <c r="Q110" s="28"/>
    </row>
    <row r="111" spans="1:19">
      <c r="A111" s="170"/>
      <c r="B111" s="177" t="s">
        <v>1289</v>
      </c>
      <c r="C111" s="178"/>
      <c r="D111" s="179"/>
      <c r="E111" s="179"/>
      <c r="F111" s="179"/>
      <c r="G111" s="179"/>
      <c r="H111" s="180"/>
      <c r="I111" s="180"/>
      <c r="J111" s="180"/>
      <c r="K111" s="180"/>
      <c r="L111" s="181"/>
      <c r="M111" s="26"/>
      <c r="N111" s="202"/>
      <c r="O111" s="72"/>
      <c r="P111" s="28"/>
      <c r="Q111" s="28"/>
    </row>
    <row r="112" spans="1:19">
      <c r="A112" s="170">
        <v>0</v>
      </c>
      <c r="B112" s="174" t="s">
        <v>1304</v>
      </c>
      <c r="C112" s="153"/>
      <c r="D112" s="90">
        <v>10</v>
      </c>
      <c r="E112" s="90">
        <v>20</v>
      </c>
      <c r="F112" s="90">
        <v>6</v>
      </c>
      <c r="G112" s="90">
        <v>170</v>
      </c>
      <c r="H112" s="25">
        <v>14.54</v>
      </c>
      <c r="I112" s="25"/>
      <c r="J112" s="25"/>
      <c r="K112" s="32"/>
      <c r="L112" s="172">
        <f>ROUND(H112*Курс_EUR,2)</f>
        <v>1526.7</v>
      </c>
      <c r="M112" s="26"/>
      <c r="N112" s="202">
        <f>H112*(1-Скидка_ROXELPRO_burrs)</f>
        <v>14.54</v>
      </c>
      <c r="O112" s="72">
        <f>N112*M112</f>
        <v>0</v>
      </c>
      <c r="P112" s="28">
        <f>L112*(1-Скидка_ROXELPRO_burrs)</f>
        <v>1526.7</v>
      </c>
      <c r="Q112" s="28">
        <f t="shared" si="39"/>
        <v>0</v>
      </c>
    </row>
    <row r="113" spans="1:17">
      <c r="A113" s="170">
        <v>0</v>
      </c>
      <c r="B113" s="174" t="s">
        <v>1305</v>
      </c>
      <c r="C113" s="153"/>
      <c r="D113" s="90">
        <v>12</v>
      </c>
      <c r="E113" s="90">
        <v>25</v>
      </c>
      <c r="F113" s="90">
        <v>6</v>
      </c>
      <c r="G113" s="90"/>
      <c r="H113" s="25">
        <v>20.7</v>
      </c>
      <c r="I113" s="25"/>
      <c r="J113" s="25"/>
      <c r="K113" s="32"/>
      <c r="L113" s="172">
        <f>ROUND(H113*Курс_EUR,2)</f>
        <v>2173.5</v>
      </c>
      <c r="M113" s="26"/>
      <c r="N113" s="202">
        <f>H113*(1-Скидка_ROXELPRO_burrs)</f>
        <v>20.7</v>
      </c>
      <c r="O113" s="72">
        <f>N113*M113</f>
        <v>0</v>
      </c>
      <c r="P113" s="28">
        <f>L113*(1-Скидка_ROXELPRO_burrs)</f>
        <v>2173.5</v>
      </c>
      <c r="Q113" s="28">
        <f t="shared" si="39"/>
        <v>0</v>
      </c>
    </row>
    <row r="114" spans="1:17">
      <c r="A114" s="170">
        <v>0</v>
      </c>
      <c r="B114" s="174" t="s">
        <v>1499</v>
      </c>
      <c r="C114" s="153"/>
      <c r="D114" s="90">
        <v>10</v>
      </c>
      <c r="E114" s="90">
        <v>20</v>
      </c>
      <c r="F114" s="90">
        <v>8</v>
      </c>
      <c r="G114" s="90">
        <v>170</v>
      </c>
      <c r="H114" s="25">
        <v>15.44</v>
      </c>
      <c r="I114" s="25"/>
      <c r="J114" s="25"/>
      <c r="K114" s="82"/>
      <c r="L114" s="172">
        <f>ROUND(H114*Курс_EUR,2)</f>
        <v>1621.2</v>
      </c>
      <c r="M114" s="26"/>
      <c r="N114" s="202">
        <f>H114*(1-Скидка_ROXELPRO_burrs)</f>
        <v>15.44</v>
      </c>
      <c r="O114" s="72">
        <f>N114*M114</f>
        <v>0</v>
      </c>
      <c r="P114" s="28">
        <f>L114*(1-Скидка_ROXELPRO_burrs)</f>
        <v>1621.2</v>
      </c>
      <c r="Q114" s="28">
        <f t="shared" si="39"/>
        <v>0</v>
      </c>
    </row>
    <row r="115" spans="1:17">
      <c r="A115" s="170"/>
      <c r="B115" s="192"/>
      <c r="C115" s="153"/>
      <c r="D115" s="193"/>
      <c r="E115" s="90"/>
      <c r="F115" s="90"/>
      <c r="G115" s="90"/>
      <c r="H115" s="90"/>
      <c r="I115" s="90"/>
      <c r="J115" s="90"/>
      <c r="K115" s="82"/>
      <c r="L115" s="194"/>
      <c r="M115" s="26"/>
      <c r="N115" s="202"/>
      <c r="O115" s="72"/>
      <c r="P115" s="28"/>
      <c r="Q115" s="28"/>
    </row>
    <row r="116" spans="1:17">
      <c r="A116" s="170"/>
      <c r="B116" s="192"/>
      <c r="C116" s="153"/>
      <c r="D116" s="193"/>
      <c r="E116" s="90"/>
      <c r="F116" s="90"/>
      <c r="G116" s="90"/>
      <c r="H116" s="90"/>
      <c r="I116" s="90"/>
      <c r="J116" s="90"/>
      <c r="K116" s="82"/>
      <c r="L116" s="194"/>
      <c r="M116" s="26"/>
      <c r="N116" s="202"/>
      <c r="O116" s="72"/>
      <c r="P116" s="28"/>
      <c r="Q116" s="28"/>
    </row>
    <row r="117" spans="1:17">
      <c r="A117" s="170"/>
      <c r="B117" s="192"/>
      <c r="C117" s="153"/>
      <c r="D117" s="193"/>
      <c r="E117" s="90"/>
      <c r="F117" s="90"/>
      <c r="G117" s="90"/>
      <c r="H117" s="90"/>
      <c r="I117" s="90"/>
      <c r="J117" s="90"/>
      <c r="K117" s="82"/>
      <c r="L117" s="194"/>
      <c r="M117" s="26"/>
      <c r="N117" s="202"/>
      <c r="O117" s="72"/>
      <c r="P117" s="28"/>
      <c r="Q117" s="28"/>
    </row>
    <row r="118" spans="1:17" ht="12.5" thickBot="1">
      <c r="A118" s="170"/>
      <c r="B118" s="195"/>
      <c r="C118" s="196"/>
      <c r="D118" s="197"/>
      <c r="E118" s="189"/>
      <c r="F118" s="189"/>
      <c r="G118" s="189"/>
      <c r="H118" s="189"/>
      <c r="I118" s="189"/>
      <c r="J118" s="189"/>
      <c r="K118" s="198"/>
      <c r="L118" s="199"/>
      <c r="M118" s="26"/>
      <c r="N118" s="202"/>
      <c r="O118" s="72"/>
      <c r="P118" s="28"/>
      <c r="Q118" s="28"/>
    </row>
    <row r="119" spans="1:17">
      <c r="B119" s="166"/>
      <c r="C119" s="166"/>
      <c r="D119" s="166"/>
      <c r="E119" s="166"/>
      <c r="F119" s="166"/>
      <c r="G119" s="166"/>
      <c r="H119" s="64"/>
      <c r="I119" s="64"/>
      <c r="J119" s="64"/>
      <c r="K119" s="64"/>
      <c r="L119" s="64"/>
      <c r="M119" s="64"/>
    </row>
    <row r="120" spans="1:17">
      <c r="B120" s="63" t="s">
        <v>40</v>
      </c>
      <c r="C120" s="63"/>
    </row>
  </sheetData>
  <autoFilter ref="A6:Q118"/>
  <mergeCells count="2">
    <mergeCell ref="B2:H2"/>
    <mergeCell ref="B3:H3"/>
  </mergeCells>
  <hyperlinks>
    <hyperlink ref="G5" location="Содержание!A1" display="Содержание"/>
  </hyperlinks>
  <pageMargins left="0.31496062992125984" right="0.11811023622047245" top="0.35433070866141736" bottom="0.55118110236220474" header="0.31496062992125984" footer="0.31496062992125984"/>
  <pageSetup paperSize="9" scale="9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12"/>
  <sheetViews>
    <sheetView workbookViewId="0">
      <pane xSplit="3" ySplit="6" topLeftCell="D7" activePane="bottomRight" state="frozen"/>
      <selection activeCell="B1" sqref="B1"/>
      <selection pane="topRight" activeCell="D1" sqref="D1"/>
      <selection pane="bottomLeft" activeCell="B8" sqref="B8"/>
      <selection pane="bottomRight" activeCell="D5" sqref="D5"/>
    </sheetView>
  </sheetViews>
  <sheetFormatPr defaultColWidth="9.1796875" defaultRowHeight="12" outlineLevelCol="1"/>
  <cols>
    <col min="1" max="1" width="6.54296875" style="1" customWidth="1" outlineLevel="1"/>
    <col min="2" max="2" width="6.54296875" style="1" customWidth="1"/>
    <col min="3" max="3" width="82.26953125" style="1" customWidth="1"/>
    <col min="4" max="4" width="9" style="1" customWidth="1"/>
    <col min="5" max="5" width="6.54296875" style="1" customWidth="1"/>
    <col min="6" max="6" width="7.81640625" style="1" hidden="1" customWidth="1" outlineLevel="1"/>
    <col min="7" max="7" width="7.81640625" style="1" customWidth="1" collapsed="1"/>
    <col min="8" max="8" width="9.1796875" style="1" outlineLevel="1"/>
    <col min="9" max="10" width="9.1796875" style="65" hidden="1" customWidth="1"/>
    <col min="11" max="12" width="9.1796875" style="1" customWidth="1" outlineLevel="1"/>
    <col min="13" max="13" width="1.54296875" style="1" customWidth="1"/>
    <col min="14" max="14" width="8.1796875" style="1" customWidth="1"/>
    <col min="15" max="16384" width="9.1796875" style="1"/>
  </cols>
  <sheetData>
    <row r="2" spans="1:12" ht="15.5">
      <c r="B2" s="314" t="s">
        <v>0</v>
      </c>
      <c r="C2" s="314"/>
      <c r="D2" s="314"/>
      <c r="E2" s="314"/>
      <c r="F2" s="314"/>
      <c r="G2" s="2"/>
    </row>
    <row r="3" spans="1:12" ht="15.5">
      <c r="B3" s="314" t="s">
        <v>1579</v>
      </c>
      <c r="C3" s="314"/>
      <c r="D3" s="314"/>
      <c r="E3" s="314"/>
      <c r="F3" s="314"/>
      <c r="G3" s="2"/>
    </row>
    <row r="4" spans="1:12">
      <c r="B4" s="1" t="s">
        <v>1202</v>
      </c>
      <c r="K4" s="5" t="s">
        <v>574</v>
      </c>
      <c r="L4" s="6">
        <v>0</v>
      </c>
    </row>
    <row r="5" spans="1:12" ht="15" thickBot="1">
      <c r="B5" s="1" t="s">
        <v>1</v>
      </c>
      <c r="D5" s="85" t="s">
        <v>585</v>
      </c>
      <c r="F5" s="307">
        <f>Курс_EUR</f>
        <v>105</v>
      </c>
      <c r="I5" s="66" t="s">
        <v>2345</v>
      </c>
      <c r="J5" s="67">
        <f>SUM(J8:J308)</f>
        <v>0</v>
      </c>
      <c r="K5" s="5" t="s">
        <v>1688</v>
      </c>
      <c r="L5" s="8">
        <f>SUM(L8:L308)</f>
        <v>0</v>
      </c>
    </row>
    <row r="6" spans="1:12" ht="36.5" thickBot="1">
      <c r="A6" s="10" t="s">
        <v>969</v>
      </c>
      <c r="B6" s="10" t="s">
        <v>2</v>
      </c>
      <c r="C6" s="11" t="s">
        <v>3</v>
      </c>
      <c r="D6" s="11" t="s">
        <v>4</v>
      </c>
      <c r="E6" s="11" t="s">
        <v>5</v>
      </c>
      <c r="F6" s="11" t="s">
        <v>2343</v>
      </c>
      <c r="G6" s="12" t="s">
        <v>1627</v>
      </c>
      <c r="H6" s="13" t="s">
        <v>576</v>
      </c>
      <c r="I6" s="68" t="s">
        <v>575</v>
      </c>
      <c r="J6" s="68" t="s">
        <v>2508</v>
      </c>
      <c r="K6" s="14" t="s">
        <v>575</v>
      </c>
      <c r="L6" s="15" t="s">
        <v>1687</v>
      </c>
    </row>
    <row r="7" spans="1:12" ht="16" thickBot="1">
      <c r="A7" s="204"/>
      <c r="B7" s="327" t="s">
        <v>6</v>
      </c>
      <c r="C7" s="328"/>
      <c r="D7" s="328"/>
      <c r="E7" s="328"/>
      <c r="F7" s="328"/>
      <c r="G7" s="86"/>
      <c r="H7" s="147"/>
      <c r="I7" s="167"/>
      <c r="J7" s="168"/>
      <c r="K7" s="149"/>
      <c r="L7" s="205"/>
    </row>
    <row r="8" spans="1:12" ht="12.5" thickBot="1">
      <c r="A8" s="81"/>
      <c r="B8" s="321" t="s">
        <v>2418</v>
      </c>
      <c r="C8" s="322"/>
      <c r="D8" s="322"/>
      <c r="E8" s="322"/>
      <c r="F8" s="323"/>
      <c r="G8" s="88"/>
      <c r="H8" s="26"/>
      <c r="I8" s="72"/>
      <c r="J8" s="72"/>
      <c r="K8" s="28"/>
      <c r="L8" s="28"/>
    </row>
    <row r="9" spans="1:12">
      <c r="A9" s="81">
        <v>0</v>
      </c>
      <c r="B9" s="89">
        <v>155603</v>
      </c>
      <c r="C9" s="80" t="s">
        <v>2401</v>
      </c>
      <c r="D9" s="23" t="s">
        <v>2402</v>
      </c>
      <c r="E9" s="23" t="s">
        <v>7</v>
      </c>
      <c r="F9" s="25">
        <v>5.3</v>
      </c>
      <c r="G9" s="25">
        <f t="shared" ref="G9:G25" si="0">ROUND(F9*Курс_EUR,2)</f>
        <v>556.5</v>
      </c>
      <c r="H9" s="26"/>
      <c r="I9" s="72">
        <f t="shared" ref="I9:I25" si="1">F9*(1-Скидка_RP_CST)</f>
        <v>5.3</v>
      </c>
      <c r="J9" s="72">
        <f t="shared" ref="J9:J25" si="2">I9*H9</f>
        <v>0</v>
      </c>
      <c r="K9" s="28">
        <f t="shared" ref="K9:K25" si="3">G9*(1-Скидка_RP_CST)</f>
        <v>556.5</v>
      </c>
      <c r="L9" s="28">
        <f t="shared" ref="L9:L25" si="4">H9*K9</f>
        <v>0</v>
      </c>
    </row>
    <row r="10" spans="1:12">
      <c r="A10" s="81">
        <v>0</v>
      </c>
      <c r="B10" s="89">
        <v>155605</v>
      </c>
      <c r="C10" s="80" t="s">
        <v>2403</v>
      </c>
      <c r="D10" s="23" t="s">
        <v>2402</v>
      </c>
      <c r="E10" s="23" t="s">
        <v>7</v>
      </c>
      <c r="F10" s="25">
        <v>4.99</v>
      </c>
      <c r="G10" s="25">
        <f t="shared" si="0"/>
        <v>523.95000000000005</v>
      </c>
      <c r="H10" s="26"/>
      <c r="I10" s="72">
        <f t="shared" si="1"/>
        <v>4.99</v>
      </c>
      <c r="J10" s="72">
        <f t="shared" si="2"/>
        <v>0</v>
      </c>
      <c r="K10" s="28">
        <f t="shared" si="3"/>
        <v>523.95000000000005</v>
      </c>
      <c r="L10" s="28">
        <f t="shared" si="4"/>
        <v>0</v>
      </c>
    </row>
    <row r="11" spans="1:12">
      <c r="A11" s="81">
        <v>0</v>
      </c>
      <c r="B11" s="89">
        <v>155606</v>
      </c>
      <c r="C11" s="80" t="s">
        <v>2404</v>
      </c>
      <c r="D11" s="23" t="s">
        <v>2402</v>
      </c>
      <c r="E11" s="23" t="s">
        <v>7</v>
      </c>
      <c r="F11" s="25">
        <v>4.6900000000000004</v>
      </c>
      <c r="G11" s="25">
        <f t="shared" si="0"/>
        <v>492.45</v>
      </c>
      <c r="H11" s="26"/>
      <c r="I11" s="72">
        <f t="shared" si="1"/>
        <v>4.6900000000000004</v>
      </c>
      <c r="J11" s="72">
        <f t="shared" si="2"/>
        <v>0</v>
      </c>
      <c r="K11" s="28">
        <f t="shared" si="3"/>
        <v>492.45</v>
      </c>
      <c r="L11" s="28">
        <f t="shared" si="4"/>
        <v>0</v>
      </c>
    </row>
    <row r="12" spans="1:12">
      <c r="A12" s="81">
        <v>0</v>
      </c>
      <c r="B12" s="89">
        <v>155607</v>
      </c>
      <c r="C12" s="80" t="s">
        <v>2405</v>
      </c>
      <c r="D12" s="23" t="s">
        <v>2402</v>
      </c>
      <c r="E12" s="23" t="s">
        <v>7</v>
      </c>
      <c r="F12" s="25">
        <v>4.6900000000000004</v>
      </c>
      <c r="G12" s="25">
        <f t="shared" si="0"/>
        <v>492.45</v>
      </c>
      <c r="H12" s="26"/>
      <c r="I12" s="72">
        <f t="shared" si="1"/>
        <v>4.6900000000000004</v>
      </c>
      <c r="J12" s="72">
        <f t="shared" si="2"/>
        <v>0</v>
      </c>
      <c r="K12" s="28">
        <f t="shared" si="3"/>
        <v>492.45</v>
      </c>
      <c r="L12" s="28">
        <f t="shared" si="4"/>
        <v>0</v>
      </c>
    </row>
    <row r="13" spans="1:12">
      <c r="A13" s="81">
        <v>0</v>
      </c>
      <c r="B13" s="89">
        <v>155608</v>
      </c>
      <c r="C13" s="80" t="s">
        <v>2406</v>
      </c>
      <c r="D13" s="23" t="s">
        <v>2402</v>
      </c>
      <c r="E13" s="23" t="s">
        <v>7</v>
      </c>
      <c r="F13" s="25">
        <v>4.38</v>
      </c>
      <c r="G13" s="25">
        <f t="shared" si="0"/>
        <v>459.9</v>
      </c>
      <c r="H13" s="26"/>
      <c r="I13" s="72">
        <f t="shared" si="1"/>
        <v>4.38</v>
      </c>
      <c r="J13" s="72">
        <f t="shared" si="2"/>
        <v>0</v>
      </c>
      <c r="K13" s="28">
        <f t="shared" si="3"/>
        <v>459.9</v>
      </c>
      <c r="L13" s="28">
        <f t="shared" si="4"/>
        <v>0</v>
      </c>
    </row>
    <row r="14" spans="1:12">
      <c r="A14" s="81">
        <v>0</v>
      </c>
      <c r="B14" s="89">
        <v>155609</v>
      </c>
      <c r="C14" s="80" t="s">
        <v>2407</v>
      </c>
      <c r="D14" s="23" t="s">
        <v>2402</v>
      </c>
      <c r="E14" s="23" t="s">
        <v>7</v>
      </c>
      <c r="F14" s="25">
        <v>4.38</v>
      </c>
      <c r="G14" s="25">
        <f t="shared" si="0"/>
        <v>459.9</v>
      </c>
      <c r="H14" s="26"/>
      <c r="I14" s="72">
        <f t="shared" si="1"/>
        <v>4.38</v>
      </c>
      <c r="J14" s="72">
        <f t="shared" si="2"/>
        <v>0</v>
      </c>
      <c r="K14" s="28">
        <f t="shared" si="3"/>
        <v>459.9</v>
      </c>
      <c r="L14" s="28">
        <f t="shared" si="4"/>
        <v>0</v>
      </c>
    </row>
    <row r="15" spans="1:12">
      <c r="A15" s="81">
        <v>0</v>
      </c>
      <c r="B15" s="89">
        <v>155610</v>
      </c>
      <c r="C15" s="80" t="s">
        <v>2408</v>
      </c>
      <c r="D15" s="23" t="s">
        <v>2402</v>
      </c>
      <c r="E15" s="23" t="s">
        <v>7</v>
      </c>
      <c r="F15" s="25">
        <v>4.38</v>
      </c>
      <c r="G15" s="25">
        <f t="shared" si="0"/>
        <v>459.9</v>
      </c>
      <c r="H15" s="26"/>
      <c r="I15" s="72">
        <f t="shared" si="1"/>
        <v>4.38</v>
      </c>
      <c r="J15" s="72">
        <f t="shared" si="2"/>
        <v>0</v>
      </c>
      <c r="K15" s="28">
        <f t="shared" si="3"/>
        <v>459.9</v>
      </c>
      <c r="L15" s="28">
        <f t="shared" si="4"/>
        <v>0</v>
      </c>
    </row>
    <row r="16" spans="1:12">
      <c r="A16" s="81">
        <v>0</v>
      </c>
      <c r="B16" s="89">
        <v>155612</v>
      </c>
      <c r="C16" s="80" t="s">
        <v>2409</v>
      </c>
      <c r="D16" s="23" t="s">
        <v>2402</v>
      </c>
      <c r="E16" s="23" t="s">
        <v>7</v>
      </c>
      <c r="F16" s="25">
        <v>4.38</v>
      </c>
      <c r="G16" s="25">
        <f t="shared" si="0"/>
        <v>459.9</v>
      </c>
      <c r="H16" s="26"/>
      <c r="I16" s="72">
        <f t="shared" si="1"/>
        <v>4.38</v>
      </c>
      <c r="J16" s="72">
        <f t="shared" si="2"/>
        <v>0</v>
      </c>
      <c r="K16" s="28">
        <f t="shared" si="3"/>
        <v>459.9</v>
      </c>
      <c r="L16" s="28">
        <f t="shared" si="4"/>
        <v>0</v>
      </c>
    </row>
    <row r="17" spans="1:12">
      <c r="A17" s="81"/>
      <c r="B17" s="80"/>
      <c r="C17" s="80"/>
      <c r="D17" s="23"/>
      <c r="E17" s="23"/>
      <c r="F17" s="25"/>
      <c r="G17" s="25"/>
      <c r="H17" s="26"/>
      <c r="I17" s="72"/>
      <c r="J17" s="72"/>
      <c r="K17" s="28"/>
      <c r="L17" s="28"/>
    </row>
    <row r="18" spans="1:12">
      <c r="A18" s="81">
        <v>0</v>
      </c>
      <c r="B18" s="89">
        <v>155803</v>
      </c>
      <c r="C18" s="80" t="s">
        <v>2410</v>
      </c>
      <c r="D18" s="23" t="s">
        <v>2258</v>
      </c>
      <c r="E18" s="23" t="s">
        <v>7</v>
      </c>
      <c r="F18" s="25">
        <v>39.61</v>
      </c>
      <c r="G18" s="25">
        <f t="shared" si="0"/>
        <v>4159.05</v>
      </c>
      <c r="H18" s="26"/>
      <c r="I18" s="72">
        <f t="shared" si="1"/>
        <v>39.61</v>
      </c>
      <c r="J18" s="72">
        <f t="shared" si="2"/>
        <v>0</v>
      </c>
      <c r="K18" s="28">
        <f t="shared" si="3"/>
        <v>4159.05</v>
      </c>
      <c r="L18" s="28">
        <f t="shared" si="4"/>
        <v>0</v>
      </c>
    </row>
    <row r="19" spans="1:12">
      <c r="A19" s="81">
        <v>0</v>
      </c>
      <c r="B19" s="89">
        <v>155805</v>
      </c>
      <c r="C19" s="80" t="s">
        <v>2411</v>
      </c>
      <c r="D19" s="23" t="s">
        <v>2258</v>
      </c>
      <c r="E19" s="23" t="s">
        <v>7</v>
      </c>
      <c r="F19" s="25">
        <v>36.56</v>
      </c>
      <c r="G19" s="25">
        <f t="shared" si="0"/>
        <v>3838.8</v>
      </c>
      <c r="H19" s="26"/>
      <c r="I19" s="72">
        <f t="shared" si="1"/>
        <v>36.56</v>
      </c>
      <c r="J19" s="72">
        <f t="shared" si="2"/>
        <v>0</v>
      </c>
      <c r="K19" s="28">
        <f t="shared" si="3"/>
        <v>3838.8</v>
      </c>
      <c r="L19" s="28">
        <f t="shared" si="4"/>
        <v>0</v>
      </c>
    </row>
    <row r="20" spans="1:12">
      <c r="A20" s="81">
        <v>0</v>
      </c>
      <c r="B20" s="89">
        <v>155806</v>
      </c>
      <c r="C20" s="80" t="s">
        <v>2412</v>
      </c>
      <c r="D20" s="23" t="s">
        <v>2258</v>
      </c>
      <c r="E20" s="23" t="s">
        <v>7</v>
      </c>
      <c r="F20" s="25">
        <v>33.51</v>
      </c>
      <c r="G20" s="25">
        <f t="shared" si="0"/>
        <v>3518.55</v>
      </c>
      <c r="H20" s="26"/>
      <c r="I20" s="72">
        <f t="shared" si="1"/>
        <v>33.51</v>
      </c>
      <c r="J20" s="72">
        <f t="shared" si="2"/>
        <v>0</v>
      </c>
      <c r="K20" s="28">
        <f t="shared" si="3"/>
        <v>3518.55</v>
      </c>
      <c r="L20" s="28">
        <f t="shared" si="4"/>
        <v>0</v>
      </c>
    </row>
    <row r="21" spans="1:12">
      <c r="A21" s="81">
        <v>0</v>
      </c>
      <c r="B21" s="89">
        <v>155807</v>
      </c>
      <c r="C21" s="80" t="s">
        <v>2413</v>
      </c>
      <c r="D21" s="23" t="s">
        <v>2258</v>
      </c>
      <c r="E21" s="23" t="s">
        <v>7</v>
      </c>
      <c r="F21" s="25">
        <v>33.51</v>
      </c>
      <c r="G21" s="25">
        <f t="shared" si="0"/>
        <v>3518.55</v>
      </c>
      <c r="H21" s="26"/>
      <c r="I21" s="72">
        <f t="shared" si="1"/>
        <v>33.51</v>
      </c>
      <c r="J21" s="72">
        <f t="shared" si="2"/>
        <v>0</v>
      </c>
      <c r="K21" s="28">
        <f t="shared" si="3"/>
        <v>3518.55</v>
      </c>
      <c r="L21" s="28">
        <f t="shared" si="4"/>
        <v>0</v>
      </c>
    </row>
    <row r="22" spans="1:12">
      <c r="A22" s="81">
        <v>0</v>
      </c>
      <c r="B22" s="89">
        <v>155808</v>
      </c>
      <c r="C22" s="80" t="s">
        <v>2414</v>
      </c>
      <c r="D22" s="23" t="s">
        <v>2258</v>
      </c>
      <c r="E22" s="23" t="s">
        <v>7</v>
      </c>
      <c r="F22" s="25">
        <v>30.47</v>
      </c>
      <c r="G22" s="25">
        <f t="shared" si="0"/>
        <v>3199.35</v>
      </c>
      <c r="H22" s="26"/>
      <c r="I22" s="72">
        <f t="shared" si="1"/>
        <v>30.47</v>
      </c>
      <c r="J22" s="72">
        <f t="shared" si="2"/>
        <v>0</v>
      </c>
      <c r="K22" s="28">
        <f t="shared" si="3"/>
        <v>3199.35</v>
      </c>
      <c r="L22" s="28">
        <f t="shared" si="4"/>
        <v>0</v>
      </c>
    </row>
    <row r="23" spans="1:12">
      <c r="A23" s="81">
        <v>0</v>
      </c>
      <c r="B23" s="89">
        <v>155809</v>
      </c>
      <c r="C23" s="80" t="s">
        <v>2415</v>
      </c>
      <c r="D23" s="23" t="s">
        <v>2258</v>
      </c>
      <c r="E23" s="23" t="s">
        <v>7</v>
      </c>
      <c r="F23" s="25">
        <v>30.47</v>
      </c>
      <c r="G23" s="25">
        <f t="shared" si="0"/>
        <v>3199.35</v>
      </c>
      <c r="H23" s="26"/>
      <c r="I23" s="72">
        <f t="shared" si="1"/>
        <v>30.47</v>
      </c>
      <c r="J23" s="72">
        <f t="shared" si="2"/>
        <v>0</v>
      </c>
      <c r="K23" s="28">
        <f t="shared" si="3"/>
        <v>3199.35</v>
      </c>
      <c r="L23" s="28">
        <f t="shared" si="4"/>
        <v>0</v>
      </c>
    </row>
    <row r="24" spans="1:12">
      <c r="A24" s="81">
        <v>0</v>
      </c>
      <c r="B24" s="89">
        <v>155810</v>
      </c>
      <c r="C24" s="80" t="s">
        <v>2416</v>
      </c>
      <c r="D24" s="23" t="s">
        <v>2258</v>
      </c>
      <c r="E24" s="23" t="s">
        <v>7</v>
      </c>
      <c r="F24" s="25">
        <v>30.47</v>
      </c>
      <c r="G24" s="25">
        <f t="shared" si="0"/>
        <v>3199.35</v>
      </c>
      <c r="H24" s="26"/>
      <c r="I24" s="72">
        <f t="shared" si="1"/>
        <v>30.47</v>
      </c>
      <c r="J24" s="72">
        <f t="shared" si="2"/>
        <v>0</v>
      </c>
      <c r="K24" s="28">
        <f t="shared" si="3"/>
        <v>3199.35</v>
      </c>
      <c r="L24" s="28">
        <f t="shared" si="4"/>
        <v>0</v>
      </c>
    </row>
    <row r="25" spans="1:12">
      <c r="A25" s="81">
        <v>0</v>
      </c>
      <c r="B25" s="89">
        <v>155812</v>
      </c>
      <c r="C25" s="80" t="s">
        <v>2417</v>
      </c>
      <c r="D25" s="23" t="s">
        <v>2258</v>
      </c>
      <c r="E25" s="23" t="s">
        <v>7</v>
      </c>
      <c r="F25" s="25">
        <v>30.47</v>
      </c>
      <c r="G25" s="25">
        <f t="shared" si="0"/>
        <v>3199.35</v>
      </c>
      <c r="H25" s="26"/>
      <c r="I25" s="72">
        <f t="shared" si="1"/>
        <v>30.47</v>
      </c>
      <c r="J25" s="72">
        <f t="shared" si="2"/>
        <v>0</v>
      </c>
      <c r="K25" s="28">
        <f t="shared" si="3"/>
        <v>3199.35</v>
      </c>
      <c r="L25" s="28">
        <f t="shared" si="4"/>
        <v>0</v>
      </c>
    </row>
    <row r="26" spans="1:12">
      <c r="A26" s="81"/>
      <c r="B26" s="80"/>
      <c r="C26" s="80"/>
      <c r="D26" s="23"/>
      <c r="E26" s="23"/>
      <c r="F26" s="25"/>
      <c r="G26" s="25"/>
      <c r="H26" s="26"/>
      <c r="I26" s="72"/>
      <c r="J26" s="72"/>
      <c r="K26" s="28"/>
      <c r="L26" s="28"/>
    </row>
    <row r="27" spans="1:12" ht="16" thickBot="1">
      <c r="A27" s="81"/>
      <c r="B27" s="329" t="s">
        <v>1362</v>
      </c>
      <c r="C27" s="330"/>
      <c r="D27" s="330"/>
      <c r="E27" s="330"/>
      <c r="F27" s="331"/>
      <c r="G27" s="86"/>
      <c r="H27" s="26"/>
      <c r="I27" s="72"/>
      <c r="J27" s="72"/>
      <c r="K27" s="28"/>
      <c r="L27" s="28"/>
    </row>
    <row r="28" spans="1:12" ht="12.5" thickBot="1">
      <c r="A28" s="81"/>
      <c r="B28" s="321" t="s">
        <v>1374</v>
      </c>
      <c r="C28" s="322"/>
      <c r="D28" s="322"/>
      <c r="E28" s="322"/>
      <c r="F28" s="323"/>
      <c r="G28" s="88"/>
      <c r="H28" s="26"/>
      <c r="I28" s="72"/>
      <c r="J28" s="72"/>
      <c r="K28" s="28"/>
      <c r="L28" s="28"/>
    </row>
    <row r="29" spans="1:12">
      <c r="A29" s="81">
        <v>0</v>
      </c>
      <c r="B29" s="89">
        <v>195617</v>
      </c>
      <c r="C29" s="80" t="s">
        <v>2063</v>
      </c>
      <c r="D29" s="23" t="s">
        <v>7</v>
      </c>
      <c r="E29" s="23" t="s">
        <v>7</v>
      </c>
      <c r="F29" s="25">
        <v>40.299999999999997</v>
      </c>
      <c r="G29" s="25">
        <f>ROUND(F29*Курс_EUR,2)</f>
        <v>4231.5</v>
      </c>
      <c r="H29" s="26"/>
      <c r="I29" s="72">
        <f>F29*(1-Скидка_RP_CST)</f>
        <v>40.299999999999997</v>
      </c>
      <c r="J29" s="72">
        <f>I29*H29</f>
        <v>0</v>
      </c>
      <c r="K29" s="28">
        <f>G29*(1-Скидка_RP_CST)</f>
        <v>4231.5</v>
      </c>
      <c r="L29" s="28">
        <f>H29*K29</f>
        <v>0</v>
      </c>
    </row>
    <row r="30" spans="1:12">
      <c r="A30" s="81">
        <v>0</v>
      </c>
      <c r="B30" s="89">
        <v>195626</v>
      </c>
      <c r="C30" s="80" t="s">
        <v>1375</v>
      </c>
      <c r="D30" s="23" t="s">
        <v>7</v>
      </c>
      <c r="E30" s="23" t="s">
        <v>7</v>
      </c>
      <c r="F30" s="25">
        <v>39.42</v>
      </c>
      <c r="G30" s="25">
        <f t="shared" ref="G30:G42" si="5">ROUND(F30*Курс_EUR,2)</f>
        <v>4139.1000000000004</v>
      </c>
      <c r="H30" s="26"/>
      <c r="I30" s="72">
        <f t="shared" ref="I30:I42" si="6">F30*(1-Скидка_RP_CST)</f>
        <v>39.42</v>
      </c>
      <c r="J30" s="72">
        <f t="shared" ref="J30:J42" si="7">I30*H30</f>
        <v>0</v>
      </c>
      <c r="K30" s="28">
        <f t="shared" ref="K30:K42" si="8">G30*(1-Скидка_RP_CST)</f>
        <v>4139.1000000000004</v>
      </c>
      <c r="L30" s="28">
        <f t="shared" ref="L30:L42" si="9">H30*K30</f>
        <v>0</v>
      </c>
    </row>
    <row r="31" spans="1:12">
      <c r="A31" s="81">
        <v>0</v>
      </c>
      <c r="B31" s="89">
        <v>195627</v>
      </c>
      <c r="C31" s="80" t="s">
        <v>1376</v>
      </c>
      <c r="D31" s="23" t="s">
        <v>7</v>
      </c>
      <c r="E31" s="23" t="s">
        <v>7</v>
      </c>
      <c r="F31" s="25">
        <v>34.28</v>
      </c>
      <c r="G31" s="25">
        <f t="shared" si="5"/>
        <v>3599.4</v>
      </c>
      <c r="H31" s="26"/>
      <c r="I31" s="72">
        <f t="shared" si="6"/>
        <v>34.28</v>
      </c>
      <c r="J31" s="72">
        <f t="shared" si="7"/>
        <v>0</v>
      </c>
      <c r="K31" s="28">
        <f t="shared" si="8"/>
        <v>3599.4</v>
      </c>
      <c r="L31" s="28">
        <f t="shared" si="9"/>
        <v>0</v>
      </c>
    </row>
    <row r="32" spans="1:12">
      <c r="A32" s="81">
        <v>0</v>
      </c>
      <c r="B32" s="89">
        <v>195628</v>
      </c>
      <c r="C32" s="80" t="s">
        <v>1377</v>
      </c>
      <c r="D32" s="23" t="s">
        <v>7</v>
      </c>
      <c r="E32" s="23" t="s">
        <v>7</v>
      </c>
      <c r="F32" s="25">
        <v>39.42</v>
      </c>
      <c r="G32" s="25">
        <f t="shared" si="5"/>
        <v>4139.1000000000004</v>
      </c>
      <c r="H32" s="26"/>
      <c r="I32" s="72">
        <f t="shared" si="6"/>
        <v>39.42</v>
      </c>
      <c r="J32" s="72">
        <f t="shared" si="7"/>
        <v>0</v>
      </c>
      <c r="K32" s="28">
        <f t="shared" si="8"/>
        <v>4139.1000000000004</v>
      </c>
      <c r="L32" s="28">
        <f t="shared" si="9"/>
        <v>0</v>
      </c>
    </row>
    <row r="33" spans="1:12">
      <c r="A33" s="81">
        <v>0</v>
      </c>
      <c r="B33" s="89">
        <v>195636</v>
      </c>
      <c r="C33" s="80" t="s">
        <v>1695</v>
      </c>
      <c r="D33" s="23" t="s">
        <v>7</v>
      </c>
      <c r="E33" s="23" t="s">
        <v>7</v>
      </c>
      <c r="F33" s="25">
        <v>43.92</v>
      </c>
      <c r="G33" s="25">
        <f t="shared" si="5"/>
        <v>4611.6000000000004</v>
      </c>
      <c r="H33" s="26"/>
      <c r="I33" s="72">
        <f t="shared" si="6"/>
        <v>43.92</v>
      </c>
      <c r="J33" s="72">
        <f t="shared" si="7"/>
        <v>0</v>
      </c>
      <c r="K33" s="28">
        <f t="shared" si="8"/>
        <v>4611.6000000000004</v>
      </c>
      <c r="L33" s="28">
        <f t="shared" si="9"/>
        <v>0</v>
      </c>
    </row>
    <row r="34" spans="1:12">
      <c r="A34" s="81">
        <v>0</v>
      </c>
      <c r="B34" s="89">
        <v>195637</v>
      </c>
      <c r="C34" s="80" t="s">
        <v>1696</v>
      </c>
      <c r="D34" s="23" t="s">
        <v>7</v>
      </c>
      <c r="E34" s="23" t="s">
        <v>7</v>
      </c>
      <c r="F34" s="25">
        <v>36.83</v>
      </c>
      <c r="G34" s="25">
        <f t="shared" si="5"/>
        <v>3867.15</v>
      </c>
      <c r="H34" s="26"/>
      <c r="I34" s="72">
        <f t="shared" si="6"/>
        <v>36.83</v>
      </c>
      <c r="J34" s="72">
        <f t="shared" si="7"/>
        <v>0</v>
      </c>
      <c r="K34" s="28">
        <f t="shared" si="8"/>
        <v>3867.15</v>
      </c>
      <c r="L34" s="28">
        <f t="shared" si="9"/>
        <v>0</v>
      </c>
    </row>
    <row r="35" spans="1:12">
      <c r="A35" s="81">
        <v>0</v>
      </c>
      <c r="B35" s="89">
        <v>195643</v>
      </c>
      <c r="C35" s="80" t="s">
        <v>1806</v>
      </c>
      <c r="D35" s="23" t="s">
        <v>7</v>
      </c>
      <c r="E35" s="23" t="s">
        <v>7</v>
      </c>
      <c r="F35" s="25">
        <v>23.75</v>
      </c>
      <c r="G35" s="25">
        <f>ROUND(F35*Курс_EUR,2)</f>
        <v>2493.75</v>
      </c>
      <c r="H35" s="26"/>
      <c r="I35" s="72">
        <f>F35*(1-Скидка_RP_CST)</f>
        <v>23.75</v>
      </c>
      <c r="J35" s="72">
        <f>I35*H35</f>
        <v>0</v>
      </c>
      <c r="K35" s="28">
        <f>G35*(1-Скидка_RP_CST)</f>
        <v>2493.75</v>
      </c>
      <c r="L35" s="28">
        <f>H35*K35</f>
        <v>0</v>
      </c>
    </row>
    <row r="36" spans="1:12">
      <c r="A36" s="81">
        <v>0</v>
      </c>
      <c r="B36" s="89">
        <v>195644</v>
      </c>
      <c r="C36" s="80" t="s">
        <v>1689</v>
      </c>
      <c r="D36" s="23" t="s">
        <v>7</v>
      </c>
      <c r="E36" s="23" t="s">
        <v>7</v>
      </c>
      <c r="F36" s="25">
        <v>23.75</v>
      </c>
      <c r="G36" s="25">
        <f t="shared" si="5"/>
        <v>2493.75</v>
      </c>
      <c r="H36" s="26"/>
      <c r="I36" s="72">
        <f t="shared" si="6"/>
        <v>23.75</v>
      </c>
      <c r="J36" s="72">
        <f t="shared" si="7"/>
        <v>0</v>
      </c>
      <c r="K36" s="28">
        <f t="shared" si="8"/>
        <v>2493.75</v>
      </c>
      <c r="L36" s="28">
        <f t="shared" si="9"/>
        <v>0</v>
      </c>
    </row>
    <row r="37" spans="1:12">
      <c r="A37" s="81">
        <v>0</v>
      </c>
      <c r="B37" s="89">
        <v>195646</v>
      </c>
      <c r="C37" s="80" t="s">
        <v>1378</v>
      </c>
      <c r="D37" s="23" t="s">
        <v>7</v>
      </c>
      <c r="E37" s="23" t="s">
        <v>7</v>
      </c>
      <c r="F37" s="25">
        <v>31.17</v>
      </c>
      <c r="G37" s="25">
        <f t="shared" si="5"/>
        <v>3272.85</v>
      </c>
      <c r="H37" s="26"/>
      <c r="I37" s="72">
        <f t="shared" si="6"/>
        <v>31.17</v>
      </c>
      <c r="J37" s="72">
        <f t="shared" si="7"/>
        <v>0</v>
      </c>
      <c r="K37" s="28">
        <f t="shared" si="8"/>
        <v>3272.85</v>
      </c>
      <c r="L37" s="28">
        <f t="shared" si="9"/>
        <v>0</v>
      </c>
    </row>
    <row r="38" spans="1:12">
      <c r="A38" s="81">
        <v>0</v>
      </c>
      <c r="B38" s="89">
        <v>195647</v>
      </c>
      <c r="C38" s="80" t="s">
        <v>1379</v>
      </c>
      <c r="D38" s="23" t="s">
        <v>7</v>
      </c>
      <c r="E38" s="23" t="s">
        <v>7</v>
      </c>
      <c r="F38" s="25">
        <v>25.97</v>
      </c>
      <c r="G38" s="25">
        <f t="shared" si="5"/>
        <v>2726.85</v>
      </c>
      <c r="H38" s="26"/>
      <c r="I38" s="72">
        <f t="shared" si="6"/>
        <v>25.97</v>
      </c>
      <c r="J38" s="72">
        <f t="shared" si="7"/>
        <v>0</v>
      </c>
      <c r="K38" s="28">
        <f t="shared" si="8"/>
        <v>2726.85</v>
      </c>
      <c r="L38" s="28">
        <f t="shared" si="9"/>
        <v>0</v>
      </c>
    </row>
    <row r="39" spans="1:12">
      <c r="A39" s="81">
        <v>0</v>
      </c>
      <c r="B39" s="89">
        <v>195648</v>
      </c>
      <c r="C39" s="80" t="s">
        <v>1380</v>
      </c>
      <c r="D39" s="23" t="s">
        <v>7</v>
      </c>
      <c r="E39" s="23" t="s">
        <v>7</v>
      </c>
      <c r="F39" s="25">
        <v>31.17</v>
      </c>
      <c r="G39" s="25">
        <f t="shared" si="5"/>
        <v>3272.85</v>
      </c>
      <c r="H39" s="26"/>
      <c r="I39" s="72">
        <f t="shared" si="6"/>
        <v>31.17</v>
      </c>
      <c r="J39" s="72">
        <f t="shared" si="7"/>
        <v>0</v>
      </c>
      <c r="K39" s="28">
        <f t="shared" si="8"/>
        <v>3272.85</v>
      </c>
      <c r="L39" s="28">
        <f t="shared" si="9"/>
        <v>0</v>
      </c>
    </row>
    <row r="40" spans="1:12">
      <c r="A40" s="81">
        <v>0</v>
      </c>
      <c r="B40" s="89">
        <v>195656</v>
      </c>
      <c r="C40" s="80" t="s">
        <v>2064</v>
      </c>
      <c r="D40" s="23" t="s">
        <v>7</v>
      </c>
      <c r="E40" s="23" t="s">
        <v>7</v>
      </c>
      <c r="F40" s="25">
        <v>36.69</v>
      </c>
      <c r="G40" s="25">
        <f t="shared" si="5"/>
        <v>3852.45</v>
      </c>
      <c r="H40" s="26"/>
      <c r="I40" s="72">
        <f t="shared" si="6"/>
        <v>36.69</v>
      </c>
      <c r="J40" s="72">
        <f t="shared" si="7"/>
        <v>0</v>
      </c>
      <c r="K40" s="28">
        <f t="shared" si="8"/>
        <v>3852.45</v>
      </c>
      <c r="L40" s="28">
        <f t="shared" si="9"/>
        <v>0</v>
      </c>
    </row>
    <row r="41" spans="1:12">
      <c r="A41" s="81">
        <v>0</v>
      </c>
      <c r="B41" s="89">
        <v>195657</v>
      </c>
      <c r="C41" s="80" t="s">
        <v>2065</v>
      </c>
      <c r="D41" s="23" t="s">
        <v>7</v>
      </c>
      <c r="E41" s="23" t="s">
        <v>7</v>
      </c>
      <c r="F41" s="25">
        <v>31.59</v>
      </c>
      <c r="G41" s="25">
        <f t="shared" si="5"/>
        <v>3316.95</v>
      </c>
      <c r="H41" s="26"/>
      <c r="I41" s="72">
        <f t="shared" si="6"/>
        <v>31.59</v>
      </c>
      <c r="J41" s="72">
        <f t="shared" si="7"/>
        <v>0</v>
      </c>
      <c r="K41" s="28">
        <f t="shared" si="8"/>
        <v>3316.95</v>
      </c>
      <c r="L41" s="28">
        <f t="shared" si="9"/>
        <v>0</v>
      </c>
    </row>
    <row r="42" spans="1:12">
      <c r="A42" s="81">
        <v>0</v>
      </c>
      <c r="B42" s="89">
        <v>195658</v>
      </c>
      <c r="C42" s="80" t="s">
        <v>2066</v>
      </c>
      <c r="D42" s="23" t="s">
        <v>7</v>
      </c>
      <c r="E42" s="23" t="s">
        <v>7</v>
      </c>
      <c r="F42" s="25">
        <v>36.69</v>
      </c>
      <c r="G42" s="25">
        <f t="shared" si="5"/>
        <v>3852.45</v>
      </c>
      <c r="H42" s="26"/>
      <c r="I42" s="72">
        <f t="shared" si="6"/>
        <v>36.69</v>
      </c>
      <c r="J42" s="72">
        <f t="shared" si="7"/>
        <v>0</v>
      </c>
      <c r="K42" s="28">
        <f t="shared" si="8"/>
        <v>3852.45</v>
      </c>
      <c r="L42" s="28">
        <f t="shared" si="9"/>
        <v>0</v>
      </c>
    </row>
    <row r="43" spans="1:12">
      <c r="A43" s="81"/>
      <c r="B43" s="80"/>
      <c r="C43" s="80"/>
      <c r="D43" s="23"/>
      <c r="E43" s="23"/>
      <c r="F43" s="25"/>
      <c r="G43" s="25"/>
      <c r="H43" s="26"/>
      <c r="I43" s="72"/>
      <c r="J43" s="72"/>
      <c r="K43" s="28"/>
      <c r="L43" s="28"/>
    </row>
    <row r="44" spans="1:12">
      <c r="A44" s="81">
        <v>0</v>
      </c>
      <c r="B44" s="89">
        <v>195682</v>
      </c>
      <c r="C44" s="80" t="s">
        <v>1690</v>
      </c>
      <c r="D44" s="23" t="s">
        <v>552</v>
      </c>
      <c r="E44" s="23" t="s">
        <v>7</v>
      </c>
      <c r="F44" s="25">
        <v>7.27</v>
      </c>
      <c r="G44" s="25">
        <f t="shared" ref="G44:G51" si="10">ROUND(F44*Курс_EUR,2)</f>
        <v>763.35</v>
      </c>
      <c r="H44" s="26"/>
      <c r="I44" s="72">
        <f t="shared" ref="I44:I51" si="11">F44*(1-Скидка_RP_CST)</f>
        <v>7.27</v>
      </c>
      <c r="J44" s="72">
        <f t="shared" ref="J44:J51" si="12">I44*H44</f>
        <v>0</v>
      </c>
      <c r="K44" s="28">
        <f t="shared" ref="K44:K51" si="13">G44*(1-Скидка_RP_CST)</f>
        <v>763.35</v>
      </c>
      <c r="L44" s="28">
        <f t="shared" ref="L44:L51" si="14">H44*K44</f>
        <v>0</v>
      </c>
    </row>
    <row r="45" spans="1:12">
      <c r="A45" s="81">
        <v>0</v>
      </c>
      <c r="B45" s="89">
        <v>195683</v>
      </c>
      <c r="C45" s="80" t="s">
        <v>1691</v>
      </c>
      <c r="D45" s="23" t="s">
        <v>552</v>
      </c>
      <c r="E45" s="23" t="s">
        <v>7</v>
      </c>
      <c r="F45" s="25">
        <v>7.57</v>
      </c>
      <c r="G45" s="25">
        <f t="shared" si="10"/>
        <v>794.85</v>
      </c>
      <c r="H45" s="26"/>
      <c r="I45" s="72">
        <f t="shared" si="11"/>
        <v>7.57</v>
      </c>
      <c r="J45" s="72">
        <f t="shared" si="12"/>
        <v>0</v>
      </c>
      <c r="K45" s="28">
        <f t="shared" si="13"/>
        <v>794.85</v>
      </c>
      <c r="L45" s="28">
        <f t="shared" si="14"/>
        <v>0</v>
      </c>
    </row>
    <row r="46" spans="1:12">
      <c r="A46" s="81">
        <v>0</v>
      </c>
      <c r="B46" s="89">
        <v>195684</v>
      </c>
      <c r="C46" s="80" t="s">
        <v>2316</v>
      </c>
      <c r="D46" s="23" t="s">
        <v>552</v>
      </c>
      <c r="E46" s="23" t="s">
        <v>7</v>
      </c>
      <c r="F46" s="25">
        <v>10.16</v>
      </c>
      <c r="G46" s="25">
        <f>ROUND(F46*Курс_EUR,2)</f>
        <v>1066.8</v>
      </c>
      <c r="H46" s="26"/>
      <c r="I46" s="72">
        <f>F46*(1-Скидка_RP_CST)</f>
        <v>10.16</v>
      </c>
      <c r="J46" s="72">
        <f>I46*H46</f>
        <v>0</v>
      </c>
      <c r="K46" s="28">
        <f>G46*(1-Скидка_RP_CST)</f>
        <v>1066.8</v>
      </c>
      <c r="L46" s="28">
        <f>H46*K46</f>
        <v>0</v>
      </c>
    </row>
    <row r="47" spans="1:12">
      <c r="A47" s="81">
        <v>0</v>
      </c>
      <c r="B47" s="89">
        <v>195685</v>
      </c>
      <c r="C47" s="80" t="s">
        <v>2317</v>
      </c>
      <c r="D47" s="23" t="s">
        <v>552</v>
      </c>
      <c r="E47" s="23" t="s">
        <v>7</v>
      </c>
      <c r="F47" s="25">
        <v>10.16</v>
      </c>
      <c r="G47" s="25">
        <f>ROUND(F47*Курс_EUR,2)</f>
        <v>1066.8</v>
      </c>
      <c r="H47" s="26"/>
      <c r="I47" s="72">
        <f>F47*(1-Скидка_RP_CST)</f>
        <v>10.16</v>
      </c>
      <c r="J47" s="72">
        <f>I47*H47</f>
        <v>0</v>
      </c>
      <c r="K47" s="28">
        <f>G47*(1-Скидка_RP_CST)</f>
        <v>1066.8</v>
      </c>
      <c r="L47" s="28">
        <f>H47*K47</f>
        <v>0</v>
      </c>
    </row>
    <row r="48" spans="1:12">
      <c r="A48" s="81">
        <v>0</v>
      </c>
      <c r="B48" s="89">
        <v>195686</v>
      </c>
      <c r="C48" s="80" t="s">
        <v>1381</v>
      </c>
      <c r="D48" s="23" t="s">
        <v>552</v>
      </c>
      <c r="E48" s="23" t="s">
        <v>7</v>
      </c>
      <c r="F48" s="25">
        <v>7.27</v>
      </c>
      <c r="G48" s="25">
        <f t="shared" si="10"/>
        <v>763.35</v>
      </c>
      <c r="H48" s="26"/>
      <c r="I48" s="72">
        <f t="shared" si="11"/>
        <v>7.27</v>
      </c>
      <c r="J48" s="72">
        <f t="shared" si="12"/>
        <v>0</v>
      </c>
      <c r="K48" s="28">
        <f t="shared" si="13"/>
        <v>763.35</v>
      </c>
      <c r="L48" s="28">
        <f t="shared" si="14"/>
        <v>0</v>
      </c>
    </row>
    <row r="49" spans="1:12">
      <c r="A49" s="81">
        <v>0</v>
      </c>
      <c r="B49" s="89">
        <v>195687</v>
      </c>
      <c r="C49" s="80" t="s">
        <v>1382</v>
      </c>
      <c r="D49" s="23" t="s">
        <v>552</v>
      </c>
      <c r="E49" s="23" t="s">
        <v>7</v>
      </c>
      <c r="F49" s="25">
        <v>7.57</v>
      </c>
      <c r="G49" s="25">
        <f t="shared" si="10"/>
        <v>794.85</v>
      </c>
      <c r="H49" s="26"/>
      <c r="I49" s="72">
        <f t="shared" si="11"/>
        <v>7.57</v>
      </c>
      <c r="J49" s="72">
        <f t="shared" si="12"/>
        <v>0</v>
      </c>
      <c r="K49" s="28">
        <f t="shared" si="13"/>
        <v>794.85</v>
      </c>
      <c r="L49" s="28">
        <f t="shared" si="14"/>
        <v>0</v>
      </c>
    </row>
    <row r="50" spans="1:12">
      <c r="A50" s="81">
        <v>0</v>
      </c>
      <c r="B50" s="89">
        <v>195688</v>
      </c>
      <c r="C50" s="80" t="s">
        <v>1388</v>
      </c>
      <c r="D50" s="23" t="s">
        <v>552</v>
      </c>
      <c r="E50" s="23" t="s">
        <v>7</v>
      </c>
      <c r="F50" s="25">
        <v>7.35</v>
      </c>
      <c r="G50" s="25">
        <f t="shared" si="10"/>
        <v>771.75</v>
      </c>
      <c r="H50" s="26"/>
      <c r="I50" s="72">
        <f t="shared" si="11"/>
        <v>7.35</v>
      </c>
      <c r="J50" s="72">
        <f t="shared" si="12"/>
        <v>0</v>
      </c>
      <c r="K50" s="28">
        <f t="shared" si="13"/>
        <v>771.75</v>
      </c>
      <c r="L50" s="28">
        <f t="shared" si="14"/>
        <v>0</v>
      </c>
    </row>
    <row r="51" spans="1:12">
      <c r="A51" s="81">
        <v>0</v>
      </c>
      <c r="B51" s="89">
        <v>195689</v>
      </c>
      <c r="C51" s="80" t="s">
        <v>1389</v>
      </c>
      <c r="D51" s="23" t="s">
        <v>552</v>
      </c>
      <c r="E51" s="23" t="s">
        <v>7</v>
      </c>
      <c r="F51" s="25">
        <v>7.57</v>
      </c>
      <c r="G51" s="25">
        <f t="shared" si="10"/>
        <v>794.85</v>
      </c>
      <c r="H51" s="26"/>
      <c r="I51" s="72">
        <f t="shared" si="11"/>
        <v>7.57</v>
      </c>
      <c r="J51" s="72">
        <f t="shared" si="12"/>
        <v>0</v>
      </c>
      <c r="K51" s="28">
        <f t="shared" si="13"/>
        <v>794.85</v>
      </c>
      <c r="L51" s="28">
        <f t="shared" si="14"/>
        <v>0</v>
      </c>
    </row>
    <row r="52" spans="1:12">
      <c r="A52" s="81"/>
      <c r="B52" s="80"/>
      <c r="C52" s="80"/>
      <c r="D52" s="23"/>
      <c r="E52" s="23"/>
      <c r="F52" s="25"/>
      <c r="G52" s="25"/>
      <c r="H52" s="26"/>
      <c r="I52" s="72"/>
      <c r="J52" s="72"/>
      <c r="K52" s="28"/>
      <c r="L52" s="28"/>
    </row>
    <row r="53" spans="1:12">
      <c r="A53" s="81">
        <v>0</v>
      </c>
      <c r="B53" s="89">
        <v>195693</v>
      </c>
      <c r="C53" s="80" t="s">
        <v>1692</v>
      </c>
      <c r="D53" s="23" t="s">
        <v>552</v>
      </c>
      <c r="E53" s="23" t="s">
        <v>7</v>
      </c>
      <c r="F53" s="25">
        <v>4.63</v>
      </c>
      <c r="G53" s="25">
        <f>ROUND(F53*Курс_EUR,2)</f>
        <v>486.15</v>
      </c>
      <c r="H53" s="26"/>
      <c r="I53" s="72">
        <f>F53*(1-Скидка_RP_CST)</f>
        <v>4.63</v>
      </c>
      <c r="J53" s="72">
        <f>I53*H53</f>
        <v>0</v>
      </c>
      <c r="K53" s="28">
        <f>G53*(1-Скидка_RP_CST)</f>
        <v>486.15</v>
      </c>
      <c r="L53" s="28">
        <f>H53*K53</f>
        <v>0</v>
      </c>
    </row>
    <row r="54" spans="1:12">
      <c r="A54" s="81">
        <v>0</v>
      </c>
      <c r="B54" s="89">
        <v>195694</v>
      </c>
      <c r="C54" s="80" t="s">
        <v>2386</v>
      </c>
      <c r="D54" s="23" t="s">
        <v>552</v>
      </c>
      <c r="E54" s="23" t="s">
        <v>7</v>
      </c>
      <c r="F54" s="25">
        <v>4.63</v>
      </c>
      <c r="G54" s="25">
        <f>ROUND(F54*Курс_EUR,2)</f>
        <v>486.15</v>
      </c>
      <c r="H54" s="26"/>
      <c r="I54" s="72">
        <f>F54*(1-Скидка_RP_CST)</f>
        <v>4.63</v>
      </c>
      <c r="J54" s="72">
        <f>I54*H54</f>
        <v>0</v>
      </c>
      <c r="K54" s="28">
        <f>G54*(1-Скидка_RP_CST)</f>
        <v>486.15</v>
      </c>
      <c r="L54" s="28">
        <f>H54*K54</f>
        <v>0</v>
      </c>
    </row>
    <row r="55" spans="1:12">
      <c r="A55" s="81">
        <v>0</v>
      </c>
      <c r="B55" s="89">
        <v>195696</v>
      </c>
      <c r="C55" s="80" t="s">
        <v>1383</v>
      </c>
      <c r="D55" s="23" t="s">
        <v>552</v>
      </c>
      <c r="E55" s="23" t="s">
        <v>7</v>
      </c>
      <c r="F55" s="25">
        <v>4.63</v>
      </c>
      <c r="G55" s="25">
        <f>ROUND(F55*Курс_EUR,2)</f>
        <v>486.15</v>
      </c>
      <c r="H55" s="26"/>
      <c r="I55" s="72">
        <f>F55*(1-Скидка_RP_CST)</f>
        <v>4.63</v>
      </c>
      <c r="J55" s="72">
        <f>I55*H55</f>
        <v>0</v>
      </c>
      <c r="K55" s="28">
        <f>G55*(1-Скидка_RP_CST)</f>
        <v>486.15</v>
      </c>
      <c r="L55" s="28">
        <f>H55*K55</f>
        <v>0</v>
      </c>
    </row>
    <row r="56" spans="1:12">
      <c r="A56" s="81">
        <v>0</v>
      </c>
      <c r="B56" s="89">
        <v>195698</v>
      </c>
      <c r="C56" s="80" t="s">
        <v>1384</v>
      </c>
      <c r="D56" s="23" t="s">
        <v>552</v>
      </c>
      <c r="E56" s="23" t="s">
        <v>7</v>
      </c>
      <c r="F56" s="25">
        <v>4.63</v>
      </c>
      <c r="G56" s="25">
        <f>ROUND(F56*Курс_EUR,2)</f>
        <v>486.15</v>
      </c>
      <c r="H56" s="26"/>
      <c r="I56" s="72">
        <f>F56*(1-Скидка_RP_CST)</f>
        <v>4.63</v>
      </c>
      <c r="J56" s="72">
        <f>I56*H56</f>
        <v>0</v>
      </c>
      <c r="K56" s="28">
        <f>G56*(1-Скидка_RP_CST)</f>
        <v>486.15</v>
      </c>
      <c r="L56" s="28">
        <f>H56*K56</f>
        <v>0</v>
      </c>
    </row>
    <row r="57" spans="1:12">
      <c r="A57" s="81"/>
      <c r="B57" s="80"/>
      <c r="C57" s="80"/>
      <c r="D57" s="23"/>
      <c r="E57" s="23"/>
      <c r="F57" s="25"/>
      <c r="G57" s="25"/>
      <c r="H57" s="26"/>
      <c r="I57" s="72"/>
      <c r="J57" s="72"/>
      <c r="K57" s="28"/>
      <c r="L57" s="28"/>
    </row>
    <row r="58" spans="1:12">
      <c r="A58" s="81">
        <v>0</v>
      </c>
      <c r="B58" s="89">
        <v>195788</v>
      </c>
      <c r="C58" s="80" t="s">
        <v>2482</v>
      </c>
      <c r="D58" s="23" t="s">
        <v>7</v>
      </c>
      <c r="E58" s="23" t="s">
        <v>7</v>
      </c>
      <c r="F58" s="25">
        <v>13</v>
      </c>
      <c r="G58" s="25">
        <f>ROUND(F58*Курс_EUR,2)</f>
        <v>1365</v>
      </c>
      <c r="H58" s="26"/>
      <c r="I58" s="72">
        <f>F58*(1-Скидка_RP_CST)</f>
        <v>13</v>
      </c>
      <c r="J58" s="72">
        <f>I58*H58</f>
        <v>0</v>
      </c>
      <c r="K58" s="28">
        <f>G58*(1-Скидка_RP_CST)</f>
        <v>1365</v>
      </c>
      <c r="L58" s="28">
        <f>H58*K58</f>
        <v>0</v>
      </c>
    </row>
    <row r="59" spans="1:12">
      <c r="A59" s="81">
        <v>0</v>
      </c>
      <c r="B59" s="89">
        <v>195799</v>
      </c>
      <c r="C59" s="80" t="s">
        <v>2306</v>
      </c>
      <c r="D59" s="23" t="s">
        <v>7</v>
      </c>
      <c r="E59" s="23" t="s">
        <v>7</v>
      </c>
      <c r="F59" s="25">
        <v>9</v>
      </c>
      <c r="G59" s="25">
        <f>ROUND(F59*Курс_EUR,2)</f>
        <v>945</v>
      </c>
      <c r="H59" s="26"/>
      <c r="I59" s="72">
        <f>F59*(1-Скидка_RP_CST)</f>
        <v>9</v>
      </c>
      <c r="J59" s="72">
        <f>I59*H59</f>
        <v>0</v>
      </c>
      <c r="K59" s="28">
        <f>G59*(1-Скидка_RP_CST)</f>
        <v>945</v>
      </c>
      <c r="L59" s="28">
        <f>H59*K59</f>
        <v>0</v>
      </c>
    </row>
    <row r="60" spans="1:12" ht="12.5" thickBot="1">
      <c r="A60" s="81"/>
      <c r="B60" s="80"/>
      <c r="C60" s="80"/>
      <c r="D60" s="23"/>
      <c r="E60" s="23"/>
      <c r="F60" s="25"/>
      <c r="G60" s="25"/>
      <c r="H60" s="26"/>
      <c r="I60" s="72"/>
      <c r="J60" s="72"/>
      <c r="K60" s="28"/>
      <c r="L60" s="28"/>
    </row>
    <row r="61" spans="1:12" ht="12.5" thickBot="1">
      <c r="A61" s="81"/>
      <c r="B61" s="321" t="s">
        <v>568</v>
      </c>
      <c r="C61" s="322"/>
      <c r="D61" s="322"/>
      <c r="E61" s="322"/>
      <c r="F61" s="323"/>
      <c r="G61" s="88"/>
      <c r="H61" s="26"/>
      <c r="I61" s="72"/>
      <c r="J61" s="72"/>
      <c r="K61" s="28"/>
      <c r="L61" s="28"/>
    </row>
    <row r="62" spans="1:12">
      <c r="A62" s="81">
        <v>0</v>
      </c>
      <c r="B62" s="89">
        <v>196612</v>
      </c>
      <c r="C62" s="80" t="s">
        <v>1385</v>
      </c>
      <c r="D62" s="23" t="s">
        <v>7</v>
      </c>
      <c r="E62" s="23" t="s">
        <v>7</v>
      </c>
      <c r="F62" s="25">
        <v>33.42</v>
      </c>
      <c r="G62" s="25">
        <f>ROUND(F62*Курс_EUR,2)</f>
        <v>3509.1</v>
      </c>
      <c r="H62" s="26"/>
      <c r="I62" s="72">
        <f>F62*(1-Скидка_RP_CST)</f>
        <v>33.42</v>
      </c>
      <c r="J62" s="72">
        <f>I62*H62</f>
        <v>0</v>
      </c>
      <c r="K62" s="28">
        <f>G62*(1-Скидка_RP_CST)</f>
        <v>3509.1</v>
      </c>
      <c r="L62" s="28">
        <f>H62*K62</f>
        <v>0</v>
      </c>
    </row>
    <row r="63" spans="1:12">
      <c r="A63" s="81">
        <v>0</v>
      </c>
      <c r="B63" s="89">
        <v>196622</v>
      </c>
      <c r="C63" s="80" t="s">
        <v>1386</v>
      </c>
      <c r="D63" s="23" t="s">
        <v>7</v>
      </c>
      <c r="E63" s="23" t="s">
        <v>7</v>
      </c>
      <c r="F63" s="25">
        <v>33.97</v>
      </c>
      <c r="G63" s="25">
        <f>ROUND(F63*Курс_EUR,2)</f>
        <v>3566.85</v>
      </c>
      <c r="H63" s="26"/>
      <c r="I63" s="72">
        <f>F63*(1-Скидка_RP_CST)</f>
        <v>33.97</v>
      </c>
      <c r="J63" s="72">
        <f>I63*H63</f>
        <v>0</v>
      </c>
      <c r="K63" s="28">
        <f>G63*(1-Скидка_RP_CST)</f>
        <v>3566.85</v>
      </c>
      <c r="L63" s="28">
        <f>H63*K63</f>
        <v>0</v>
      </c>
    </row>
    <row r="64" spans="1:12">
      <c r="A64" s="81">
        <v>0</v>
      </c>
      <c r="B64" s="89">
        <v>196628</v>
      </c>
      <c r="C64" s="80" t="s">
        <v>1387</v>
      </c>
      <c r="D64" s="23" t="s">
        <v>7</v>
      </c>
      <c r="E64" s="23" t="s">
        <v>7</v>
      </c>
      <c r="F64" s="25">
        <v>62.33</v>
      </c>
      <c r="G64" s="25">
        <f>ROUND(F64*Курс_EUR,2)</f>
        <v>6544.65</v>
      </c>
      <c r="H64" s="26"/>
      <c r="I64" s="72">
        <f>F64*(1-Скидка_RP_CST)</f>
        <v>62.33</v>
      </c>
      <c r="J64" s="72">
        <f>I64*H64</f>
        <v>0</v>
      </c>
      <c r="K64" s="28">
        <f>G64*(1-Скидка_RP_CST)</f>
        <v>6544.65</v>
      </c>
      <c r="L64" s="28">
        <f>H64*K64</f>
        <v>0</v>
      </c>
    </row>
    <row r="65" spans="1:12">
      <c r="A65" s="81">
        <v>0</v>
      </c>
      <c r="B65" s="89">
        <v>196661</v>
      </c>
      <c r="C65" s="80" t="s">
        <v>1807</v>
      </c>
      <c r="D65" s="23" t="s">
        <v>7</v>
      </c>
      <c r="E65" s="23" t="s">
        <v>7</v>
      </c>
      <c r="F65" s="25">
        <v>41.21</v>
      </c>
      <c r="G65" s="25">
        <f>ROUND(F65*Курс_EUR,2)</f>
        <v>4327.05</v>
      </c>
      <c r="H65" s="26"/>
      <c r="I65" s="72">
        <f>F65*(1-Скидка_RP_CST)</f>
        <v>41.21</v>
      </c>
      <c r="J65" s="72">
        <f>I65*H65</f>
        <v>0</v>
      </c>
      <c r="K65" s="28">
        <f>G65*(1-Скидка_RP_CST)</f>
        <v>4327.05</v>
      </c>
      <c r="L65" s="28">
        <f>H65*K65</f>
        <v>0</v>
      </c>
    </row>
    <row r="66" spans="1:12">
      <c r="A66" s="81">
        <v>0</v>
      </c>
      <c r="B66" s="89">
        <v>196662</v>
      </c>
      <c r="C66" s="80" t="s">
        <v>1808</v>
      </c>
      <c r="D66" s="23" t="s">
        <v>7</v>
      </c>
      <c r="E66" s="23" t="s">
        <v>7</v>
      </c>
      <c r="F66" s="25">
        <v>41.21</v>
      </c>
      <c r="G66" s="25">
        <f>ROUND(F66*Курс_EUR,2)</f>
        <v>4327.05</v>
      </c>
      <c r="H66" s="26"/>
      <c r="I66" s="72">
        <f>F66*(1-Скидка_RP_CST)</f>
        <v>41.21</v>
      </c>
      <c r="J66" s="72">
        <f>I66*H66</f>
        <v>0</v>
      </c>
      <c r="K66" s="28">
        <f>G66*(1-Скидка_RP_CST)</f>
        <v>4327.05</v>
      </c>
      <c r="L66" s="28">
        <f>H66*K66</f>
        <v>0</v>
      </c>
    </row>
    <row r="67" spans="1:12">
      <c r="A67" s="81"/>
      <c r="B67" s="80"/>
      <c r="C67" s="80"/>
      <c r="D67" s="23"/>
      <c r="E67" s="23"/>
      <c r="F67" s="25"/>
      <c r="G67" s="25"/>
      <c r="H67" s="26"/>
      <c r="I67" s="72"/>
      <c r="J67" s="72"/>
      <c r="K67" s="28"/>
      <c r="L67" s="28"/>
    </row>
    <row r="68" spans="1:12">
      <c r="A68" s="81">
        <v>0</v>
      </c>
      <c r="B68" s="89">
        <v>196688</v>
      </c>
      <c r="C68" s="80" t="s">
        <v>1693</v>
      </c>
      <c r="D68" s="23" t="s">
        <v>552</v>
      </c>
      <c r="E68" s="23" t="s">
        <v>7</v>
      </c>
      <c r="F68" s="25">
        <v>6.6</v>
      </c>
      <c r="G68" s="25">
        <f>ROUND(F68*Курс_EUR,2)</f>
        <v>693</v>
      </c>
      <c r="H68" s="26"/>
      <c r="I68" s="72">
        <f>F68*(1-Скидка_RP_CST)</f>
        <v>6.6</v>
      </c>
      <c r="J68" s="72">
        <f>I68*H68</f>
        <v>0</v>
      </c>
      <c r="K68" s="28">
        <f>G68*(1-Скидка_RP_CST)</f>
        <v>693</v>
      </c>
      <c r="L68" s="28">
        <f>H68*K68</f>
        <v>0</v>
      </c>
    </row>
    <row r="69" spans="1:12">
      <c r="A69" s="81">
        <v>0</v>
      </c>
      <c r="B69" s="89">
        <v>196689</v>
      </c>
      <c r="C69" s="80" t="s">
        <v>1694</v>
      </c>
      <c r="D69" s="23" t="s">
        <v>552</v>
      </c>
      <c r="E69" s="23" t="s">
        <v>7</v>
      </c>
      <c r="F69" s="25">
        <v>6.6</v>
      </c>
      <c r="G69" s="25">
        <f>ROUND(F69*Курс_EUR,2)</f>
        <v>693</v>
      </c>
      <c r="H69" s="26"/>
      <c r="I69" s="72">
        <f>F69*(1-Скидка_RP_CST)</f>
        <v>6.6</v>
      </c>
      <c r="J69" s="72">
        <f>I69*H69</f>
        <v>0</v>
      </c>
      <c r="K69" s="28">
        <f>G69*(1-Скидка_RP_CST)</f>
        <v>693</v>
      </c>
      <c r="L69" s="28">
        <f>H69*K69</f>
        <v>0</v>
      </c>
    </row>
    <row r="70" spans="1:12">
      <c r="A70" s="81"/>
      <c r="B70" s="80"/>
      <c r="C70" s="80"/>
      <c r="D70" s="23"/>
      <c r="E70" s="23"/>
      <c r="F70" s="25"/>
      <c r="G70" s="25"/>
      <c r="H70" s="26"/>
      <c r="I70" s="72"/>
      <c r="J70" s="72"/>
      <c r="K70" s="28"/>
      <c r="L70" s="28"/>
    </row>
    <row r="71" spans="1:12">
      <c r="A71" s="81">
        <v>0</v>
      </c>
      <c r="B71" s="89">
        <v>196692</v>
      </c>
      <c r="C71" s="80" t="s">
        <v>1809</v>
      </c>
      <c r="D71" s="23" t="s">
        <v>7</v>
      </c>
      <c r="E71" s="23" t="s">
        <v>7</v>
      </c>
      <c r="F71" s="25">
        <v>22.39</v>
      </c>
      <c r="G71" s="25">
        <f>ROUND(F71*Курс_EUR,2)</f>
        <v>2350.9499999999998</v>
      </c>
      <c r="H71" s="26"/>
      <c r="I71" s="72">
        <f>F71*(1-Скидка_RP_CST)</f>
        <v>22.39</v>
      </c>
      <c r="J71" s="72">
        <f>I71*H71</f>
        <v>0</v>
      </c>
      <c r="K71" s="28">
        <f>G71*(1-Скидка_RP_CST)</f>
        <v>2350.9499999999998</v>
      </c>
      <c r="L71" s="28">
        <f>H71*K71</f>
        <v>0</v>
      </c>
    </row>
    <row r="72" spans="1:12">
      <c r="A72" s="81"/>
      <c r="B72" s="80"/>
      <c r="C72" s="80"/>
      <c r="D72" s="23"/>
      <c r="E72" s="23"/>
      <c r="F72" s="25"/>
      <c r="G72" s="25"/>
      <c r="H72" s="26"/>
      <c r="I72" s="72"/>
      <c r="J72" s="72"/>
      <c r="K72" s="28"/>
      <c r="L72" s="28"/>
    </row>
    <row r="73" spans="1:12">
      <c r="A73" s="81">
        <v>0</v>
      </c>
      <c r="B73" s="89">
        <v>196725</v>
      </c>
      <c r="C73" s="80" t="s">
        <v>2301</v>
      </c>
      <c r="D73" s="23" t="s">
        <v>7</v>
      </c>
      <c r="E73" s="23" t="s">
        <v>7</v>
      </c>
      <c r="F73" s="25">
        <v>34</v>
      </c>
      <c r="G73" s="25">
        <f>ROUND(F73*Курс_EUR,2)</f>
        <v>3570</v>
      </c>
      <c r="H73" s="26"/>
      <c r="I73" s="72">
        <f>F73*(1-Скидка_RP_CST)</f>
        <v>34</v>
      </c>
      <c r="J73" s="72">
        <f>I73*H73</f>
        <v>0</v>
      </c>
      <c r="K73" s="28">
        <f>G73*(1-Скидка_RP_CST)</f>
        <v>3570</v>
      </c>
      <c r="L73" s="28">
        <f>H73*K73</f>
        <v>0</v>
      </c>
    </row>
    <row r="74" spans="1:12">
      <c r="A74" s="81">
        <v>0</v>
      </c>
      <c r="B74" s="89">
        <v>196754</v>
      </c>
      <c r="C74" s="80" t="s">
        <v>2302</v>
      </c>
      <c r="D74" s="23" t="s">
        <v>7</v>
      </c>
      <c r="E74" s="23" t="s">
        <v>7</v>
      </c>
      <c r="F74" s="25">
        <v>17</v>
      </c>
      <c r="G74" s="25">
        <f>ROUND(F74*Курс_EUR,2)</f>
        <v>1785</v>
      </c>
      <c r="H74" s="26"/>
      <c r="I74" s="72">
        <f>F74*(1-Скидка_RP_CST)</f>
        <v>17</v>
      </c>
      <c r="J74" s="72">
        <f>I74*H74</f>
        <v>0</v>
      </c>
      <c r="K74" s="28">
        <f>G74*(1-Скидка_RP_CST)</f>
        <v>1785</v>
      </c>
      <c r="L74" s="28">
        <f>H74*K74</f>
        <v>0</v>
      </c>
    </row>
    <row r="75" spans="1:12">
      <c r="A75" s="81"/>
      <c r="B75" s="80"/>
      <c r="C75" s="80"/>
      <c r="D75" s="23"/>
      <c r="E75" s="23"/>
      <c r="F75" s="25"/>
      <c r="G75" s="25"/>
      <c r="H75" s="26"/>
      <c r="I75" s="72"/>
      <c r="J75" s="72"/>
      <c r="K75" s="28"/>
      <c r="L75" s="28"/>
    </row>
    <row r="76" spans="1:12">
      <c r="A76" s="81">
        <v>0</v>
      </c>
      <c r="B76" s="89">
        <v>197610</v>
      </c>
      <c r="C76" s="80" t="s">
        <v>1894</v>
      </c>
      <c r="D76" s="23" t="s">
        <v>1895</v>
      </c>
      <c r="E76" s="23" t="s">
        <v>7</v>
      </c>
      <c r="F76" s="25">
        <v>12</v>
      </c>
      <c r="G76" s="25">
        <f>ROUND(F76*Курс_EUR,2)</f>
        <v>1260</v>
      </c>
      <c r="H76" s="26"/>
      <c r="I76" s="72">
        <f>F76*(1-Скидка_RP_CST)</f>
        <v>12</v>
      </c>
      <c r="J76" s="72">
        <f>I76*H76</f>
        <v>0</v>
      </c>
      <c r="K76" s="28">
        <f>G76*(1-Скидка_RP_CST)</f>
        <v>1260</v>
      </c>
      <c r="L76" s="28">
        <f>H76*K76</f>
        <v>0</v>
      </c>
    </row>
    <row r="77" spans="1:12">
      <c r="A77" s="81">
        <v>0</v>
      </c>
      <c r="B77" s="89">
        <v>197670</v>
      </c>
      <c r="C77" s="80" t="s">
        <v>1896</v>
      </c>
      <c r="D77" s="23" t="s">
        <v>7</v>
      </c>
      <c r="E77" s="23" t="s">
        <v>7</v>
      </c>
      <c r="F77" s="25">
        <v>39</v>
      </c>
      <c r="G77" s="25">
        <f>ROUND(F77*Курс_EUR,2)</f>
        <v>4095</v>
      </c>
      <c r="H77" s="26"/>
      <c r="I77" s="72">
        <f>F77*(1-Скидка_RP_CST)</f>
        <v>39</v>
      </c>
      <c r="J77" s="72">
        <f>I77*H77</f>
        <v>0</v>
      </c>
      <c r="K77" s="28">
        <f>G77*(1-Скидка_RP_CST)</f>
        <v>4095</v>
      </c>
      <c r="L77" s="28">
        <f>H77*K77</f>
        <v>0</v>
      </c>
    </row>
    <row r="78" spans="1:12">
      <c r="A78" s="81">
        <v>0</v>
      </c>
      <c r="B78" s="89">
        <v>197672</v>
      </c>
      <c r="C78" s="80" t="s">
        <v>1897</v>
      </c>
      <c r="D78" s="23" t="s">
        <v>1895</v>
      </c>
      <c r="E78" s="23" t="s">
        <v>7</v>
      </c>
      <c r="F78" s="25">
        <v>16.98</v>
      </c>
      <c r="G78" s="25">
        <f>ROUND(F78*Курс_EUR,2)</f>
        <v>1782.9</v>
      </c>
      <c r="H78" s="26"/>
      <c r="I78" s="72">
        <f>F78*(1-Скидка_RP_CST)</f>
        <v>16.98</v>
      </c>
      <c r="J78" s="72">
        <f>I78*H78</f>
        <v>0</v>
      </c>
      <c r="K78" s="28">
        <f>G78*(1-Скидка_RP_CST)</f>
        <v>1782.9</v>
      </c>
      <c r="L78" s="28">
        <f>H78*K78</f>
        <v>0</v>
      </c>
    </row>
    <row r="79" spans="1:12">
      <c r="A79" s="81"/>
      <c r="B79" s="80"/>
      <c r="C79" s="80"/>
      <c r="D79" s="23"/>
      <c r="E79" s="23"/>
      <c r="F79" s="25"/>
      <c r="G79" s="25"/>
      <c r="H79" s="26"/>
      <c r="I79" s="72"/>
      <c r="J79" s="72"/>
      <c r="K79" s="28"/>
      <c r="L79" s="28"/>
    </row>
    <row r="80" spans="1:12" ht="16" thickBot="1">
      <c r="A80" s="81"/>
      <c r="B80" s="329" t="s">
        <v>10</v>
      </c>
      <c r="C80" s="330"/>
      <c r="D80" s="330"/>
      <c r="E80" s="330"/>
      <c r="F80" s="331"/>
      <c r="G80" s="86"/>
      <c r="H80" s="26"/>
      <c r="I80" s="72"/>
      <c r="J80" s="72"/>
      <c r="K80" s="28"/>
      <c r="L80" s="28"/>
    </row>
    <row r="81" spans="1:14" ht="12.5" thickBot="1">
      <c r="A81" s="81"/>
      <c r="B81" s="321" t="s">
        <v>1954</v>
      </c>
      <c r="C81" s="322"/>
      <c r="D81" s="322"/>
      <c r="E81" s="322"/>
      <c r="F81" s="323"/>
      <c r="G81" s="88"/>
      <c r="H81" s="26"/>
      <c r="I81" s="72"/>
      <c r="J81" s="72"/>
      <c r="K81" s="28"/>
      <c r="L81" s="28"/>
    </row>
    <row r="82" spans="1:14">
      <c r="A82" s="81">
        <v>0</v>
      </c>
      <c r="B82" s="89">
        <v>304142</v>
      </c>
      <c r="C82" s="80" t="s">
        <v>1581</v>
      </c>
      <c r="D82" s="23" t="s">
        <v>1580</v>
      </c>
      <c r="E82" s="23" t="s">
        <v>7</v>
      </c>
      <c r="F82" s="25">
        <v>4.5</v>
      </c>
      <c r="G82" s="25">
        <f t="shared" ref="G82:G87" si="15">ROUND(F82*Курс_EUR,2)</f>
        <v>472.5</v>
      </c>
      <c r="H82" s="26"/>
      <c r="I82" s="72">
        <f t="shared" ref="I82:I87" si="16">F82*(1-Скидка_RP_CST)</f>
        <v>4.5</v>
      </c>
      <c r="J82" s="72">
        <f t="shared" ref="J82:J87" si="17">I82*H82</f>
        <v>0</v>
      </c>
      <c r="K82" s="28">
        <f t="shared" ref="K82:K87" si="18">G82*(1-Скидка_RP_CST)</f>
        <v>472.5</v>
      </c>
      <c r="L82" s="28">
        <f t="shared" ref="L82:L87" si="19">H82*K82</f>
        <v>0</v>
      </c>
    </row>
    <row r="83" spans="1:14">
      <c r="A83" s="81">
        <v>0</v>
      </c>
      <c r="B83" s="89">
        <v>304144</v>
      </c>
      <c r="C83" s="80" t="s">
        <v>2611</v>
      </c>
      <c r="D83" s="23" t="s">
        <v>775</v>
      </c>
      <c r="E83" s="23" t="s">
        <v>7</v>
      </c>
      <c r="F83" s="25">
        <v>8</v>
      </c>
      <c r="G83" s="25">
        <f t="shared" si="15"/>
        <v>840</v>
      </c>
      <c r="H83" s="26"/>
      <c r="I83" s="72">
        <f t="shared" si="16"/>
        <v>8</v>
      </c>
      <c r="J83" s="72">
        <f t="shared" si="17"/>
        <v>0</v>
      </c>
      <c r="K83" s="28">
        <f t="shared" si="18"/>
        <v>840</v>
      </c>
      <c r="L83" s="28">
        <f t="shared" si="19"/>
        <v>0</v>
      </c>
    </row>
    <row r="84" spans="1:14">
      <c r="A84" s="81">
        <v>0</v>
      </c>
      <c r="B84" s="89">
        <v>304292</v>
      </c>
      <c r="C84" s="80" t="s">
        <v>1582</v>
      </c>
      <c r="D84" s="23" t="s">
        <v>1580</v>
      </c>
      <c r="E84" s="23" t="s">
        <v>7</v>
      </c>
      <c r="F84" s="25">
        <v>5</v>
      </c>
      <c r="G84" s="25">
        <f t="shared" si="15"/>
        <v>525</v>
      </c>
      <c r="H84" s="26"/>
      <c r="I84" s="72">
        <f t="shared" si="16"/>
        <v>5</v>
      </c>
      <c r="J84" s="72">
        <f t="shared" si="17"/>
        <v>0</v>
      </c>
      <c r="K84" s="28">
        <f t="shared" si="18"/>
        <v>525</v>
      </c>
      <c r="L84" s="28">
        <f t="shared" si="19"/>
        <v>0</v>
      </c>
    </row>
    <row r="85" spans="1:14">
      <c r="A85" s="81">
        <v>0</v>
      </c>
      <c r="B85" s="89">
        <v>304332</v>
      </c>
      <c r="C85" s="80" t="s">
        <v>1583</v>
      </c>
      <c r="D85" s="23" t="s">
        <v>1580</v>
      </c>
      <c r="E85" s="23" t="s">
        <v>7</v>
      </c>
      <c r="F85" s="25">
        <v>5</v>
      </c>
      <c r="G85" s="25">
        <f t="shared" si="15"/>
        <v>525</v>
      </c>
      <c r="H85" s="26"/>
      <c r="I85" s="72">
        <f t="shared" si="16"/>
        <v>5</v>
      </c>
      <c r="J85" s="72">
        <f t="shared" si="17"/>
        <v>0</v>
      </c>
      <c r="K85" s="28">
        <f t="shared" si="18"/>
        <v>525</v>
      </c>
      <c r="L85" s="28">
        <f t="shared" si="19"/>
        <v>0</v>
      </c>
    </row>
    <row r="86" spans="1:14">
      <c r="A86" s="81">
        <v>0</v>
      </c>
      <c r="B86" s="89">
        <v>304482</v>
      </c>
      <c r="C86" s="80" t="s">
        <v>1584</v>
      </c>
      <c r="D86" s="23" t="s">
        <v>1580</v>
      </c>
      <c r="E86" s="23" t="s">
        <v>7</v>
      </c>
      <c r="F86" s="25">
        <v>5</v>
      </c>
      <c r="G86" s="25">
        <f t="shared" si="15"/>
        <v>525</v>
      </c>
      <c r="H86" s="26"/>
      <c r="I86" s="72">
        <f t="shared" si="16"/>
        <v>5</v>
      </c>
      <c r="J86" s="72">
        <f t="shared" si="17"/>
        <v>0</v>
      </c>
      <c r="K86" s="28">
        <f t="shared" si="18"/>
        <v>525</v>
      </c>
      <c r="L86" s="28">
        <f t="shared" si="19"/>
        <v>0</v>
      </c>
    </row>
    <row r="87" spans="1:14">
      <c r="A87" s="81">
        <v>0</v>
      </c>
      <c r="B87" s="89">
        <v>304484</v>
      </c>
      <c r="C87" s="80" t="s">
        <v>2612</v>
      </c>
      <c r="D87" s="23" t="s">
        <v>775</v>
      </c>
      <c r="E87" s="23" t="s">
        <v>7</v>
      </c>
      <c r="F87" s="25">
        <v>8</v>
      </c>
      <c r="G87" s="25">
        <f t="shared" si="15"/>
        <v>840</v>
      </c>
      <c r="H87" s="26"/>
      <c r="I87" s="72">
        <f t="shared" si="16"/>
        <v>8</v>
      </c>
      <c r="J87" s="72">
        <f t="shared" si="17"/>
        <v>0</v>
      </c>
      <c r="K87" s="28">
        <f t="shared" si="18"/>
        <v>840</v>
      </c>
      <c r="L87" s="28">
        <f t="shared" si="19"/>
        <v>0</v>
      </c>
    </row>
    <row r="88" spans="1:14" ht="12.5" thickBot="1">
      <c r="A88" s="81"/>
      <c r="B88" s="80"/>
      <c r="C88" s="80"/>
      <c r="D88" s="23"/>
      <c r="E88" s="23"/>
      <c r="F88" s="25"/>
      <c r="G88" s="25"/>
      <c r="H88" s="26"/>
      <c r="I88" s="72"/>
      <c r="J88" s="72"/>
      <c r="K88" s="28"/>
      <c r="L88" s="28"/>
    </row>
    <row r="89" spans="1:14" ht="12.5" thickBot="1">
      <c r="A89" s="81"/>
      <c r="B89" s="321" t="s">
        <v>1188</v>
      </c>
      <c r="C89" s="322"/>
      <c r="D89" s="322"/>
      <c r="E89" s="322"/>
      <c r="F89" s="323"/>
      <c r="G89" s="88"/>
      <c r="H89" s="26"/>
      <c r="I89" s="72"/>
      <c r="J89" s="72"/>
      <c r="K89" s="28"/>
      <c r="L89" s="28"/>
    </row>
    <row r="90" spans="1:14">
      <c r="A90" s="81">
        <v>0</v>
      </c>
      <c r="B90" s="89">
        <v>305710</v>
      </c>
      <c r="C90" s="80" t="s">
        <v>1353</v>
      </c>
      <c r="D90" s="23" t="s">
        <v>773</v>
      </c>
      <c r="E90" s="23" t="s">
        <v>7</v>
      </c>
      <c r="F90" s="25">
        <v>1.49</v>
      </c>
      <c r="G90" s="25">
        <f t="shared" ref="G90:G105" si="20">ROUND(F90*Курс_EUR,2)</f>
        <v>156.44999999999999</v>
      </c>
      <c r="H90" s="26"/>
      <c r="I90" s="72">
        <f t="shared" ref="I90:I105" si="21">F90*(1-Скидка_RP_CST)</f>
        <v>1.49</v>
      </c>
      <c r="J90" s="72">
        <f>I90*H90</f>
        <v>0</v>
      </c>
      <c r="K90" s="28">
        <f t="shared" ref="K90:K105" si="22">G90*(1-Скидка_RP_CST)</f>
        <v>156.44999999999999</v>
      </c>
      <c r="L90" s="28">
        <f>H90*K90</f>
        <v>0</v>
      </c>
      <c r="N90" s="34"/>
    </row>
    <row r="91" spans="1:14">
      <c r="A91" s="81">
        <v>0</v>
      </c>
      <c r="B91" s="89">
        <v>305711</v>
      </c>
      <c r="C91" s="80" t="s">
        <v>1354</v>
      </c>
      <c r="D91" s="23" t="s">
        <v>774</v>
      </c>
      <c r="E91" s="23" t="s">
        <v>7</v>
      </c>
      <c r="F91" s="25">
        <v>1.99</v>
      </c>
      <c r="G91" s="25">
        <f t="shared" si="20"/>
        <v>208.95</v>
      </c>
      <c r="H91" s="26"/>
      <c r="I91" s="72">
        <f t="shared" si="21"/>
        <v>1.99</v>
      </c>
      <c r="J91" s="72">
        <f>I91*H91</f>
        <v>0</v>
      </c>
      <c r="K91" s="28">
        <f t="shared" si="22"/>
        <v>208.95</v>
      </c>
      <c r="L91" s="28">
        <f>H91*K91</f>
        <v>0</v>
      </c>
      <c r="N91" s="34"/>
    </row>
    <row r="92" spans="1:14">
      <c r="A92" s="81">
        <v>0</v>
      </c>
      <c r="B92" s="89">
        <v>305713</v>
      </c>
      <c r="C92" s="80" t="s">
        <v>1355</v>
      </c>
      <c r="D92" s="23" t="s">
        <v>775</v>
      </c>
      <c r="E92" s="23" t="s">
        <v>7</v>
      </c>
      <c r="F92" s="25">
        <v>2.98</v>
      </c>
      <c r="G92" s="25">
        <f t="shared" si="20"/>
        <v>312.89999999999998</v>
      </c>
      <c r="H92" s="26"/>
      <c r="I92" s="72">
        <f t="shared" si="21"/>
        <v>2.98</v>
      </c>
      <c r="J92" s="72">
        <f>I92*H92</f>
        <v>0</v>
      </c>
      <c r="K92" s="28">
        <f t="shared" si="22"/>
        <v>312.89999999999998</v>
      </c>
      <c r="L92" s="28">
        <f>H92*K92</f>
        <v>0</v>
      </c>
      <c r="N92" s="34"/>
    </row>
    <row r="93" spans="1:14">
      <c r="A93" s="81">
        <v>0</v>
      </c>
      <c r="B93" s="89">
        <v>305714</v>
      </c>
      <c r="C93" s="80" t="s">
        <v>1356</v>
      </c>
      <c r="D93" s="23" t="s">
        <v>775</v>
      </c>
      <c r="E93" s="23" t="s">
        <v>7</v>
      </c>
      <c r="F93" s="25">
        <v>3.97</v>
      </c>
      <c r="G93" s="25">
        <f t="shared" si="20"/>
        <v>416.85</v>
      </c>
      <c r="H93" s="26"/>
      <c r="I93" s="72">
        <f t="shared" si="21"/>
        <v>3.97</v>
      </c>
      <c r="J93" s="72">
        <f>I93*H93</f>
        <v>0</v>
      </c>
      <c r="K93" s="28">
        <f t="shared" si="22"/>
        <v>416.85</v>
      </c>
      <c r="L93" s="28">
        <f>H93*K93</f>
        <v>0</v>
      </c>
      <c r="N93" s="34"/>
    </row>
    <row r="94" spans="1:14">
      <c r="A94" s="92">
        <v>3.3</v>
      </c>
      <c r="B94" s="89">
        <v>305740</v>
      </c>
      <c r="C94" s="80" t="s">
        <v>1647</v>
      </c>
      <c r="D94" s="23" t="s">
        <v>773</v>
      </c>
      <c r="E94" s="23" t="s">
        <v>7</v>
      </c>
      <c r="F94" s="25">
        <v>1.26</v>
      </c>
      <c r="G94" s="25">
        <f t="shared" si="20"/>
        <v>132.30000000000001</v>
      </c>
      <c r="H94" s="26"/>
      <c r="I94" s="72">
        <f t="shared" si="21"/>
        <v>1.26</v>
      </c>
      <c r="J94" s="72">
        <f t="shared" ref="J94:J102" si="23">I94*H94</f>
        <v>0</v>
      </c>
      <c r="K94" s="28">
        <f t="shared" si="22"/>
        <v>132.30000000000001</v>
      </c>
      <c r="L94" s="28">
        <f t="shared" ref="L94:L102" si="24">H94*K94</f>
        <v>0</v>
      </c>
      <c r="N94" s="34"/>
    </row>
    <row r="95" spans="1:14">
      <c r="A95" s="92">
        <v>3.1</v>
      </c>
      <c r="B95" s="89">
        <v>305741</v>
      </c>
      <c r="C95" s="80" t="s">
        <v>1648</v>
      </c>
      <c r="D95" s="23" t="s">
        <v>774</v>
      </c>
      <c r="E95" s="23" t="s">
        <v>7</v>
      </c>
      <c r="F95" s="25">
        <v>1.68</v>
      </c>
      <c r="G95" s="25">
        <f t="shared" si="20"/>
        <v>176.4</v>
      </c>
      <c r="H95" s="26"/>
      <c r="I95" s="72">
        <f t="shared" si="21"/>
        <v>1.68</v>
      </c>
      <c r="J95" s="72">
        <f t="shared" si="23"/>
        <v>0</v>
      </c>
      <c r="K95" s="28">
        <f t="shared" si="22"/>
        <v>176.4</v>
      </c>
      <c r="L95" s="28">
        <f t="shared" si="24"/>
        <v>0</v>
      </c>
      <c r="N95" s="34"/>
    </row>
    <row r="96" spans="1:14">
      <c r="A96" s="92">
        <v>3.3</v>
      </c>
      <c r="B96" s="89">
        <v>305743</v>
      </c>
      <c r="C96" s="80" t="s">
        <v>1649</v>
      </c>
      <c r="D96" s="23" t="s">
        <v>775</v>
      </c>
      <c r="E96" s="23" t="s">
        <v>7</v>
      </c>
      <c r="F96" s="25">
        <v>2.52</v>
      </c>
      <c r="G96" s="25">
        <f t="shared" si="20"/>
        <v>264.60000000000002</v>
      </c>
      <c r="H96" s="26"/>
      <c r="I96" s="72">
        <f t="shared" si="21"/>
        <v>2.52</v>
      </c>
      <c r="J96" s="72">
        <f t="shared" si="23"/>
        <v>0</v>
      </c>
      <c r="K96" s="28">
        <f t="shared" si="22"/>
        <v>264.60000000000002</v>
      </c>
      <c r="L96" s="28">
        <f t="shared" si="24"/>
        <v>0</v>
      </c>
      <c r="N96" s="34"/>
    </row>
    <row r="97" spans="1:14">
      <c r="A97" s="92">
        <v>3.1</v>
      </c>
      <c r="B97" s="89">
        <v>305744</v>
      </c>
      <c r="C97" s="80" t="s">
        <v>1650</v>
      </c>
      <c r="D97" s="23" t="s">
        <v>775</v>
      </c>
      <c r="E97" s="23" t="s">
        <v>7</v>
      </c>
      <c r="F97" s="25">
        <v>3.36</v>
      </c>
      <c r="G97" s="25">
        <f t="shared" si="20"/>
        <v>352.8</v>
      </c>
      <c r="H97" s="26"/>
      <c r="I97" s="72">
        <f t="shared" si="21"/>
        <v>3.36</v>
      </c>
      <c r="J97" s="72">
        <f t="shared" si="23"/>
        <v>0</v>
      </c>
      <c r="K97" s="28">
        <f t="shared" si="22"/>
        <v>352.8</v>
      </c>
      <c r="L97" s="28">
        <f t="shared" si="24"/>
        <v>0</v>
      </c>
      <c r="N97" s="34"/>
    </row>
    <row r="98" spans="1:14">
      <c r="A98" s="92">
        <v>3.3</v>
      </c>
      <c r="B98" s="89">
        <v>305755</v>
      </c>
      <c r="C98" s="80" t="s">
        <v>1651</v>
      </c>
      <c r="D98" s="23" t="s">
        <v>773</v>
      </c>
      <c r="E98" s="23" t="s">
        <v>7</v>
      </c>
      <c r="F98" s="25">
        <v>1.27</v>
      </c>
      <c r="G98" s="25">
        <f t="shared" si="20"/>
        <v>133.35</v>
      </c>
      <c r="H98" s="26"/>
      <c r="I98" s="72">
        <f t="shared" si="21"/>
        <v>1.27</v>
      </c>
      <c r="J98" s="72">
        <f t="shared" si="23"/>
        <v>0</v>
      </c>
      <c r="K98" s="28">
        <f t="shared" si="22"/>
        <v>133.35</v>
      </c>
      <c r="L98" s="28">
        <f t="shared" si="24"/>
        <v>0</v>
      </c>
      <c r="N98" s="34"/>
    </row>
    <row r="99" spans="1:14">
      <c r="A99" s="92">
        <v>3</v>
      </c>
      <c r="B99" s="89">
        <v>305756</v>
      </c>
      <c r="C99" s="80" t="s">
        <v>1652</v>
      </c>
      <c r="D99" s="23" t="s">
        <v>774</v>
      </c>
      <c r="E99" s="23" t="s">
        <v>7</v>
      </c>
      <c r="F99" s="25">
        <v>1.69</v>
      </c>
      <c r="G99" s="25">
        <f t="shared" si="20"/>
        <v>177.45</v>
      </c>
      <c r="H99" s="26"/>
      <c r="I99" s="72">
        <f t="shared" si="21"/>
        <v>1.69</v>
      </c>
      <c r="J99" s="72">
        <f t="shared" si="23"/>
        <v>0</v>
      </c>
      <c r="K99" s="28">
        <f t="shared" si="22"/>
        <v>177.45</v>
      </c>
      <c r="L99" s="28">
        <f t="shared" si="24"/>
        <v>0</v>
      </c>
      <c r="N99" s="34"/>
    </row>
    <row r="100" spans="1:14">
      <c r="A100" s="92">
        <v>3.7</v>
      </c>
      <c r="B100" s="89">
        <v>305758</v>
      </c>
      <c r="C100" s="80" t="s">
        <v>1653</v>
      </c>
      <c r="D100" s="23" t="s">
        <v>775</v>
      </c>
      <c r="E100" s="23" t="s">
        <v>7</v>
      </c>
      <c r="F100" s="25">
        <v>2.54</v>
      </c>
      <c r="G100" s="25">
        <f t="shared" si="20"/>
        <v>266.7</v>
      </c>
      <c r="H100" s="26"/>
      <c r="I100" s="72">
        <f t="shared" si="21"/>
        <v>2.54</v>
      </c>
      <c r="J100" s="72">
        <f t="shared" si="23"/>
        <v>0</v>
      </c>
      <c r="K100" s="28">
        <f t="shared" si="22"/>
        <v>266.7</v>
      </c>
      <c r="L100" s="28">
        <f t="shared" si="24"/>
        <v>0</v>
      </c>
      <c r="N100" s="34"/>
    </row>
    <row r="101" spans="1:14">
      <c r="A101" s="92">
        <v>3.4</v>
      </c>
      <c r="B101" s="89">
        <v>305759</v>
      </c>
      <c r="C101" s="80" t="s">
        <v>1654</v>
      </c>
      <c r="D101" s="23" t="s">
        <v>775</v>
      </c>
      <c r="E101" s="23" t="s">
        <v>7</v>
      </c>
      <c r="F101" s="25">
        <v>3.38</v>
      </c>
      <c r="G101" s="25">
        <f t="shared" si="20"/>
        <v>354.9</v>
      </c>
      <c r="H101" s="26"/>
      <c r="I101" s="72">
        <f t="shared" si="21"/>
        <v>3.38</v>
      </c>
      <c r="J101" s="72">
        <f t="shared" si="23"/>
        <v>0</v>
      </c>
      <c r="K101" s="28">
        <f t="shared" si="22"/>
        <v>354.9</v>
      </c>
      <c r="L101" s="28">
        <f t="shared" si="24"/>
        <v>0</v>
      </c>
      <c r="N101" s="34"/>
    </row>
    <row r="102" spans="1:14">
      <c r="A102" s="92">
        <v>3.3</v>
      </c>
      <c r="B102" s="89">
        <v>305775</v>
      </c>
      <c r="C102" s="80" t="s">
        <v>1655</v>
      </c>
      <c r="D102" s="23" t="s">
        <v>773</v>
      </c>
      <c r="E102" s="23" t="s">
        <v>7</v>
      </c>
      <c r="F102" s="25">
        <v>1.27</v>
      </c>
      <c r="G102" s="25">
        <f t="shared" si="20"/>
        <v>133.35</v>
      </c>
      <c r="H102" s="26"/>
      <c r="I102" s="72">
        <f t="shared" si="21"/>
        <v>1.27</v>
      </c>
      <c r="J102" s="72">
        <f t="shared" si="23"/>
        <v>0</v>
      </c>
      <c r="K102" s="28">
        <f t="shared" si="22"/>
        <v>133.35</v>
      </c>
      <c r="L102" s="28">
        <f t="shared" si="24"/>
        <v>0</v>
      </c>
      <c r="N102" s="34"/>
    </row>
    <row r="103" spans="1:14">
      <c r="A103" s="92">
        <v>3</v>
      </c>
      <c r="B103" s="89">
        <v>305776</v>
      </c>
      <c r="C103" s="80" t="s">
        <v>1656</v>
      </c>
      <c r="D103" s="23" t="s">
        <v>774</v>
      </c>
      <c r="E103" s="23" t="s">
        <v>7</v>
      </c>
      <c r="F103" s="25">
        <v>1.69</v>
      </c>
      <c r="G103" s="25">
        <f t="shared" si="20"/>
        <v>177.45</v>
      </c>
      <c r="H103" s="26"/>
      <c r="I103" s="72">
        <f t="shared" si="21"/>
        <v>1.69</v>
      </c>
      <c r="J103" s="72">
        <f>I103*H103</f>
        <v>0</v>
      </c>
      <c r="K103" s="28">
        <f t="shared" si="22"/>
        <v>177.45</v>
      </c>
      <c r="L103" s="28">
        <f>H103*K103</f>
        <v>0</v>
      </c>
      <c r="N103" s="34"/>
    </row>
    <row r="104" spans="1:14">
      <c r="A104" s="92">
        <v>3.7</v>
      </c>
      <c r="B104" s="89">
        <v>305778</v>
      </c>
      <c r="C104" s="80" t="s">
        <v>1657</v>
      </c>
      <c r="D104" s="23" t="s">
        <v>775</v>
      </c>
      <c r="E104" s="23" t="s">
        <v>7</v>
      </c>
      <c r="F104" s="25">
        <v>2.54</v>
      </c>
      <c r="G104" s="25">
        <f t="shared" si="20"/>
        <v>266.7</v>
      </c>
      <c r="H104" s="26"/>
      <c r="I104" s="72">
        <f t="shared" si="21"/>
        <v>2.54</v>
      </c>
      <c r="J104" s="72">
        <f>I104*H104</f>
        <v>0</v>
      </c>
      <c r="K104" s="28">
        <f t="shared" si="22"/>
        <v>266.7</v>
      </c>
      <c r="L104" s="28">
        <f>H104*K104</f>
        <v>0</v>
      </c>
      <c r="N104" s="34"/>
    </row>
    <row r="105" spans="1:14">
      <c r="A105" s="92">
        <v>3.4</v>
      </c>
      <c r="B105" s="89">
        <v>305779</v>
      </c>
      <c r="C105" s="80" t="s">
        <v>1658</v>
      </c>
      <c r="D105" s="23" t="s">
        <v>775</v>
      </c>
      <c r="E105" s="23" t="s">
        <v>7</v>
      </c>
      <c r="F105" s="25">
        <v>3.38</v>
      </c>
      <c r="G105" s="25">
        <f t="shared" si="20"/>
        <v>354.9</v>
      </c>
      <c r="H105" s="26"/>
      <c r="I105" s="72">
        <f t="shared" si="21"/>
        <v>3.38</v>
      </c>
      <c r="J105" s="72">
        <f>I105*H105</f>
        <v>0</v>
      </c>
      <c r="K105" s="28">
        <f t="shared" si="22"/>
        <v>354.9</v>
      </c>
      <c r="L105" s="28">
        <f>H105*K105</f>
        <v>0</v>
      </c>
      <c r="N105" s="34"/>
    </row>
    <row r="106" spans="1:14">
      <c r="A106" s="81"/>
      <c r="B106" s="80"/>
      <c r="C106" s="80"/>
      <c r="D106" s="23"/>
      <c r="E106" s="23"/>
      <c r="F106" s="25"/>
      <c r="G106" s="25"/>
      <c r="H106" s="26"/>
      <c r="I106" s="72"/>
      <c r="J106" s="72"/>
      <c r="K106" s="28"/>
      <c r="L106" s="28"/>
      <c r="N106" s="34"/>
    </row>
    <row r="107" spans="1:14">
      <c r="A107" s="81">
        <v>0</v>
      </c>
      <c r="B107" s="89">
        <v>305835</v>
      </c>
      <c r="C107" s="80" t="s">
        <v>1357</v>
      </c>
      <c r="D107" s="23" t="s">
        <v>773</v>
      </c>
      <c r="E107" s="23" t="s">
        <v>7</v>
      </c>
      <c r="F107" s="25">
        <v>1.1599999999999999</v>
      </c>
      <c r="G107" s="25">
        <f>ROUND(F107*Курс_EUR,2)</f>
        <v>121.8</v>
      </c>
      <c r="H107" s="26"/>
      <c r="I107" s="72">
        <f>F107*(1-Скидка_RP_CST)</f>
        <v>1.1599999999999999</v>
      </c>
      <c r="J107" s="72">
        <f>I107*H107</f>
        <v>0</v>
      </c>
      <c r="K107" s="28">
        <f>G107*(1-Скидка_RP_CST)</f>
        <v>121.8</v>
      </c>
      <c r="L107" s="28">
        <f>H107*K107</f>
        <v>0</v>
      </c>
      <c r="N107" s="34"/>
    </row>
    <row r="108" spans="1:14">
      <c r="A108" s="81">
        <v>0</v>
      </c>
      <c r="B108" s="89">
        <v>305836</v>
      </c>
      <c r="C108" s="80" t="s">
        <v>1358</v>
      </c>
      <c r="D108" s="23" t="s">
        <v>774</v>
      </c>
      <c r="E108" s="23" t="s">
        <v>7</v>
      </c>
      <c r="F108" s="25">
        <v>1.55</v>
      </c>
      <c r="G108" s="25">
        <f>ROUND(F108*Курс_EUR,2)</f>
        <v>162.75</v>
      </c>
      <c r="H108" s="26"/>
      <c r="I108" s="72">
        <f>F108*(1-Скидка_RP_CST)</f>
        <v>1.55</v>
      </c>
      <c r="J108" s="72">
        <f>I108*H108</f>
        <v>0</v>
      </c>
      <c r="K108" s="28">
        <f>G108*(1-Скидка_RP_CST)</f>
        <v>162.75</v>
      </c>
      <c r="L108" s="28">
        <f>H108*K108</f>
        <v>0</v>
      </c>
      <c r="N108" s="34"/>
    </row>
    <row r="109" spans="1:14">
      <c r="A109" s="81">
        <v>0</v>
      </c>
      <c r="B109" s="89">
        <v>305838</v>
      </c>
      <c r="C109" s="80" t="s">
        <v>1359</v>
      </c>
      <c r="D109" s="23" t="s">
        <v>775</v>
      </c>
      <c r="E109" s="23" t="s">
        <v>7</v>
      </c>
      <c r="F109" s="25">
        <v>2.3199999999999998</v>
      </c>
      <c r="G109" s="25">
        <f>ROUND(F109*Курс_EUR,2)</f>
        <v>243.6</v>
      </c>
      <c r="H109" s="26"/>
      <c r="I109" s="72">
        <f>F109*(1-Скидка_RP_CST)</f>
        <v>2.3199999999999998</v>
      </c>
      <c r="J109" s="72">
        <f>I109*H109</f>
        <v>0</v>
      </c>
      <c r="K109" s="28">
        <f>G109*(1-Скидка_RP_CST)</f>
        <v>243.6</v>
      </c>
      <c r="L109" s="28">
        <f>H109*K109</f>
        <v>0</v>
      </c>
      <c r="N109" s="34"/>
    </row>
    <row r="110" spans="1:14">
      <c r="A110" s="81">
        <v>0</v>
      </c>
      <c r="B110" s="89">
        <v>305839</v>
      </c>
      <c r="C110" s="80" t="s">
        <v>1360</v>
      </c>
      <c r="D110" s="23" t="s">
        <v>775</v>
      </c>
      <c r="E110" s="23" t="s">
        <v>7</v>
      </c>
      <c r="F110" s="25">
        <v>3.1</v>
      </c>
      <c r="G110" s="25">
        <f>ROUND(F110*Курс_EUR,2)</f>
        <v>325.5</v>
      </c>
      <c r="H110" s="26"/>
      <c r="I110" s="72">
        <f>F110*(1-Скидка_RP_CST)</f>
        <v>3.1</v>
      </c>
      <c r="J110" s="72">
        <f>I110*H110</f>
        <v>0</v>
      </c>
      <c r="K110" s="28">
        <f>G110*(1-Скидка_RP_CST)</f>
        <v>325.5</v>
      </c>
      <c r="L110" s="28">
        <f>H110*K110</f>
        <v>0</v>
      </c>
      <c r="N110" s="34"/>
    </row>
    <row r="111" spans="1:14">
      <c r="A111" s="81">
        <v>0</v>
      </c>
      <c r="B111" s="206">
        <v>305841</v>
      </c>
      <c r="C111" s="80" t="s">
        <v>2542</v>
      </c>
      <c r="D111" s="23" t="s">
        <v>772</v>
      </c>
      <c r="E111" s="23" t="s">
        <v>7</v>
      </c>
      <c r="F111" s="25">
        <v>4.6500000000000004</v>
      </c>
      <c r="G111" s="25">
        <f>ROUND(F111*Курс_EUR,2)</f>
        <v>488.25</v>
      </c>
      <c r="H111" s="26"/>
      <c r="I111" s="72">
        <f>F111*(1-Скидка_RP_CST)</f>
        <v>4.6500000000000004</v>
      </c>
      <c r="J111" s="72">
        <f>I111*H111</f>
        <v>0</v>
      </c>
      <c r="K111" s="28">
        <f>G111*(1-Скидка_RP_CST)</f>
        <v>488.25</v>
      </c>
      <c r="L111" s="28">
        <f>H111*K111</f>
        <v>0</v>
      </c>
      <c r="N111" s="34"/>
    </row>
    <row r="112" spans="1:14">
      <c r="A112" s="81"/>
      <c r="B112" s="80"/>
      <c r="C112" s="80"/>
      <c r="D112" s="23"/>
      <c r="E112" s="23"/>
      <c r="F112" s="25"/>
      <c r="G112" s="25"/>
      <c r="H112" s="26"/>
      <c r="I112" s="72"/>
      <c r="J112" s="72"/>
      <c r="K112" s="28"/>
      <c r="L112" s="28"/>
      <c r="N112" s="34"/>
    </row>
    <row r="113" spans="1:14">
      <c r="A113" s="81">
        <v>0</v>
      </c>
      <c r="B113" s="89">
        <v>310515</v>
      </c>
      <c r="C113" s="80" t="s">
        <v>1098</v>
      </c>
      <c r="D113" s="23" t="s">
        <v>773</v>
      </c>
      <c r="E113" s="23" t="s">
        <v>7</v>
      </c>
      <c r="F113" s="25">
        <v>1.72</v>
      </c>
      <c r="G113" s="25">
        <f>ROUND(F113*Курс_EUR,2)</f>
        <v>180.6</v>
      </c>
      <c r="H113" s="26"/>
      <c r="I113" s="72">
        <f>F113*(1-Скидка_RP_CST)</f>
        <v>1.72</v>
      </c>
      <c r="J113" s="72">
        <f t="shared" ref="J113:J121" si="25">I113*H113</f>
        <v>0</v>
      </c>
      <c r="K113" s="28">
        <f>G113*(1-Скидка_RP_CST)</f>
        <v>180.6</v>
      </c>
      <c r="L113" s="28">
        <f t="shared" ref="L113:L121" si="26">H113*K113</f>
        <v>0</v>
      </c>
      <c r="N113" s="34"/>
    </row>
    <row r="114" spans="1:14">
      <c r="A114" s="81">
        <v>0</v>
      </c>
      <c r="B114" s="89">
        <v>310535</v>
      </c>
      <c r="C114" s="80" t="s">
        <v>1951</v>
      </c>
      <c r="D114" s="23" t="s">
        <v>774</v>
      </c>
      <c r="E114" s="23" t="s">
        <v>7</v>
      </c>
      <c r="F114" s="25">
        <v>2.29</v>
      </c>
      <c r="G114" s="25">
        <f>ROUND(F114*Курс_EUR,2)</f>
        <v>240.45</v>
      </c>
      <c r="H114" s="26"/>
      <c r="I114" s="72">
        <f>F114*(1-Скидка_RP_CST)</f>
        <v>2.29</v>
      </c>
      <c r="J114" s="72">
        <f t="shared" si="25"/>
        <v>0</v>
      </c>
      <c r="K114" s="28">
        <f>G114*(1-Скидка_RP_CST)</f>
        <v>240.45</v>
      </c>
      <c r="L114" s="28">
        <f t="shared" si="26"/>
        <v>0</v>
      </c>
      <c r="N114" s="34"/>
    </row>
    <row r="115" spans="1:14">
      <c r="A115" s="81">
        <v>0</v>
      </c>
      <c r="B115" s="89">
        <v>310555</v>
      </c>
      <c r="C115" s="80" t="s">
        <v>1952</v>
      </c>
      <c r="D115" s="23" t="s">
        <v>775</v>
      </c>
      <c r="E115" s="23" t="s">
        <v>7</v>
      </c>
      <c r="F115" s="25">
        <v>3.43</v>
      </c>
      <c r="G115" s="25">
        <f>ROUND(F115*Курс_EUR,2)</f>
        <v>360.15</v>
      </c>
      <c r="H115" s="26"/>
      <c r="I115" s="72">
        <f>F115*(1-Скидка_RP_CST)</f>
        <v>3.43</v>
      </c>
      <c r="J115" s="72">
        <f t="shared" si="25"/>
        <v>0</v>
      </c>
      <c r="K115" s="28">
        <f>G115*(1-Скидка_RP_CST)</f>
        <v>360.15</v>
      </c>
      <c r="L115" s="28">
        <f t="shared" si="26"/>
        <v>0</v>
      </c>
      <c r="N115" s="34"/>
    </row>
    <row r="116" spans="1:14">
      <c r="A116" s="81">
        <v>0</v>
      </c>
      <c r="B116" s="89">
        <v>310575</v>
      </c>
      <c r="C116" s="80" t="s">
        <v>1953</v>
      </c>
      <c r="D116" s="23" t="s">
        <v>775</v>
      </c>
      <c r="E116" s="23" t="s">
        <v>7</v>
      </c>
      <c r="F116" s="25">
        <v>4.58</v>
      </c>
      <c r="G116" s="25">
        <f>ROUND(F116*Курс_EUR,2)</f>
        <v>480.9</v>
      </c>
      <c r="H116" s="26"/>
      <c r="I116" s="72">
        <f>F116*(1-Скидка_RP_CST)</f>
        <v>4.58</v>
      </c>
      <c r="J116" s="72">
        <f t="shared" si="25"/>
        <v>0</v>
      </c>
      <c r="K116" s="28">
        <f>G116*(1-Скидка_RP_CST)</f>
        <v>480.9</v>
      </c>
      <c r="L116" s="28">
        <f t="shared" si="26"/>
        <v>0</v>
      </c>
      <c r="N116" s="34"/>
    </row>
    <row r="117" spans="1:14">
      <c r="A117" s="81"/>
      <c r="B117" s="80"/>
      <c r="C117" s="80"/>
      <c r="D117" s="23"/>
      <c r="E117" s="23"/>
      <c r="F117" s="25"/>
      <c r="G117" s="25"/>
      <c r="H117" s="26"/>
      <c r="I117" s="72"/>
      <c r="J117" s="72"/>
      <c r="K117" s="28"/>
      <c r="L117" s="28"/>
      <c r="N117" s="34"/>
    </row>
    <row r="118" spans="1:14">
      <c r="A118" s="81">
        <v>0</v>
      </c>
      <c r="B118" s="89">
        <v>311415</v>
      </c>
      <c r="C118" s="80" t="s">
        <v>1156</v>
      </c>
      <c r="D118" s="23" t="s">
        <v>773</v>
      </c>
      <c r="E118" s="23" t="s">
        <v>7</v>
      </c>
      <c r="F118" s="25">
        <v>1.38</v>
      </c>
      <c r="G118" s="25">
        <f>ROUND(F118*Курс_EUR,2)</f>
        <v>144.9</v>
      </c>
      <c r="H118" s="26"/>
      <c r="I118" s="72">
        <f>F118*(1-Скидка_RP_CST)</f>
        <v>1.38</v>
      </c>
      <c r="J118" s="72">
        <f t="shared" si="25"/>
        <v>0</v>
      </c>
      <c r="K118" s="28">
        <f>G118*(1-Скидка_RP_CST)</f>
        <v>144.9</v>
      </c>
      <c r="L118" s="28">
        <f t="shared" si="26"/>
        <v>0</v>
      </c>
      <c r="N118" s="34"/>
    </row>
    <row r="119" spans="1:14">
      <c r="A119" s="81">
        <v>0</v>
      </c>
      <c r="B119" s="89">
        <v>311435</v>
      </c>
      <c r="C119" s="80" t="s">
        <v>1157</v>
      </c>
      <c r="D119" s="23" t="s">
        <v>774</v>
      </c>
      <c r="E119" s="23" t="s">
        <v>7</v>
      </c>
      <c r="F119" s="25">
        <v>1.83</v>
      </c>
      <c r="G119" s="25">
        <f>ROUND(F119*Курс_EUR,2)</f>
        <v>192.15</v>
      </c>
      <c r="H119" s="26"/>
      <c r="I119" s="72">
        <f>F119*(1-Скидка_RP_CST)</f>
        <v>1.83</v>
      </c>
      <c r="J119" s="72">
        <f t="shared" si="25"/>
        <v>0</v>
      </c>
      <c r="K119" s="28">
        <f>G119*(1-Скидка_RP_CST)</f>
        <v>192.15</v>
      </c>
      <c r="L119" s="28">
        <f t="shared" si="26"/>
        <v>0</v>
      </c>
      <c r="N119" s="34"/>
    </row>
    <row r="120" spans="1:14">
      <c r="A120" s="81">
        <v>0</v>
      </c>
      <c r="B120" s="89">
        <v>311455</v>
      </c>
      <c r="C120" s="80" t="s">
        <v>1158</v>
      </c>
      <c r="D120" s="23" t="s">
        <v>775</v>
      </c>
      <c r="E120" s="23" t="s">
        <v>7</v>
      </c>
      <c r="F120" s="25">
        <v>2.75</v>
      </c>
      <c r="G120" s="25">
        <f>ROUND(F120*Курс_EUR,2)</f>
        <v>288.75</v>
      </c>
      <c r="H120" s="26"/>
      <c r="I120" s="72">
        <f>F120*(1-Скидка_RP_CST)</f>
        <v>2.75</v>
      </c>
      <c r="J120" s="72">
        <f t="shared" si="25"/>
        <v>0</v>
      </c>
      <c r="K120" s="28">
        <f>G120*(1-Скидка_RP_CST)</f>
        <v>288.75</v>
      </c>
      <c r="L120" s="28">
        <f t="shared" si="26"/>
        <v>0</v>
      </c>
      <c r="N120" s="34"/>
    </row>
    <row r="121" spans="1:14">
      <c r="A121" s="81">
        <v>0</v>
      </c>
      <c r="B121" s="89">
        <v>311475</v>
      </c>
      <c r="C121" s="80" t="s">
        <v>1159</v>
      </c>
      <c r="D121" s="23" t="s">
        <v>775</v>
      </c>
      <c r="E121" s="23" t="s">
        <v>7</v>
      </c>
      <c r="F121" s="25">
        <v>3.67</v>
      </c>
      <c r="G121" s="25">
        <f>ROUND(F121*Курс_EUR,2)</f>
        <v>385.35</v>
      </c>
      <c r="H121" s="26"/>
      <c r="I121" s="72">
        <f>F121*(1-Скидка_RP_CST)</f>
        <v>3.67</v>
      </c>
      <c r="J121" s="72">
        <f t="shared" si="25"/>
        <v>0</v>
      </c>
      <c r="K121" s="28">
        <f>G121*(1-Скидка_RP_CST)</f>
        <v>385.35</v>
      </c>
      <c r="L121" s="28">
        <f t="shared" si="26"/>
        <v>0</v>
      </c>
      <c r="N121" s="34"/>
    </row>
    <row r="122" spans="1:14">
      <c r="A122" s="81"/>
      <c r="B122" s="80"/>
      <c r="C122" s="80"/>
      <c r="D122" s="23"/>
      <c r="E122" s="23"/>
      <c r="F122" s="25"/>
      <c r="G122" s="25"/>
      <c r="H122" s="26"/>
      <c r="I122" s="72"/>
      <c r="J122" s="72"/>
      <c r="K122" s="28"/>
      <c r="L122" s="28"/>
      <c r="N122" s="34"/>
    </row>
    <row r="123" spans="1:14">
      <c r="A123" s="81">
        <v>0</v>
      </c>
      <c r="B123" s="89">
        <v>311514</v>
      </c>
      <c r="C123" s="80" t="s">
        <v>1160</v>
      </c>
      <c r="D123" s="23" t="s">
        <v>773</v>
      </c>
      <c r="E123" s="23" t="s">
        <v>7</v>
      </c>
      <c r="F123" s="25">
        <v>1.1399999999999999</v>
      </c>
      <c r="G123" s="25">
        <f t="shared" ref="G123:G146" si="27">ROUND(F123*Курс_EUR,2)</f>
        <v>119.7</v>
      </c>
      <c r="H123" s="26"/>
      <c r="I123" s="72">
        <f t="shared" ref="I123:I146" si="28">F123*(1-Скидка_RP_CST)</f>
        <v>1.1399999999999999</v>
      </c>
      <c r="J123" s="72">
        <f t="shared" ref="J123:J145" si="29">I123*H123</f>
        <v>0</v>
      </c>
      <c r="K123" s="28">
        <f t="shared" ref="K123:K146" si="30">G123*(1-Скидка_RP_CST)</f>
        <v>119.7</v>
      </c>
      <c r="L123" s="28">
        <f t="shared" ref="L123:L145" si="31">H123*K123</f>
        <v>0</v>
      </c>
      <c r="N123" s="34"/>
    </row>
    <row r="124" spans="1:14">
      <c r="A124" s="81">
        <v>0</v>
      </c>
      <c r="B124" s="89">
        <v>311534</v>
      </c>
      <c r="C124" s="80" t="s">
        <v>1161</v>
      </c>
      <c r="D124" s="23" t="s">
        <v>774</v>
      </c>
      <c r="E124" s="23" t="s">
        <v>7</v>
      </c>
      <c r="F124" s="25">
        <v>1.52</v>
      </c>
      <c r="G124" s="25">
        <f t="shared" si="27"/>
        <v>159.6</v>
      </c>
      <c r="H124" s="26"/>
      <c r="I124" s="72">
        <f t="shared" si="28"/>
        <v>1.52</v>
      </c>
      <c r="J124" s="72">
        <f t="shared" si="29"/>
        <v>0</v>
      </c>
      <c r="K124" s="28">
        <f t="shared" si="30"/>
        <v>159.6</v>
      </c>
      <c r="L124" s="28">
        <f t="shared" si="31"/>
        <v>0</v>
      </c>
      <c r="N124" s="34"/>
    </row>
    <row r="125" spans="1:14">
      <c r="A125" s="81">
        <v>0</v>
      </c>
      <c r="B125" s="89">
        <v>311554</v>
      </c>
      <c r="C125" s="80" t="s">
        <v>1162</v>
      </c>
      <c r="D125" s="23" t="s">
        <v>775</v>
      </c>
      <c r="E125" s="23" t="s">
        <v>7</v>
      </c>
      <c r="F125" s="25">
        <v>2.2799999999999998</v>
      </c>
      <c r="G125" s="25">
        <f t="shared" si="27"/>
        <v>239.4</v>
      </c>
      <c r="H125" s="26"/>
      <c r="I125" s="72">
        <f t="shared" si="28"/>
        <v>2.2799999999999998</v>
      </c>
      <c r="J125" s="72">
        <f t="shared" si="29"/>
        <v>0</v>
      </c>
      <c r="K125" s="28">
        <f t="shared" si="30"/>
        <v>239.4</v>
      </c>
      <c r="L125" s="28">
        <f t="shared" si="31"/>
        <v>0</v>
      </c>
      <c r="N125" s="34"/>
    </row>
    <row r="126" spans="1:14">
      <c r="A126" s="81">
        <v>0</v>
      </c>
      <c r="B126" s="89">
        <v>311574</v>
      </c>
      <c r="C126" s="80" t="s">
        <v>1163</v>
      </c>
      <c r="D126" s="23" t="s">
        <v>775</v>
      </c>
      <c r="E126" s="23" t="s">
        <v>7</v>
      </c>
      <c r="F126" s="25">
        <v>3.05</v>
      </c>
      <c r="G126" s="25">
        <f t="shared" si="27"/>
        <v>320.25</v>
      </c>
      <c r="H126" s="26"/>
      <c r="I126" s="72">
        <f t="shared" si="28"/>
        <v>3.05</v>
      </c>
      <c r="J126" s="72">
        <f t="shared" si="29"/>
        <v>0</v>
      </c>
      <c r="K126" s="28">
        <f t="shared" si="30"/>
        <v>320.25</v>
      </c>
      <c r="L126" s="28">
        <f t="shared" si="31"/>
        <v>0</v>
      </c>
      <c r="N126" s="34"/>
    </row>
    <row r="127" spans="1:14">
      <c r="A127" s="92">
        <v>3.4</v>
      </c>
      <c r="B127" s="89">
        <v>311605</v>
      </c>
      <c r="C127" s="80" t="s">
        <v>1677</v>
      </c>
      <c r="D127" s="23" t="s">
        <v>773</v>
      </c>
      <c r="E127" s="23" t="s">
        <v>7</v>
      </c>
      <c r="F127" s="25">
        <v>1.2</v>
      </c>
      <c r="G127" s="25">
        <f t="shared" si="27"/>
        <v>126</v>
      </c>
      <c r="H127" s="26"/>
      <c r="I127" s="72">
        <f t="shared" si="28"/>
        <v>1.2</v>
      </c>
      <c r="J127" s="72">
        <f t="shared" si="29"/>
        <v>0</v>
      </c>
      <c r="K127" s="28">
        <f t="shared" si="30"/>
        <v>126</v>
      </c>
      <c r="L127" s="28">
        <f t="shared" si="31"/>
        <v>0</v>
      </c>
      <c r="N127" s="34"/>
    </row>
    <row r="128" spans="1:14">
      <c r="A128" s="92">
        <v>3.9</v>
      </c>
      <c r="B128" s="89">
        <v>311606</v>
      </c>
      <c r="C128" s="80" t="s">
        <v>1678</v>
      </c>
      <c r="D128" s="23" t="s">
        <v>774</v>
      </c>
      <c r="E128" s="23" t="s">
        <v>7</v>
      </c>
      <c r="F128" s="25">
        <v>1.6</v>
      </c>
      <c r="G128" s="25">
        <f t="shared" si="27"/>
        <v>168</v>
      </c>
      <c r="H128" s="26"/>
      <c r="I128" s="72">
        <f t="shared" si="28"/>
        <v>1.6</v>
      </c>
      <c r="J128" s="72">
        <f t="shared" si="29"/>
        <v>0</v>
      </c>
      <c r="K128" s="28">
        <f t="shared" si="30"/>
        <v>168</v>
      </c>
      <c r="L128" s="28">
        <f t="shared" si="31"/>
        <v>0</v>
      </c>
      <c r="N128" s="34"/>
    </row>
    <row r="129" spans="1:14">
      <c r="A129" s="92">
        <v>3.5</v>
      </c>
      <c r="B129" s="89">
        <v>311608</v>
      </c>
      <c r="C129" s="80" t="s">
        <v>1679</v>
      </c>
      <c r="D129" s="23" t="s">
        <v>775</v>
      </c>
      <c r="E129" s="23" t="s">
        <v>7</v>
      </c>
      <c r="F129" s="25">
        <v>2.39</v>
      </c>
      <c r="G129" s="25">
        <f t="shared" si="27"/>
        <v>250.95</v>
      </c>
      <c r="H129" s="26"/>
      <c r="I129" s="72">
        <f t="shared" si="28"/>
        <v>2.39</v>
      </c>
      <c r="J129" s="72">
        <f t="shared" si="29"/>
        <v>0</v>
      </c>
      <c r="K129" s="28">
        <f t="shared" si="30"/>
        <v>250.95</v>
      </c>
      <c r="L129" s="28">
        <f t="shared" si="31"/>
        <v>0</v>
      </c>
      <c r="N129" s="34"/>
    </row>
    <row r="130" spans="1:14">
      <c r="A130" s="92">
        <v>3.9</v>
      </c>
      <c r="B130" s="89">
        <v>311609</v>
      </c>
      <c r="C130" s="80" t="s">
        <v>1680</v>
      </c>
      <c r="D130" s="23" t="s">
        <v>775</v>
      </c>
      <c r="E130" s="23" t="s">
        <v>7</v>
      </c>
      <c r="F130" s="25">
        <v>3.2</v>
      </c>
      <c r="G130" s="25">
        <f t="shared" si="27"/>
        <v>336</v>
      </c>
      <c r="H130" s="26"/>
      <c r="I130" s="72">
        <f t="shared" si="28"/>
        <v>3.2</v>
      </c>
      <c r="J130" s="72">
        <f t="shared" si="29"/>
        <v>0</v>
      </c>
      <c r="K130" s="28">
        <f t="shared" si="30"/>
        <v>336</v>
      </c>
      <c r="L130" s="28">
        <f t="shared" si="31"/>
        <v>0</v>
      </c>
      <c r="N130" s="34"/>
    </row>
    <row r="131" spans="1:14">
      <c r="A131" s="92">
        <v>3.4</v>
      </c>
      <c r="B131" s="89">
        <v>311614</v>
      </c>
      <c r="C131" s="80" t="s">
        <v>1195</v>
      </c>
      <c r="D131" s="23" t="s">
        <v>773</v>
      </c>
      <c r="E131" s="23" t="s">
        <v>7</v>
      </c>
      <c r="F131" s="25">
        <v>1.2</v>
      </c>
      <c r="G131" s="25">
        <f t="shared" si="27"/>
        <v>126</v>
      </c>
      <c r="H131" s="26"/>
      <c r="I131" s="72">
        <f t="shared" si="28"/>
        <v>1.2</v>
      </c>
      <c r="J131" s="72">
        <f t="shared" si="29"/>
        <v>0</v>
      </c>
      <c r="K131" s="28">
        <f t="shared" si="30"/>
        <v>126</v>
      </c>
      <c r="L131" s="28">
        <f t="shared" si="31"/>
        <v>0</v>
      </c>
      <c r="N131" s="34"/>
    </row>
    <row r="132" spans="1:14">
      <c r="A132" s="92">
        <v>3.9</v>
      </c>
      <c r="B132" s="89">
        <v>311634</v>
      </c>
      <c r="C132" s="80" t="s">
        <v>1196</v>
      </c>
      <c r="D132" s="23" t="s">
        <v>774</v>
      </c>
      <c r="E132" s="23" t="s">
        <v>7</v>
      </c>
      <c r="F132" s="25">
        <v>1.6</v>
      </c>
      <c r="G132" s="25">
        <f t="shared" si="27"/>
        <v>168</v>
      </c>
      <c r="H132" s="26"/>
      <c r="I132" s="72">
        <f t="shared" si="28"/>
        <v>1.6</v>
      </c>
      <c r="J132" s="72">
        <f t="shared" si="29"/>
        <v>0</v>
      </c>
      <c r="K132" s="28">
        <f t="shared" si="30"/>
        <v>168</v>
      </c>
      <c r="L132" s="28">
        <f t="shared" si="31"/>
        <v>0</v>
      </c>
      <c r="N132" s="34"/>
    </row>
    <row r="133" spans="1:14">
      <c r="A133" s="92">
        <v>3.5</v>
      </c>
      <c r="B133" s="89">
        <v>311654</v>
      </c>
      <c r="C133" s="80" t="s">
        <v>1197</v>
      </c>
      <c r="D133" s="23" t="s">
        <v>775</v>
      </c>
      <c r="E133" s="23" t="s">
        <v>7</v>
      </c>
      <c r="F133" s="25">
        <v>2.39</v>
      </c>
      <c r="G133" s="25">
        <f t="shared" si="27"/>
        <v>250.95</v>
      </c>
      <c r="H133" s="26"/>
      <c r="I133" s="72">
        <f t="shared" si="28"/>
        <v>2.39</v>
      </c>
      <c r="J133" s="72">
        <f t="shared" si="29"/>
        <v>0</v>
      </c>
      <c r="K133" s="28">
        <f t="shared" si="30"/>
        <v>250.95</v>
      </c>
      <c r="L133" s="28">
        <f t="shared" si="31"/>
        <v>0</v>
      </c>
      <c r="N133" s="34"/>
    </row>
    <row r="134" spans="1:14">
      <c r="A134" s="92">
        <v>3.9</v>
      </c>
      <c r="B134" s="89">
        <v>311674</v>
      </c>
      <c r="C134" s="80" t="s">
        <v>1198</v>
      </c>
      <c r="D134" s="23" t="s">
        <v>775</v>
      </c>
      <c r="E134" s="23" t="s">
        <v>7</v>
      </c>
      <c r="F134" s="25">
        <v>3.2</v>
      </c>
      <c r="G134" s="25">
        <f t="shared" si="27"/>
        <v>336</v>
      </c>
      <c r="H134" s="26"/>
      <c r="I134" s="72">
        <f t="shared" si="28"/>
        <v>3.2</v>
      </c>
      <c r="J134" s="72">
        <f t="shared" si="29"/>
        <v>0</v>
      </c>
      <c r="K134" s="28">
        <f t="shared" si="30"/>
        <v>336</v>
      </c>
      <c r="L134" s="28">
        <f t="shared" si="31"/>
        <v>0</v>
      </c>
      <c r="N134" s="34"/>
    </row>
    <row r="135" spans="1:14">
      <c r="A135" s="92">
        <v>3.4</v>
      </c>
      <c r="B135" s="89">
        <v>311685</v>
      </c>
      <c r="C135" s="80" t="s">
        <v>1789</v>
      </c>
      <c r="D135" s="23" t="s">
        <v>773</v>
      </c>
      <c r="E135" s="23" t="s">
        <v>7</v>
      </c>
      <c r="F135" s="25">
        <v>1.2</v>
      </c>
      <c r="G135" s="25">
        <f t="shared" si="27"/>
        <v>126</v>
      </c>
      <c r="H135" s="26"/>
      <c r="I135" s="72">
        <f t="shared" si="28"/>
        <v>1.2</v>
      </c>
      <c r="J135" s="72">
        <f t="shared" si="29"/>
        <v>0</v>
      </c>
      <c r="K135" s="28">
        <f t="shared" si="30"/>
        <v>126</v>
      </c>
      <c r="L135" s="28">
        <f t="shared" si="31"/>
        <v>0</v>
      </c>
      <c r="N135" s="34"/>
    </row>
    <row r="136" spans="1:14">
      <c r="A136" s="92">
        <v>3.9</v>
      </c>
      <c r="B136" s="89">
        <v>311686</v>
      </c>
      <c r="C136" s="80" t="s">
        <v>1790</v>
      </c>
      <c r="D136" s="23" t="s">
        <v>774</v>
      </c>
      <c r="E136" s="23" t="s">
        <v>7</v>
      </c>
      <c r="F136" s="25">
        <v>1.6</v>
      </c>
      <c r="G136" s="25">
        <f t="shared" si="27"/>
        <v>168</v>
      </c>
      <c r="H136" s="26"/>
      <c r="I136" s="72">
        <f t="shared" si="28"/>
        <v>1.6</v>
      </c>
      <c r="J136" s="72">
        <f t="shared" si="29"/>
        <v>0</v>
      </c>
      <c r="K136" s="28">
        <f t="shared" si="30"/>
        <v>168</v>
      </c>
      <c r="L136" s="28">
        <f t="shared" si="31"/>
        <v>0</v>
      </c>
      <c r="N136" s="34"/>
    </row>
    <row r="137" spans="1:14">
      <c r="A137" s="92">
        <v>3.5</v>
      </c>
      <c r="B137" s="89">
        <v>311688</v>
      </c>
      <c r="C137" s="80" t="s">
        <v>1791</v>
      </c>
      <c r="D137" s="23" t="s">
        <v>775</v>
      </c>
      <c r="E137" s="23" t="s">
        <v>7</v>
      </c>
      <c r="F137" s="25">
        <v>2.39</v>
      </c>
      <c r="G137" s="25">
        <f t="shared" si="27"/>
        <v>250.95</v>
      </c>
      <c r="H137" s="26"/>
      <c r="I137" s="72">
        <f t="shared" si="28"/>
        <v>2.39</v>
      </c>
      <c r="J137" s="72">
        <f t="shared" si="29"/>
        <v>0</v>
      </c>
      <c r="K137" s="28">
        <f t="shared" si="30"/>
        <v>250.95</v>
      </c>
      <c r="L137" s="28">
        <f t="shared" si="31"/>
        <v>0</v>
      </c>
      <c r="N137" s="34"/>
    </row>
    <row r="138" spans="1:14">
      <c r="A138" s="92">
        <v>3.9</v>
      </c>
      <c r="B138" s="89">
        <v>311689</v>
      </c>
      <c r="C138" s="80" t="s">
        <v>1792</v>
      </c>
      <c r="D138" s="23" t="s">
        <v>775</v>
      </c>
      <c r="E138" s="23" t="s">
        <v>7</v>
      </c>
      <c r="F138" s="25">
        <v>3.2</v>
      </c>
      <c r="G138" s="25">
        <f t="shared" si="27"/>
        <v>336</v>
      </c>
      <c r="H138" s="26"/>
      <c r="I138" s="72">
        <f t="shared" si="28"/>
        <v>3.2</v>
      </c>
      <c r="J138" s="72">
        <f t="shared" si="29"/>
        <v>0</v>
      </c>
      <c r="K138" s="28">
        <f t="shared" si="30"/>
        <v>336</v>
      </c>
      <c r="L138" s="28">
        <f t="shared" si="31"/>
        <v>0</v>
      </c>
      <c r="N138" s="34"/>
    </row>
    <row r="139" spans="1:14">
      <c r="A139" s="92">
        <v>3.4</v>
      </c>
      <c r="B139" s="89">
        <v>311695</v>
      </c>
      <c r="C139" s="80" t="s">
        <v>1934</v>
      </c>
      <c r="D139" s="23" t="s">
        <v>773</v>
      </c>
      <c r="E139" s="23" t="s">
        <v>7</v>
      </c>
      <c r="F139" s="25">
        <v>1.2</v>
      </c>
      <c r="G139" s="25">
        <f>ROUND(F139*Курс_EUR,2)</f>
        <v>126</v>
      </c>
      <c r="H139" s="26"/>
      <c r="I139" s="72">
        <f>F139*(1-Скидка_RP_CST)</f>
        <v>1.2</v>
      </c>
      <c r="J139" s="72">
        <f>I139*H139</f>
        <v>0</v>
      </c>
      <c r="K139" s="28">
        <f>G139*(1-Скидка_RP_CST)</f>
        <v>126</v>
      </c>
      <c r="L139" s="28">
        <f>H139*K139</f>
        <v>0</v>
      </c>
      <c r="N139" s="34"/>
    </row>
    <row r="140" spans="1:14">
      <c r="A140" s="92">
        <v>3.9</v>
      </c>
      <c r="B140" s="89">
        <v>311696</v>
      </c>
      <c r="C140" s="80" t="s">
        <v>1935</v>
      </c>
      <c r="D140" s="23" t="s">
        <v>774</v>
      </c>
      <c r="E140" s="23" t="s">
        <v>7</v>
      </c>
      <c r="F140" s="25">
        <v>1.6</v>
      </c>
      <c r="G140" s="25">
        <f>ROUND(F140*Курс_EUR,2)</f>
        <v>168</v>
      </c>
      <c r="H140" s="26"/>
      <c r="I140" s="72">
        <f>F140*(1-Скидка_RP_CST)</f>
        <v>1.6</v>
      </c>
      <c r="J140" s="72">
        <f>I140*H140</f>
        <v>0</v>
      </c>
      <c r="K140" s="28">
        <f>G140*(1-Скидка_RP_CST)</f>
        <v>168</v>
      </c>
      <c r="L140" s="28">
        <f>H140*K140</f>
        <v>0</v>
      </c>
      <c r="N140" s="34"/>
    </row>
    <row r="141" spans="1:14">
      <c r="A141" s="92">
        <v>3.5</v>
      </c>
      <c r="B141" s="89">
        <v>311698</v>
      </c>
      <c r="C141" s="80" t="s">
        <v>1936</v>
      </c>
      <c r="D141" s="23" t="s">
        <v>775</v>
      </c>
      <c r="E141" s="23" t="s">
        <v>7</v>
      </c>
      <c r="F141" s="25">
        <v>2.39</v>
      </c>
      <c r="G141" s="25">
        <f>ROUND(F141*Курс_EUR,2)</f>
        <v>250.95</v>
      </c>
      <c r="H141" s="26"/>
      <c r="I141" s="72">
        <f>F141*(1-Скидка_RP_CST)</f>
        <v>2.39</v>
      </c>
      <c r="J141" s="72">
        <f>I141*H141</f>
        <v>0</v>
      </c>
      <c r="K141" s="28">
        <f>G141*(1-Скидка_RP_CST)</f>
        <v>250.95</v>
      </c>
      <c r="L141" s="28">
        <f>H141*K141</f>
        <v>0</v>
      </c>
      <c r="N141" s="34"/>
    </row>
    <row r="142" spans="1:14">
      <c r="A142" s="92">
        <v>3.9</v>
      </c>
      <c r="B142" s="89">
        <v>311699</v>
      </c>
      <c r="C142" s="80" t="s">
        <v>1937</v>
      </c>
      <c r="D142" s="23" t="s">
        <v>775</v>
      </c>
      <c r="E142" s="23" t="s">
        <v>7</v>
      </c>
      <c r="F142" s="25">
        <v>3.2</v>
      </c>
      <c r="G142" s="25">
        <f>ROUND(F142*Курс_EUR,2)</f>
        <v>336</v>
      </c>
      <c r="H142" s="26"/>
      <c r="I142" s="72">
        <f>F142*(1-Скидка_RP_CST)</f>
        <v>3.2</v>
      </c>
      <c r="J142" s="72">
        <f>I142*H142</f>
        <v>0</v>
      </c>
      <c r="K142" s="28">
        <f>G142*(1-Скидка_RP_CST)</f>
        <v>336</v>
      </c>
      <c r="L142" s="28">
        <f>H142*K142</f>
        <v>0</v>
      </c>
      <c r="N142" s="34"/>
    </row>
    <row r="143" spans="1:14">
      <c r="A143" s="92">
        <v>3.4</v>
      </c>
      <c r="B143" s="89">
        <v>311705</v>
      </c>
      <c r="C143" s="80" t="s">
        <v>1793</v>
      </c>
      <c r="D143" s="23" t="s">
        <v>773</v>
      </c>
      <c r="E143" s="23" t="s">
        <v>7</v>
      </c>
      <c r="F143" s="25">
        <v>1.2</v>
      </c>
      <c r="G143" s="25">
        <f t="shared" si="27"/>
        <v>126</v>
      </c>
      <c r="H143" s="26"/>
      <c r="I143" s="72">
        <f t="shared" si="28"/>
        <v>1.2</v>
      </c>
      <c r="J143" s="72">
        <f t="shared" si="29"/>
        <v>0</v>
      </c>
      <c r="K143" s="28">
        <f t="shared" si="30"/>
        <v>126</v>
      </c>
      <c r="L143" s="28">
        <f t="shared" si="31"/>
        <v>0</v>
      </c>
      <c r="N143" s="34"/>
    </row>
    <row r="144" spans="1:14">
      <c r="A144" s="92">
        <v>3.9</v>
      </c>
      <c r="B144" s="89">
        <v>311706</v>
      </c>
      <c r="C144" s="80" t="s">
        <v>1794</v>
      </c>
      <c r="D144" s="23" t="s">
        <v>774</v>
      </c>
      <c r="E144" s="23" t="s">
        <v>7</v>
      </c>
      <c r="F144" s="25">
        <v>1.6</v>
      </c>
      <c r="G144" s="25">
        <f t="shared" si="27"/>
        <v>168</v>
      </c>
      <c r="H144" s="26"/>
      <c r="I144" s="72">
        <f t="shared" si="28"/>
        <v>1.6</v>
      </c>
      <c r="J144" s="72">
        <f t="shared" si="29"/>
        <v>0</v>
      </c>
      <c r="K144" s="28">
        <f t="shared" si="30"/>
        <v>168</v>
      </c>
      <c r="L144" s="28">
        <f t="shared" si="31"/>
        <v>0</v>
      </c>
      <c r="N144" s="34"/>
    </row>
    <row r="145" spans="1:14">
      <c r="A145" s="92">
        <v>3.5</v>
      </c>
      <c r="B145" s="89">
        <v>311708</v>
      </c>
      <c r="C145" s="80" t="s">
        <v>1795</v>
      </c>
      <c r="D145" s="23" t="s">
        <v>775</v>
      </c>
      <c r="E145" s="23" t="s">
        <v>7</v>
      </c>
      <c r="F145" s="25">
        <v>2.39</v>
      </c>
      <c r="G145" s="25">
        <f t="shared" si="27"/>
        <v>250.95</v>
      </c>
      <c r="H145" s="26"/>
      <c r="I145" s="72">
        <f t="shared" si="28"/>
        <v>2.39</v>
      </c>
      <c r="J145" s="72">
        <f t="shared" si="29"/>
        <v>0</v>
      </c>
      <c r="K145" s="28">
        <f t="shared" si="30"/>
        <v>250.95</v>
      </c>
      <c r="L145" s="28">
        <f t="shared" si="31"/>
        <v>0</v>
      </c>
      <c r="N145" s="34"/>
    </row>
    <row r="146" spans="1:14">
      <c r="A146" s="92">
        <v>3.9</v>
      </c>
      <c r="B146" s="89">
        <v>311709</v>
      </c>
      <c r="C146" s="80" t="s">
        <v>1796</v>
      </c>
      <c r="D146" s="23" t="s">
        <v>775</v>
      </c>
      <c r="E146" s="23" t="s">
        <v>7</v>
      </c>
      <c r="F146" s="25">
        <v>3.2</v>
      </c>
      <c r="G146" s="25">
        <f t="shared" si="27"/>
        <v>336</v>
      </c>
      <c r="H146" s="26"/>
      <c r="I146" s="72">
        <f t="shared" si="28"/>
        <v>3.2</v>
      </c>
      <c r="J146" s="72">
        <f>I146*H146</f>
        <v>0</v>
      </c>
      <c r="K146" s="28">
        <f t="shared" si="30"/>
        <v>336</v>
      </c>
      <c r="L146" s="28">
        <f>H146*K146</f>
        <v>0</v>
      </c>
      <c r="N146" s="34"/>
    </row>
    <row r="147" spans="1:14" ht="12.5" thickBot="1">
      <c r="A147" s="81"/>
      <c r="B147" s="80"/>
      <c r="C147" s="80"/>
      <c r="D147" s="23"/>
      <c r="E147" s="23"/>
      <c r="F147" s="25"/>
      <c r="G147" s="25"/>
      <c r="H147" s="26"/>
      <c r="I147" s="72"/>
      <c r="J147" s="72"/>
      <c r="K147" s="28"/>
      <c r="L147" s="28"/>
      <c r="N147" s="34"/>
    </row>
    <row r="148" spans="1:14" ht="12.5" thickBot="1">
      <c r="A148" s="81"/>
      <c r="B148" s="321" t="s">
        <v>1919</v>
      </c>
      <c r="C148" s="322"/>
      <c r="D148" s="322"/>
      <c r="E148" s="322"/>
      <c r="F148" s="323"/>
      <c r="G148" s="88"/>
      <c r="H148" s="106"/>
      <c r="I148" s="129"/>
      <c r="J148" s="129"/>
      <c r="K148" s="107"/>
      <c r="L148" s="107"/>
      <c r="N148" s="34"/>
    </row>
    <row r="149" spans="1:14">
      <c r="A149" s="81">
        <v>0</v>
      </c>
      <c r="B149" s="89">
        <v>314105</v>
      </c>
      <c r="C149" s="80" t="s">
        <v>1920</v>
      </c>
      <c r="D149" s="23" t="s">
        <v>774</v>
      </c>
      <c r="E149" s="23" t="s">
        <v>7</v>
      </c>
      <c r="F149" s="25">
        <v>6.41</v>
      </c>
      <c r="G149" s="25">
        <f>ROUND(F149*Курс_EUR,2)</f>
        <v>673.05</v>
      </c>
      <c r="H149" s="26"/>
      <c r="I149" s="72">
        <f>F149*(1-Скидка_RP_CST)</f>
        <v>6.41</v>
      </c>
      <c r="J149" s="72">
        <f>I149*H149</f>
        <v>0</v>
      </c>
      <c r="K149" s="28">
        <f>G149*(1-Скидка_RP_CST)</f>
        <v>673.05</v>
      </c>
      <c r="L149" s="28">
        <f>H149*K149</f>
        <v>0</v>
      </c>
      <c r="N149" s="34"/>
    </row>
    <row r="150" spans="1:14">
      <c r="A150" s="81">
        <v>0</v>
      </c>
      <c r="B150" s="89">
        <v>314405</v>
      </c>
      <c r="C150" s="80" t="s">
        <v>1921</v>
      </c>
      <c r="D150" s="23" t="s">
        <v>774</v>
      </c>
      <c r="E150" s="23" t="s">
        <v>7</v>
      </c>
      <c r="F150" s="25">
        <v>6.41</v>
      </c>
      <c r="G150" s="25">
        <f>ROUND(F150*Курс_EUR,2)</f>
        <v>673.05</v>
      </c>
      <c r="H150" s="26"/>
      <c r="I150" s="72">
        <f>F150*(1-Скидка_RP_CST)</f>
        <v>6.41</v>
      </c>
      <c r="J150" s="72">
        <f>I150*H150</f>
        <v>0</v>
      </c>
      <c r="K150" s="28">
        <f>G150*(1-Скидка_RP_CST)</f>
        <v>673.05</v>
      </c>
      <c r="L150" s="28">
        <f>H150*K150</f>
        <v>0</v>
      </c>
      <c r="N150" s="34"/>
    </row>
    <row r="151" spans="1:14">
      <c r="A151" s="81"/>
      <c r="B151" s="80"/>
      <c r="C151" s="80"/>
      <c r="D151" s="23"/>
      <c r="E151" s="23"/>
      <c r="F151" s="25"/>
      <c r="G151" s="25"/>
      <c r="H151" s="26"/>
      <c r="I151" s="72"/>
      <c r="J151" s="72"/>
      <c r="K151" s="28"/>
      <c r="L151" s="28"/>
      <c r="N151" s="34"/>
    </row>
    <row r="152" spans="1:14">
      <c r="A152" s="81">
        <v>0</v>
      </c>
      <c r="B152" s="89">
        <v>315105</v>
      </c>
      <c r="C152" s="80" t="s">
        <v>2247</v>
      </c>
      <c r="D152" s="23" t="s">
        <v>2254</v>
      </c>
      <c r="E152" s="23" t="s">
        <v>7</v>
      </c>
      <c r="F152" s="25">
        <v>5.88</v>
      </c>
      <c r="G152" s="25">
        <f>ROUND(F152*Курс_EUR,2)</f>
        <v>617.4</v>
      </c>
      <c r="H152" s="26"/>
      <c r="I152" s="72">
        <f>F152*(1-Скидка_RP_CST)</f>
        <v>5.88</v>
      </c>
      <c r="J152" s="72">
        <f>I152*H152</f>
        <v>0</v>
      </c>
      <c r="K152" s="28">
        <f>G152*(1-Скидка_RP_CST)</f>
        <v>617.4</v>
      </c>
      <c r="L152" s="28">
        <f>H152*K152</f>
        <v>0</v>
      </c>
      <c r="N152" s="34"/>
    </row>
    <row r="153" spans="1:14">
      <c r="A153" s="81">
        <v>0</v>
      </c>
      <c r="B153" s="89">
        <v>315305</v>
      </c>
      <c r="C153" s="80" t="s">
        <v>2248</v>
      </c>
      <c r="D153" s="23" t="s">
        <v>2254</v>
      </c>
      <c r="E153" s="23" t="s">
        <v>7</v>
      </c>
      <c r="F153" s="25">
        <v>5.88</v>
      </c>
      <c r="G153" s="25">
        <f>ROUND(F153*Курс_EUR,2)</f>
        <v>617.4</v>
      </c>
      <c r="H153" s="26"/>
      <c r="I153" s="72">
        <f>F153*(1-Скидка_RP_CST)</f>
        <v>5.88</v>
      </c>
      <c r="J153" s="72">
        <f>I153*H153</f>
        <v>0</v>
      </c>
      <c r="K153" s="28">
        <f>G153*(1-Скидка_RP_CST)</f>
        <v>617.4</v>
      </c>
      <c r="L153" s="28">
        <f>H153*K153</f>
        <v>0</v>
      </c>
      <c r="N153" s="34"/>
    </row>
    <row r="154" spans="1:14" ht="12.5" thickBot="1">
      <c r="A154" s="81"/>
      <c r="B154" s="80"/>
      <c r="C154" s="80"/>
      <c r="D154" s="23"/>
      <c r="E154" s="23"/>
      <c r="F154" s="25"/>
      <c r="G154" s="25"/>
      <c r="H154" s="26"/>
      <c r="I154" s="72"/>
      <c r="J154" s="72"/>
      <c r="K154" s="28"/>
      <c r="L154" s="28"/>
      <c r="N154" s="34"/>
    </row>
    <row r="155" spans="1:14" ht="12.5" thickBot="1">
      <c r="A155" s="81"/>
      <c r="B155" s="321" t="s">
        <v>542</v>
      </c>
      <c r="C155" s="322"/>
      <c r="D155" s="322"/>
      <c r="E155" s="322"/>
      <c r="F155" s="323"/>
      <c r="G155" s="88"/>
      <c r="H155" s="26"/>
      <c r="I155" s="72"/>
      <c r="J155" s="72"/>
      <c r="K155" s="28"/>
      <c r="L155" s="28"/>
      <c r="N155" s="34"/>
    </row>
    <row r="156" spans="1:14">
      <c r="A156" s="81">
        <v>0</v>
      </c>
      <c r="B156" s="89">
        <v>323023</v>
      </c>
      <c r="C156" s="80" t="s">
        <v>1089</v>
      </c>
      <c r="D156" s="23" t="s">
        <v>796</v>
      </c>
      <c r="E156" s="23" t="s">
        <v>8</v>
      </c>
      <c r="F156" s="25">
        <v>9.6999999999999993</v>
      </c>
      <c r="G156" s="25">
        <f>ROUND(F156*Курс_EUR,2)</f>
        <v>1018.5</v>
      </c>
      <c r="H156" s="26"/>
      <c r="I156" s="72">
        <f>F156*(1-Скидка_RP_CST)</f>
        <v>9.6999999999999993</v>
      </c>
      <c r="J156" s="72">
        <f>I156*H156</f>
        <v>0</v>
      </c>
      <c r="K156" s="28">
        <f>G156*(1-Скидка_RP_CST)</f>
        <v>1018.5</v>
      </c>
      <c r="L156" s="28">
        <f>H156*K156</f>
        <v>0</v>
      </c>
      <c r="N156" s="34"/>
    </row>
    <row r="157" spans="1:14">
      <c r="A157" s="81">
        <v>0</v>
      </c>
      <c r="B157" s="89">
        <v>324045</v>
      </c>
      <c r="C157" s="80" t="s">
        <v>1090</v>
      </c>
      <c r="D157" s="23" t="s">
        <v>796</v>
      </c>
      <c r="E157" s="23" t="s">
        <v>8</v>
      </c>
      <c r="F157" s="25">
        <v>21.83</v>
      </c>
      <c r="G157" s="25">
        <f>ROUND(F157*Курс_EUR,2)</f>
        <v>2292.15</v>
      </c>
      <c r="H157" s="26"/>
      <c r="I157" s="72">
        <f>F157*(1-Скидка_RP_CST)</f>
        <v>21.83</v>
      </c>
      <c r="J157" s="72">
        <f t="shared" ref="J157:J165" si="32">I157*H157</f>
        <v>0</v>
      </c>
      <c r="K157" s="28">
        <f>G157*(1-Скидка_RP_CST)</f>
        <v>2292.15</v>
      </c>
      <c r="L157" s="28">
        <f t="shared" ref="L157:L165" si="33">H157*K157</f>
        <v>0</v>
      </c>
      <c r="N157" s="34"/>
    </row>
    <row r="158" spans="1:14">
      <c r="A158" s="81">
        <v>0</v>
      </c>
      <c r="B158" s="89">
        <v>323063</v>
      </c>
      <c r="C158" s="80" t="s">
        <v>1091</v>
      </c>
      <c r="D158" s="23" t="s">
        <v>796</v>
      </c>
      <c r="E158" s="23" t="s">
        <v>8</v>
      </c>
      <c r="F158" s="25">
        <v>29.11</v>
      </c>
      <c r="G158" s="25">
        <f>ROUND(F158*Курс_EUR,2)</f>
        <v>3056.55</v>
      </c>
      <c r="H158" s="26"/>
      <c r="I158" s="72">
        <f>F158*(1-Скидка_RP_CST)</f>
        <v>29.11</v>
      </c>
      <c r="J158" s="72">
        <f t="shared" si="32"/>
        <v>0</v>
      </c>
      <c r="K158" s="28">
        <f>G158*(1-Скидка_RP_CST)</f>
        <v>3056.55</v>
      </c>
      <c r="L158" s="28">
        <f t="shared" si="33"/>
        <v>0</v>
      </c>
      <c r="N158" s="34"/>
    </row>
    <row r="159" spans="1:14">
      <c r="A159" s="81">
        <v>0</v>
      </c>
      <c r="B159" s="89">
        <v>323073</v>
      </c>
      <c r="C159" s="80" t="s">
        <v>1092</v>
      </c>
      <c r="D159" s="23" t="s">
        <v>796</v>
      </c>
      <c r="E159" s="23" t="s">
        <v>8</v>
      </c>
      <c r="F159" s="25">
        <v>43.67</v>
      </c>
      <c r="G159" s="25">
        <f>ROUND(F159*Курс_EUR,2)</f>
        <v>4585.3500000000004</v>
      </c>
      <c r="H159" s="26"/>
      <c r="I159" s="72">
        <f>F159*(1-Скидка_RP_CST)</f>
        <v>43.67</v>
      </c>
      <c r="J159" s="72">
        <f t="shared" si="32"/>
        <v>0</v>
      </c>
      <c r="K159" s="28">
        <f>G159*(1-Скидка_RP_CST)</f>
        <v>4585.3500000000004</v>
      </c>
      <c r="L159" s="28">
        <f t="shared" si="33"/>
        <v>0</v>
      </c>
      <c r="N159" s="34"/>
    </row>
    <row r="160" spans="1:14">
      <c r="A160" s="81">
        <v>0</v>
      </c>
      <c r="B160" s="89">
        <v>323083</v>
      </c>
      <c r="C160" s="80" t="s">
        <v>1093</v>
      </c>
      <c r="D160" s="23" t="s">
        <v>796</v>
      </c>
      <c r="E160" s="23" t="s">
        <v>8</v>
      </c>
      <c r="F160" s="25">
        <v>58.22</v>
      </c>
      <c r="G160" s="25">
        <f>ROUND(F160*Курс_EUR,2)</f>
        <v>6113.1</v>
      </c>
      <c r="H160" s="26"/>
      <c r="I160" s="72">
        <f>F160*(1-Скидка_RP_CST)</f>
        <v>58.22</v>
      </c>
      <c r="J160" s="72">
        <f t="shared" si="32"/>
        <v>0</v>
      </c>
      <c r="K160" s="28">
        <f>G160*(1-Скидка_RP_CST)</f>
        <v>6113.1</v>
      </c>
      <c r="L160" s="28">
        <f t="shared" si="33"/>
        <v>0</v>
      </c>
      <c r="N160" s="34"/>
    </row>
    <row r="161" spans="1:14">
      <c r="A161" s="81"/>
      <c r="B161" s="80"/>
      <c r="C161" s="80"/>
      <c r="D161" s="23"/>
      <c r="E161" s="23"/>
      <c r="F161" s="25"/>
      <c r="G161" s="25"/>
      <c r="H161" s="26"/>
      <c r="I161" s="72"/>
      <c r="J161" s="72"/>
      <c r="K161" s="28"/>
      <c r="L161" s="28"/>
      <c r="N161" s="34"/>
    </row>
    <row r="162" spans="1:14">
      <c r="A162" s="108">
        <v>0</v>
      </c>
      <c r="B162" s="109">
        <v>324042</v>
      </c>
      <c r="C162" s="110" t="s">
        <v>1094</v>
      </c>
      <c r="D162" s="110" t="s">
        <v>796</v>
      </c>
      <c r="E162" s="110" t="s">
        <v>8</v>
      </c>
      <c r="F162" s="111"/>
      <c r="G162" s="111">
        <v>1188</v>
      </c>
      <c r="H162" s="26"/>
      <c r="I162" s="72">
        <f>F162*(1-Скидка_RP_CST)</f>
        <v>0</v>
      </c>
      <c r="J162" s="72">
        <f t="shared" si="32"/>
        <v>0</v>
      </c>
      <c r="K162" s="28">
        <f>G162*(1-Скидка_RP_CST)</f>
        <v>1188</v>
      </c>
      <c r="L162" s="28">
        <f t="shared" si="33"/>
        <v>0</v>
      </c>
      <c r="N162" s="34"/>
    </row>
    <row r="163" spans="1:14">
      <c r="A163" s="108">
        <v>0</v>
      </c>
      <c r="B163" s="109">
        <v>324062</v>
      </c>
      <c r="C163" s="110" t="s">
        <v>1095</v>
      </c>
      <c r="D163" s="110" t="s">
        <v>796</v>
      </c>
      <c r="E163" s="110" t="s">
        <v>8</v>
      </c>
      <c r="F163" s="111"/>
      <c r="G163" s="111">
        <v>1716</v>
      </c>
      <c r="H163" s="26"/>
      <c r="I163" s="72">
        <f>F163*(1-Скидка_RP_CST)</f>
        <v>0</v>
      </c>
      <c r="J163" s="72">
        <f t="shared" si="32"/>
        <v>0</v>
      </c>
      <c r="K163" s="28">
        <f>G163*(1-Скидка_RP_CST)</f>
        <v>1716</v>
      </c>
      <c r="L163" s="28">
        <f t="shared" si="33"/>
        <v>0</v>
      </c>
      <c r="N163" s="34"/>
    </row>
    <row r="164" spans="1:14">
      <c r="A164" s="108">
        <v>0</v>
      </c>
      <c r="B164" s="109">
        <v>324082</v>
      </c>
      <c r="C164" s="110" t="s">
        <v>1096</v>
      </c>
      <c r="D164" s="110" t="s">
        <v>796</v>
      </c>
      <c r="E164" s="110" t="s">
        <v>8</v>
      </c>
      <c r="F164" s="111"/>
      <c r="G164" s="111">
        <v>2228</v>
      </c>
      <c r="H164" s="26"/>
      <c r="I164" s="72">
        <f>F164*(1-Скидка_RP_CST)</f>
        <v>0</v>
      </c>
      <c r="J164" s="72">
        <f t="shared" si="32"/>
        <v>0</v>
      </c>
      <c r="K164" s="28">
        <f>G164*(1-Скидка_RP_CST)</f>
        <v>2228</v>
      </c>
      <c r="L164" s="28">
        <f t="shared" si="33"/>
        <v>0</v>
      </c>
      <c r="N164" s="34"/>
    </row>
    <row r="165" spans="1:14">
      <c r="A165" s="108">
        <v>0</v>
      </c>
      <c r="B165" s="109">
        <v>324092</v>
      </c>
      <c r="C165" s="110" t="s">
        <v>1097</v>
      </c>
      <c r="D165" s="110" t="s">
        <v>796</v>
      </c>
      <c r="E165" s="110" t="s">
        <v>8</v>
      </c>
      <c r="F165" s="111"/>
      <c r="G165" s="111">
        <v>3240</v>
      </c>
      <c r="H165" s="26"/>
      <c r="I165" s="72">
        <f>F165*(1-Скидка_RP_CST)</f>
        <v>0</v>
      </c>
      <c r="J165" s="72">
        <f t="shared" si="32"/>
        <v>0</v>
      </c>
      <c r="K165" s="28">
        <f>G165*(1-Скидка_RP_CST)</f>
        <v>3240</v>
      </c>
      <c r="L165" s="28">
        <f t="shared" si="33"/>
        <v>0</v>
      </c>
      <c r="N165" s="34"/>
    </row>
    <row r="166" spans="1:14">
      <c r="A166" s="81"/>
      <c r="B166" s="80"/>
      <c r="C166" s="80"/>
      <c r="D166" s="23"/>
      <c r="E166" s="23"/>
      <c r="F166" s="25"/>
      <c r="G166" s="25"/>
      <c r="H166" s="26"/>
      <c r="I166" s="72"/>
      <c r="J166" s="72"/>
      <c r="K166" s="28"/>
      <c r="L166" s="28"/>
      <c r="N166" s="34"/>
    </row>
    <row r="167" spans="1:14">
      <c r="A167" s="92">
        <v>9.9</v>
      </c>
      <c r="B167" s="89">
        <v>326322</v>
      </c>
      <c r="C167" s="80" t="s">
        <v>1700</v>
      </c>
      <c r="D167" s="23" t="s">
        <v>780</v>
      </c>
      <c r="E167" s="23" t="s">
        <v>7</v>
      </c>
      <c r="F167" s="25">
        <v>2.99</v>
      </c>
      <c r="G167" s="25">
        <f>ROUND(F167*Курс_EUR,2)</f>
        <v>313.95</v>
      </c>
      <c r="H167" s="26"/>
      <c r="I167" s="72">
        <f>F167*(1-Скидка_RP_CST)</f>
        <v>2.99</v>
      </c>
      <c r="J167" s="72">
        <f>I167*H167</f>
        <v>0</v>
      </c>
      <c r="K167" s="28">
        <f>G167*(1-Скидка_RP_CST)</f>
        <v>313.95</v>
      </c>
      <c r="L167" s="28">
        <f>H167*K167</f>
        <v>0</v>
      </c>
      <c r="N167" s="34"/>
    </row>
    <row r="168" spans="1:14">
      <c r="A168" s="92">
        <v>10.1</v>
      </c>
      <c r="B168" s="89">
        <v>326332</v>
      </c>
      <c r="C168" s="80" t="s">
        <v>1701</v>
      </c>
      <c r="D168" s="23" t="s">
        <v>797</v>
      </c>
      <c r="E168" s="23" t="s">
        <v>7</v>
      </c>
      <c r="F168" s="25">
        <v>3.7</v>
      </c>
      <c r="G168" s="25">
        <f>ROUND(F168*Курс_EUR,2)</f>
        <v>388.5</v>
      </c>
      <c r="H168" s="26"/>
      <c r="I168" s="72">
        <f>F168*(1-Скидка_RP_CST)</f>
        <v>3.7</v>
      </c>
      <c r="J168" s="72">
        <f>I168*H168</f>
        <v>0</v>
      </c>
      <c r="K168" s="28">
        <f>G168*(1-Скидка_RP_CST)</f>
        <v>388.5</v>
      </c>
      <c r="L168" s="28">
        <f>H168*K168</f>
        <v>0</v>
      </c>
      <c r="N168" s="34"/>
    </row>
    <row r="169" spans="1:14">
      <c r="A169" s="92">
        <v>10</v>
      </c>
      <c r="B169" s="206">
        <v>326342</v>
      </c>
      <c r="C169" s="80" t="s">
        <v>2538</v>
      </c>
      <c r="D169" s="23" t="s">
        <v>797</v>
      </c>
      <c r="E169" s="23" t="s">
        <v>7</v>
      </c>
      <c r="F169" s="25">
        <v>5.49</v>
      </c>
      <c r="G169" s="25">
        <f>ROUND(F169*Курс_EUR,2)</f>
        <v>576.45000000000005</v>
      </c>
      <c r="H169" s="26"/>
      <c r="I169" s="72">
        <f>F169*(1-Скидка_RP_CST)</f>
        <v>5.49</v>
      </c>
      <c r="J169" s="72">
        <f>I169*H169</f>
        <v>0</v>
      </c>
      <c r="K169" s="28">
        <f>G169*(1-Скидка_RP_CST)</f>
        <v>576.45000000000005</v>
      </c>
      <c r="L169" s="28">
        <f>H169*K169</f>
        <v>0</v>
      </c>
      <c r="N169" s="34"/>
    </row>
    <row r="170" spans="1:14" ht="12.5" thickBot="1">
      <c r="A170" s="81"/>
      <c r="B170" s="80"/>
      <c r="C170" s="80"/>
      <c r="D170" s="23"/>
      <c r="E170" s="23"/>
      <c r="F170" s="25"/>
      <c r="G170" s="25"/>
      <c r="H170" s="26"/>
      <c r="I170" s="72"/>
      <c r="J170" s="72"/>
      <c r="K170" s="28"/>
      <c r="L170" s="28"/>
    </row>
    <row r="171" spans="1:14" ht="12.5" thickBot="1">
      <c r="A171" s="81"/>
      <c r="B171" s="321" t="s">
        <v>1189</v>
      </c>
      <c r="C171" s="322"/>
      <c r="D171" s="322"/>
      <c r="E171" s="322"/>
      <c r="F171" s="323"/>
      <c r="G171" s="88"/>
      <c r="H171" s="26"/>
      <c r="I171" s="72"/>
      <c r="J171" s="72"/>
      <c r="K171" s="28"/>
      <c r="L171" s="28"/>
      <c r="N171" s="34"/>
    </row>
    <row r="172" spans="1:14">
      <c r="A172" s="81">
        <v>0</v>
      </c>
      <c r="B172" s="89">
        <v>334315</v>
      </c>
      <c r="C172" s="80" t="s">
        <v>1606</v>
      </c>
      <c r="D172" s="23" t="s">
        <v>797</v>
      </c>
      <c r="E172" s="23" t="s">
        <v>7</v>
      </c>
      <c r="F172" s="25">
        <v>0.79</v>
      </c>
      <c r="G172" s="25">
        <f t="shared" ref="G172:G177" si="34">ROUND(F172*Курс_EUR,2)</f>
        <v>82.95</v>
      </c>
      <c r="H172" s="26"/>
      <c r="I172" s="72">
        <f t="shared" ref="I172:I185" si="35">F172*(1-Скидка_RP_CST)</f>
        <v>0.79</v>
      </c>
      <c r="J172" s="72">
        <f t="shared" ref="J172:J185" si="36">I172*H172</f>
        <v>0</v>
      </c>
      <c r="K172" s="28">
        <f t="shared" ref="K172:K185" si="37">G172*(1-Скидка_RP_CST)</f>
        <v>82.95</v>
      </c>
      <c r="L172" s="28">
        <f t="shared" ref="L172:L185" si="38">H172*K172</f>
        <v>0</v>
      </c>
      <c r="N172" s="34"/>
    </row>
    <row r="173" spans="1:14">
      <c r="A173" s="81">
        <v>0</v>
      </c>
      <c r="B173" s="89">
        <v>334317</v>
      </c>
      <c r="C173" s="80" t="s">
        <v>1607</v>
      </c>
      <c r="D173" s="23" t="s">
        <v>797</v>
      </c>
      <c r="E173" s="23" t="s">
        <v>7</v>
      </c>
      <c r="F173" s="25">
        <v>1.1200000000000001</v>
      </c>
      <c r="G173" s="25">
        <f t="shared" si="34"/>
        <v>117.6</v>
      </c>
      <c r="H173" s="26"/>
      <c r="I173" s="72">
        <f t="shared" si="35"/>
        <v>1.1200000000000001</v>
      </c>
      <c r="J173" s="72">
        <f t="shared" si="36"/>
        <v>0</v>
      </c>
      <c r="K173" s="28">
        <f t="shared" si="37"/>
        <v>117.6</v>
      </c>
      <c r="L173" s="28">
        <f t="shared" si="38"/>
        <v>0</v>
      </c>
      <c r="N173" s="34"/>
    </row>
    <row r="174" spans="1:14">
      <c r="A174" s="81">
        <v>0</v>
      </c>
      <c r="B174" s="89">
        <v>334327</v>
      </c>
      <c r="C174" s="80" t="s">
        <v>1608</v>
      </c>
      <c r="D174" s="23" t="s">
        <v>775</v>
      </c>
      <c r="E174" s="23" t="s">
        <v>7</v>
      </c>
      <c r="F174" s="25">
        <v>1.28</v>
      </c>
      <c r="G174" s="25">
        <f t="shared" si="34"/>
        <v>134.4</v>
      </c>
      <c r="H174" s="26"/>
      <c r="I174" s="72">
        <f t="shared" si="35"/>
        <v>1.28</v>
      </c>
      <c r="J174" s="72">
        <f t="shared" si="36"/>
        <v>0</v>
      </c>
      <c r="K174" s="28">
        <f t="shared" si="37"/>
        <v>134.4</v>
      </c>
      <c r="L174" s="28">
        <f t="shared" si="38"/>
        <v>0</v>
      </c>
      <c r="N174" s="34"/>
    </row>
    <row r="175" spans="1:14">
      <c r="A175" s="81">
        <v>0</v>
      </c>
      <c r="B175" s="89">
        <v>334425</v>
      </c>
      <c r="C175" s="80" t="s">
        <v>1609</v>
      </c>
      <c r="D175" s="23" t="s">
        <v>797</v>
      </c>
      <c r="E175" s="23" t="s">
        <v>7</v>
      </c>
      <c r="F175" s="25">
        <v>0.69</v>
      </c>
      <c r="G175" s="25">
        <f t="shared" si="34"/>
        <v>72.45</v>
      </c>
      <c r="H175" s="26"/>
      <c r="I175" s="72">
        <f t="shared" si="35"/>
        <v>0.69</v>
      </c>
      <c r="J175" s="72">
        <f t="shared" si="36"/>
        <v>0</v>
      </c>
      <c r="K175" s="28">
        <f t="shared" si="37"/>
        <v>72.45</v>
      </c>
      <c r="L175" s="28">
        <f t="shared" si="38"/>
        <v>0</v>
      </c>
      <c r="N175" s="34"/>
    </row>
    <row r="176" spans="1:14">
      <c r="A176" s="81">
        <v>0</v>
      </c>
      <c r="B176" s="89">
        <v>334427</v>
      </c>
      <c r="C176" s="80" t="s">
        <v>1610</v>
      </c>
      <c r="D176" s="23" t="s">
        <v>797</v>
      </c>
      <c r="E176" s="23" t="s">
        <v>7</v>
      </c>
      <c r="F176" s="25">
        <v>0.97</v>
      </c>
      <c r="G176" s="25">
        <f t="shared" si="34"/>
        <v>101.85</v>
      </c>
      <c r="H176" s="26"/>
      <c r="I176" s="72">
        <f t="shared" si="35"/>
        <v>0.97</v>
      </c>
      <c r="J176" s="72">
        <f t="shared" si="36"/>
        <v>0</v>
      </c>
      <c r="K176" s="28">
        <f t="shared" si="37"/>
        <v>101.85</v>
      </c>
      <c r="L176" s="28">
        <f t="shared" si="38"/>
        <v>0</v>
      </c>
      <c r="N176" s="34"/>
    </row>
    <row r="177" spans="1:14">
      <c r="A177" s="81">
        <v>0</v>
      </c>
      <c r="B177" s="89">
        <v>334428</v>
      </c>
      <c r="C177" s="80" t="s">
        <v>1810</v>
      </c>
      <c r="D177" s="23" t="s">
        <v>761</v>
      </c>
      <c r="E177" s="23" t="s">
        <v>7</v>
      </c>
      <c r="F177" s="25">
        <v>1.41</v>
      </c>
      <c r="G177" s="25">
        <f t="shared" si="34"/>
        <v>148.05000000000001</v>
      </c>
      <c r="H177" s="26"/>
      <c r="I177" s="72">
        <f t="shared" si="35"/>
        <v>1.41</v>
      </c>
      <c r="J177" s="72">
        <f t="shared" si="36"/>
        <v>0</v>
      </c>
      <c r="K177" s="28">
        <f t="shared" si="37"/>
        <v>148.05000000000001</v>
      </c>
      <c r="L177" s="28">
        <f t="shared" si="38"/>
        <v>0</v>
      </c>
      <c r="N177" s="34"/>
    </row>
    <row r="178" spans="1:14">
      <c r="A178" s="81"/>
      <c r="B178" s="80"/>
      <c r="C178" s="80"/>
      <c r="D178" s="23"/>
      <c r="E178" s="23"/>
      <c r="F178" s="25"/>
      <c r="G178" s="25"/>
      <c r="H178" s="26"/>
      <c r="I178" s="72"/>
      <c r="J178" s="72"/>
      <c r="K178" s="28"/>
      <c r="L178" s="28"/>
      <c r="N178" s="34"/>
    </row>
    <row r="179" spans="1:14">
      <c r="A179" s="108">
        <v>0</v>
      </c>
      <c r="B179" s="109">
        <v>335315</v>
      </c>
      <c r="C179" s="110" t="s">
        <v>1797</v>
      </c>
      <c r="D179" s="110" t="s">
        <v>2511</v>
      </c>
      <c r="E179" s="110" t="s">
        <v>7</v>
      </c>
      <c r="F179" s="112"/>
      <c r="G179" s="113">
        <v>71.44</v>
      </c>
      <c r="H179" s="26"/>
      <c r="I179" s="72">
        <f t="shared" si="35"/>
        <v>0</v>
      </c>
      <c r="J179" s="72">
        <f t="shared" si="36"/>
        <v>0</v>
      </c>
      <c r="K179" s="28">
        <f t="shared" si="37"/>
        <v>71.44</v>
      </c>
      <c r="L179" s="28">
        <f t="shared" si="38"/>
        <v>0</v>
      </c>
      <c r="N179" s="34"/>
    </row>
    <row r="180" spans="1:14">
      <c r="A180" s="108">
        <v>0</v>
      </c>
      <c r="B180" s="109">
        <v>335317</v>
      </c>
      <c r="C180" s="110" t="s">
        <v>1798</v>
      </c>
      <c r="D180" s="110" t="s">
        <v>1804</v>
      </c>
      <c r="E180" s="110" t="s">
        <v>7</v>
      </c>
      <c r="F180" s="112"/>
      <c r="G180" s="113">
        <v>98.85</v>
      </c>
      <c r="H180" s="26"/>
      <c r="I180" s="72">
        <f t="shared" si="35"/>
        <v>0</v>
      </c>
      <c r="J180" s="72">
        <f t="shared" si="36"/>
        <v>0</v>
      </c>
      <c r="K180" s="28">
        <f t="shared" si="37"/>
        <v>98.85</v>
      </c>
      <c r="L180" s="28">
        <f t="shared" si="38"/>
        <v>0</v>
      </c>
      <c r="N180" s="34"/>
    </row>
    <row r="181" spans="1:14">
      <c r="A181" s="108">
        <v>0</v>
      </c>
      <c r="B181" s="109">
        <v>335318</v>
      </c>
      <c r="C181" s="110" t="s">
        <v>1799</v>
      </c>
      <c r="D181" s="110" t="s">
        <v>1805</v>
      </c>
      <c r="E181" s="110" t="s">
        <v>7</v>
      </c>
      <c r="F181" s="112"/>
      <c r="G181" s="113">
        <v>137.1</v>
      </c>
      <c r="H181" s="26"/>
      <c r="I181" s="72">
        <f t="shared" si="35"/>
        <v>0</v>
      </c>
      <c r="J181" s="72">
        <f t="shared" si="36"/>
        <v>0</v>
      </c>
      <c r="K181" s="28">
        <f t="shared" si="37"/>
        <v>137.1</v>
      </c>
      <c r="L181" s="28">
        <f t="shared" si="38"/>
        <v>0</v>
      </c>
      <c r="N181" s="34"/>
    </row>
    <row r="182" spans="1:14">
      <c r="A182" s="108">
        <v>0</v>
      </c>
      <c r="B182" s="109">
        <v>335327</v>
      </c>
      <c r="C182" s="110" t="s">
        <v>1800</v>
      </c>
      <c r="D182" s="110" t="s">
        <v>777</v>
      </c>
      <c r="E182" s="110" t="s">
        <v>7</v>
      </c>
      <c r="F182" s="112"/>
      <c r="G182" s="113">
        <v>114.75</v>
      </c>
      <c r="H182" s="26"/>
      <c r="I182" s="72">
        <f t="shared" si="35"/>
        <v>0</v>
      </c>
      <c r="J182" s="72">
        <f t="shared" si="36"/>
        <v>0</v>
      </c>
      <c r="K182" s="28">
        <f t="shared" si="37"/>
        <v>114.75</v>
      </c>
      <c r="L182" s="28">
        <f t="shared" si="38"/>
        <v>0</v>
      </c>
      <c r="N182" s="34"/>
    </row>
    <row r="183" spans="1:14">
      <c r="A183" s="108">
        <v>0</v>
      </c>
      <c r="B183" s="109">
        <v>335338</v>
      </c>
      <c r="C183" s="110" t="s">
        <v>1801</v>
      </c>
      <c r="D183" s="110" t="s">
        <v>776</v>
      </c>
      <c r="E183" s="110" t="s">
        <v>7</v>
      </c>
      <c r="F183" s="112"/>
      <c r="G183" s="113">
        <v>144.74</v>
      </c>
      <c r="H183" s="26"/>
      <c r="I183" s="72">
        <f t="shared" si="35"/>
        <v>0</v>
      </c>
      <c r="J183" s="72">
        <f t="shared" si="36"/>
        <v>0</v>
      </c>
      <c r="K183" s="28">
        <f t="shared" si="37"/>
        <v>144.74</v>
      </c>
      <c r="L183" s="28">
        <f t="shared" si="38"/>
        <v>0</v>
      </c>
      <c r="N183" s="34"/>
    </row>
    <row r="184" spans="1:14">
      <c r="A184" s="108">
        <v>0</v>
      </c>
      <c r="B184" s="109">
        <v>335415</v>
      </c>
      <c r="C184" s="110" t="s">
        <v>1802</v>
      </c>
      <c r="D184" s="110" t="s">
        <v>780</v>
      </c>
      <c r="E184" s="110" t="s">
        <v>7</v>
      </c>
      <c r="F184" s="112"/>
      <c r="G184" s="113">
        <v>67.33</v>
      </c>
      <c r="H184" s="26"/>
      <c r="I184" s="72">
        <f t="shared" si="35"/>
        <v>0</v>
      </c>
      <c r="J184" s="72">
        <f t="shared" si="36"/>
        <v>0</v>
      </c>
      <c r="K184" s="28">
        <f t="shared" si="37"/>
        <v>67.33</v>
      </c>
      <c r="L184" s="28">
        <f t="shared" si="38"/>
        <v>0</v>
      </c>
      <c r="N184" s="34"/>
    </row>
    <row r="185" spans="1:14">
      <c r="A185" s="108">
        <v>0</v>
      </c>
      <c r="B185" s="109">
        <v>335417</v>
      </c>
      <c r="C185" s="110" t="s">
        <v>1803</v>
      </c>
      <c r="D185" s="110" t="s">
        <v>776</v>
      </c>
      <c r="E185" s="110" t="s">
        <v>7</v>
      </c>
      <c r="F185" s="112"/>
      <c r="G185" s="113">
        <v>92.25</v>
      </c>
      <c r="H185" s="26"/>
      <c r="I185" s="72">
        <f t="shared" si="35"/>
        <v>0</v>
      </c>
      <c r="J185" s="72">
        <f t="shared" si="36"/>
        <v>0</v>
      </c>
      <c r="K185" s="28">
        <f t="shared" si="37"/>
        <v>92.25</v>
      </c>
      <c r="L185" s="28">
        <f t="shared" si="38"/>
        <v>0</v>
      </c>
      <c r="N185" s="34"/>
    </row>
    <row r="186" spans="1:14">
      <c r="A186" s="81"/>
      <c r="B186" s="80"/>
      <c r="C186" s="80"/>
      <c r="D186" s="23"/>
      <c r="E186" s="23"/>
      <c r="F186" s="25"/>
      <c r="G186" s="25"/>
      <c r="H186" s="26"/>
      <c r="I186" s="72"/>
      <c r="J186" s="72"/>
      <c r="K186" s="28"/>
      <c r="L186" s="28"/>
      <c r="N186" s="34"/>
    </row>
    <row r="187" spans="1:14">
      <c r="A187" s="81">
        <v>0</v>
      </c>
      <c r="B187" s="89">
        <v>336314</v>
      </c>
      <c r="C187" s="80" t="s">
        <v>1910</v>
      </c>
      <c r="D187" s="23" t="s">
        <v>780</v>
      </c>
      <c r="E187" s="23" t="s">
        <v>7</v>
      </c>
      <c r="F187" s="25">
        <v>3.55</v>
      </c>
      <c r="G187" s="25">
        <f t="shared" ref="G187:G195" si="39">ROUND(F187*Курс_EUR,2)</f>
        <v>372.75</v>
      </c>
      <c r="H187" s="26"/>
      <c r="I187" s="72">
        <f t="shared" ref="I187:I195" si="40">F187*(1-Скидка_RP_CST)</f>
        <v>3.55</v>
      </c>
      <c r="J187" s="72">
        <f t="shared" ref="J187:J195" si="41">I187*H187</f>
        <v>0</v>
      </c>
      <c r="K187" s="28">
        <f t="shared" ref="K187:K195" si="42">G187*(1-Скидка_RP_CST)</f>
        <v>372.75</v>
      </c>
      <c r="L187" s="28">
        <f t="shared" ref="L187:L195" si="43">H187*K187</f>
        <v>0</v>
      </c>
      <c r="N187" s="34"/>
    </row>
    <row r="188" spans="1:14">
      <c r="A188" s="81">
        <v>0</v>
      </c>
      <c r="B188" s="89">
        <v>336324</v>
      </c>
      <c r="C188" s="80" t="s">
        <v>1911</v>
      </c>
      <c r="D188" s="23" t="s">
        <v>780</v>
      </c>
      <c r="E188" s="23" t="s">
        <v>7</v>
      </c>
      <c r="F188" s="25">
        <v>3.85</v>
      </c>
      <c r="G188" s="25">
        <f t="shared" si="39"/>
        <v>404.25</v>
      </c>
      <c r="H188" s="26"/>
      <c r="I188" s="72">
        <f t="shared" si="40"/>
        <v>3.85</v>
      </c>
      <c r="J188" s="72">
        <f t="shared" si="41"/>
        <v>0</v>
      </c>
      <c r="K188" s="28">
        <f t="shared" si="42"/>
        <v>404.25</v>
      </c>
      <c r="L188" s="28">
        <f t="shared" si="43"/>
        <v>0</v>
      </c>
      <c r="N188" s="34"/>
    </row>
    <row r="189" spans="1:14">
      <c r="A189" s="81">
        <v>0</v>
      </c>
      <c r="B189" s="89">
        <v>336334</v>
      </c>
      <c r="C189" s="80" t="s">
        <v>1912</v>
      </c>
      <c r="D189" s="23" t="s">
        <v>797</v>
      </c>
      <c r="E189" s="23" t="s">
        <v>7</v>
      </c>
      <c r="F189" s="25">
        <v>4.37</v>
      </c>
      <c r="G189" s="25">
        <f t="shared" si="39"/>
        <v>458.85</v>
      </c>
      <c r="H189" s="26"/>
      <c r="I189" s="72">
        <f t="shared" si="40"/>
        <v>4.37</v>
      </c>
      <c r="J189" s="72">
        <f t="shared" si="41"/>
        <v>0</v>
      </c>
      <c r="K189" s="28">
        <f t="shared" si="42"/>
        <v>458.85</v>
      </c>
      <c r="L189" s="28">
        <f t="shared" si="43"/>
        <v>0</v>
      </c>
      <c r="N189" s="34"/>
    </row>
    <row r="190" spans="1:14">
      <c r="A190" s="81">
        <v>0</v>
      </c>
      <c r="B190" s="89">
        <v>336344</v>
      </c>
      <c r="C190" s="80" t="s">
        <v>1913</v>
      </c>
      <c r="D190" s="23" t="s">
        <v>797</v>
      </c>
      <c r="E190" s="23" t="s">
        <v>7</v>
      </c>
      <c r="F190" s="25">
        <v>5</v>
      </c>
      <c r="G190" s="25">
        <f t="shared" si="39"/>
        <v>525</v>
      </c>
      <c r="H190" s="26"/>
      <c r="I190" s="72">
        <f t="shared" si="40"/>
        <v>5</v>
      </c>
      <c r="J190" s="72">
        <f t="shared" si="41"/>
        <v>0</v>
      </c>
      <c r="K190" s="28">
        <f t="shared" si="42"/>
        <v>525</v>
      </c>
      <c r="L190" s="28">
        <f t="shared" si="43"/>
        <v>0</v>
      </c>
      <c r="N190" s="34"/>
    </row>
    <row r="191" spans="1:14">
      <c r="A191" s="81">
        <v>0</v>
      </c>
      <c r="B191" s="89">
        <v>336354</v>
      </c>
      <c r="C191" s="80" t="s">
        <v>2303</v>
      </c>
      <c r="D191" s="23" t="s">
        <v>797</v>
      </c>
      <c r="E191" s="23" t="s">
        <v>7</v>
      </c>
      <c r="F191" s="25">
        <v>5.62</v>
      </c>
      <c r="G191" s="25">
        <f>ROUND(F191*Курс_EUR,2)</f>
        <v>590.1</v>
      </c>
      <c r="H191" s="26"/>
      <c r="I191" s="72">
        <f>F191*(1-Скидка_RP_CST)</f>
        <v>5.62</v>
      </c>
      <c r="J191" s="72">
        <f>I191*H191</f>
        <v>0</v>
      </c>
      <c r="K191" s="28">
        <f>G191*(1-Скидка_RP_CST)</f>
        <v>590.1</v>
      </c>
      <c r="L191" s="28">
        <f>H191*K191</f>
        <v>0</v>
      </c>
      <c r="N191" s="34"/>
    </row>
    <row r="192" spans="1:14">
      <c r="A192" s="81">
        <v>0</v>
      </c>
      <c r="B192" s="89">
        <v>336364</v>
      </c>
      <c r="C192" s="80" t="s">
        <v>1914</v>
      </c>
      <c r="D192" s="23" t="s">
        <v>797</v>
      </c>
      <c r="E192" s="23" t="s">
        <v>7</v>
      </c>
      <c r="F192" s="25">
        <v>6.29</v>
      </c>
      <c r="G192" s="25">
        <f t="shared" si="39"/>
        <v>660.45</v>
      </c>
      <c r="H192" s="26"/>
      <c r="I192" s="72">
        <f t="shared" si="40"/>
        <v>6.29</v>
      </c>
      <c r="J192" s="72">
        <f t="shared" si="41"/>
        <v>0</v>
      </c>
      <c r="K192" s="28">
        <f t="shared" si="42"/>
        <v>660.45</v>
      </c>
      <c r="L192" s="28">
        <f t="shared" si="43"/>
        <v>0</v>
      </c>
      <c r="N192" s="34"/>
    </row>
    <row r="193" spans="1:14">
      <c r="A193" s="92">
        <v>10.7</v>
      </c>
      <c r="B193" s="89">
        <v>336372</v>
      </c>
      <c r="C193" s="80" t="s">
        <v>1915</v>
      </c>
      <c r="D193" s="23" t="s">
        <v>797</v>
      </c>
      <c r="E193" s="23" t="s">
        <v>7</v>
      </c>
      <c r="F193" s="25">
        <v>7.54</v>
      </c>
      <c r="G193" s="25">
        <f t="shared" si="39"/>
        <v>791.7</v>
      </c>
      <c r="H193" s="26"/>
      <c r="I193" s="72">
        <f t="shared" si="40"/>
        <v>7.54</v>
      </c>
      <c r="J193" s="72">
        <f t="shared" si="41"/>
        <v>0</v>
      </c>
      <c r="K193" s="28">
        <f t="shared" si="42"/>
        <v>791.7</v>
      </c>
      <c r="L193" s="28">
        <f t="shared" si="43"/>
        <v>0</v>
      </c>
      <c r="N193" s="34"/>
    </row>
    <row r="194" spans="1:14">
      <c r="A194" s="92">
        <v>10.6</v>
      </c>
      <c r="B194" s="89">
        <v>336381</v>
      </c>
      <c r="C194" s="80" t="s">
        <v>1916</v>
      </c>
      <c r="D194" s="23" t="s">
        <v>797</v>
      </c>
      <c r="E194" s="23" t="s">
        <v>7</v>
      </c>
      <c r="F194" s="25">
        <v>8.36</v>
      </c>
      <c r="G194" s="25">
        <f t="shared" si="39"/>
        <v>877.8</v>
      </c>
      <c r="H194" s="26"/>
      <c r="I194" s="72">
        <f t="shared" si="40"/>
        <v>8.36</v>
      </c>
      <c r="J194" s="72">
        <f t="shared" si="41"/>
        <v>0</v>
      </c>
      <c r="K194" s="28">
        <f t="shared" si="42"/>
        <v>877.8</v>
      </c>
      <c r="L194" s="28">
        <f t="shared" si="43"/>
        <v>0</v>
      </c>
      <c r="N194" s="34"/>
    </row>
    <row r="195" spans="1:14">
      <c r="A195" s="92">
        <v>10.5</v>
      </c>
      <c r="B195" s="89">
        <v>336391</v>
      </c>
      <c r="C195" s="80" t="s">
        <v>1917</v>
      </c>
      <c r="D195" s="23" t="s">
        <v>797</v>
      </c>
      <c r="E195" s="23" t="s">
        <v>7</v>
      </c>
      <c r="F195" s="25">
        <v>9.07</v>
      </c>
      <c r="G195" s="25">
        <f t="shared" si="39"/>
        <v>952.35</v>
      </c>
      <c r="H195" s="26"/>
      <c r="I195" s="72">
        <f t="shared" si="40"/>
        <v>9.07</v>
      </c>
      <c r="J195" s="72">
        <f t="shared" si="41"/>
        <v>0</v>
      </c>
      <c r="K195" s="28">
        <f t="shared" si="42"/>
        <v>952.35</v>
      </c>
      <c r="L195" s="28">
        <f t="shared" si="43"/>
        <v>0</v>
      </c>
      <c r="N195" s="34"/>
    </row>
    <row r="196" spans="1:14">
      <c r="A196" s="81"/>
      <c r="B196" s="80"/>
      <c r="C196" s="80"/>
      <c r="D196" s="23"/>
      <c r="E196" s="23"/>
      <c r="F196" s="25"/>
      <c r="G196" s="25"/>
      <c r="H196" s="26"/>
      <c r="I196" s="72"/>
      <c r="J196" s="72"/>
      <c r="K196" s="28"/>
      <c r="L196" s="28"/>
      <c r="N196" s="34"/>
    </row>
    <row r="197" spans="1:14">
      <c r="A197" s="81">
        <v>0</v>
      </c>
      <c r="B197" s="89">
        <v>336901</v>
      </c>
      <c r="C197" s="80" t="s">
        <v>1698</v>
      </c>
      <c r="D197" s="23" t="s">
        <v>798</v>
      </c>
      <c r="E197" s="23" t="s">
        <v>7</v>
      </c>
      <c r="F197" s="25">
        <v>1.42</v>
      </c>
      <c r="G197" s="25">
        <f>ROUND(F197*Курс_EUR,2)</f>
        <v>149.1</v>
      </c>
      <c r="H197" s="26"/>
      <c r="I197" s="72">
        <f>F197*(1-Скидка_RP_CST)</f>
        <v>1.42</v>
      </c>
      <c r="J197" s="72">
        <f>I197*H197</f>
        <v>0</v>
      </c>
      <c r="K197" s="28">
        <f>G197*(1-Скидка_RP_CST)</f>
        <v>149.1</v>
      </c>
      <c r="L197" s="28">
        <f>H197*K197</f>
        <v>0</v>
      </c>
      <c r="N197" s="34"/>
    </row>
    <row r="198" spans="1:14">
      <c r="A198" s="81">
        <v>0</v>
      </c>
      <c r="B198" s="89">
        <v>336902</v>
      </c>
      <c r="C198" s="80" t="s">
        <v>1699</v>
      </c>
      <c r="D198" s="23" t="s">
        <v>798</v>
      </c>
      <c r="E198" s="23" t="s">
        <v>7</v>
      </c>
      <c r="F198" s="25">
        <v>2.75</v>
      </c>
      <c r="G198" s="25">
        <f>ROUND(F198*Курс_EUR,2)</f>
        <v>288.75</v>
      </c>
      <c r="H198" s="26"/>
      <c r="I198" s="72">
        <f>F198*(1-Скидка_RP_CST)</f>
        <v>2.75</v>
      </c>
      <c r="J198" s="72">
        <f>I198*H198</f>
        <v>0</v>
      </c>
      <c r="K198" s="28">
        <f>G198*(1-Скидка_RP_CST)</f>
        <v>288.75</v>
      </c>
      <c r="L198" s="28">
        <f>H198*K198</f>
        <v>0</v>
      </c>
      <c r="N198" s="34"/>
    </row>
    <row r="199" spans="1:14" ht="12.5" thickBot="1">
      <c r="A199" s="81"/>
      <c r="B199" s="80"/>
      <c r="C199" s="80"/>
      <c r="D199" s="23"/>
      <c r="E199" s="23"/>
      <c r="F199" s="25"/>
      <c r="G199" s="25"/>
      <c r="H199" s="26"/>
      <c r="I199" s="72"/>
      <c r="J199" s="72"/>
      <c r="K199" s="28"/>
      <c r="L199" s="28"/>
    </row>
    <row r="200" spans="1:14" ht="12.5" thickBot="1">
      <c r="A200" s="81"/>
      <c r="B200" s="321" t="s">
        <v>2263</v>
      </c>
      <c r="C200" s="322"/>
      <c r="D200" s="322"/>
      <c r="E200" s="322"/>
      <c r="F200" s="323"/>
      <c r="G200" s="88"/>
      <c r="H200" s="26"/>
      <c r="I200" s="72"/>
      <c r="J200" s="72"/>
      <c r="K200" s="28"/>
      <c r="L200" s="28"/>
    </row>
    <row r="201" spans="1:14">
      <c r="A201" s="81">
        <v>0</v>
      </c>
      <c r="B201" s="89">
        <v>338121</v>
      </c>
      <c r="C201" s="80" t="s">
        <v>2264</v>
      </c>
      <c r="D201" s="23" t="s">
        <v>777</v>
      </c>
      <c r="E201" s="23" t="s">
        <v>7</v>
      </c>
      <c r="F201" s="25">
        <v>9.5</v>
      </c>
      <c r="G201" s="25">
        <f>ROUND(F201*Курс_EUR,2)</f>
        <v>997.5</v>
      </c>
      <c r="H201" s="26"/>
      <c r="I201" s="72">
        <f>F201*(1-Скидка_RP_CST)</f>
        <v>9.5</v>
      </c>
      <c r="J201" s="72">
        <f>I201*H201</f>
        <v>0</v>
      </c>
      <c r="K201" s="28">
        <f>G201*(1-Скидка_RP_CST)</f>
        <v>997.5</v>
      </c>
      <c r="L201" s="28">
        <f>H201*K201</f>
        <v>0</v>
      </c>
    </row>
    <row r="202" spans="1:14">
      <c r="A202" s="81">
        <v>0</v>
      </c>
      <c r="B202" s="89">
        <v>338122</v>
      </c>
      <c r="C202" s="80" t="s">
        <v>2265</v>
      </c>
      <c r="D202" s="23" t="s">
        <v>777</v>
      </c>
      <c r="E202" s="23" t="s">
        <v>7</v>
      </c>
      <c r="F202" s="25">
        <v>9.5</v>
      </c>
      <c r="G202" s="25">
        <f>ROUND(F202*Курс_EUR,2)</f>
        <v>997.5</v>
      </c>
      <c r="H202" s="26"/>
      <c r="I202" s="72">
        <f>F202*(1-Скидка_RP_CST)</f>
        <v>9.5</v>
      </c>
      <c r="J202" s="72">
        <f>I202*H202</f>
        <v>0</v>
      </c>
      <c r="K202" s="28">
        <f>G202*(1-Скидка_RP_CST)</f>
        <v>997.5</v>
      </c>
      <c r="L202" s="28">
        <f>H202*K202</f>
        <v>0</v>
      </c>
    </row>
    <row r="203" spans="1:14">
      <c r="A203" s="81">
        <v>0</v>
      </c>
      <c r="B203" s="89">
        <v>338123</v>
      </c>
      <c r="C203" s="80" t="s">
        <v>2266</v>
      </c>
      <c r="D203" s="23" t="s">
        <v>777</v>
      </c>
      <c r="E203" s="23" t="s">
        <v>7</v>
      </c>
      <c r="F203" s="25">
        <v>9.5</v>
      </c>
      <c r="G203" s="25">
        <f>ROUND(F203*Курс_EUR,2)</f>
        <v>997.5</v>
      </c>
      <c r="H203" s="26"/>
      <c r="I203" s="72">
        <f>F203*(1-Скидка_RP_CST)</f>
        <v>9.5</v>
      </c>
      <c r="J203" s="72">
        <f>I203*H203</f>
        <v>0</v>
      </c>
      <c r="K203" s="28">
        <f>G203*(1-Скидка_RP_CST)</f>
        <v>997.5</v>
      </c>
      <c r="L203" s="28">
        <f>H203*K203</f>
        <v>0</v>
      </c>
    </row>
    <row r="204" spans="1:14" ht="12.5" thickBot="1">
      <c r="A204" s="81"/>
      <c r="B204" s="80"/>
      <c r="C204" s="80"/>
      <c r="D204" s="23"/>
      <c r="E204" s="23"/>
      <c r="F204" s="25"/>
      <c r="G204" s="25"/>
      <c r="H204" s="26"/>
      <c r="I204" s="72"/>
      <c r="J204" s="72"/>
      <c r="K204" s="28"/>
      <c r="L204" s="28"/>
    </row>
    <row r="205" spans="1:14" ht="12.5" thickBot="1">
      <c r="A205" s="81"/>
      <c r="B205" s="321" t="s">
        <v>2249</v>
      </c>
      <c r="C205" s="322"/>
      <c r="D205" s="322"/>
      <c r="E205" s="322"/>
      <c r="F205" s="323"/>
      <c r="G205" s="88"/>
      <c r="H205" s="26"/>
      <c r="I205" s="72"/>
      <c r="J205" s="72"/>
      <c r="K205" s="28"/>
      <c r="L205" s="28"/>
    </row>
    <row r="206" spans="1:14">
      <c r="A206" s="81">
        <v>0</v>
      </c>
      <c r="B206" s="89">
        <v>338521</v>
      </c>
      <c r="C206" s="80" t="s">
        <v>2250</v>
      </c>
      <c r="D206" s="23" t="s">
        <v>2256</v>
      </c>
      <c r="E206" s="23" t="s">
        <v>7</v>
      </c>
      <c r="F206" s="25">
        <v>12</v>
      </c>
      <c r="G206" s="25">
        <f>ROUND(F206*Курс_EUR,2)</f>
        <v>1260</v>
      </c>
      <c r="H206" s="26"/>
      <c r="I206" s="72">
        <f>F206*(1-Скидка_RP_CST)</f>
        <v>12</v>
      </c>
      <c r="J206" s="72">
        <f>I206*H206</f>
        <v>0</v>
      </c>
      <c r="K206" s="28">
        <f>G206*(1-Скидка_RP_CST)</f>
        <v>1260</v>
      </c>
      <c r="L206" s="28">
        <f>H206*K206</f>
        <v>0</v>
      </c>
    </row>
    <row r="207" spans="1:14">
      <c r="A207" s="81">
        <v>0</v>
      </c>
      <c r="B207" s="89">
        <v>338522</v>
      </c>
      <c r="C207" s="80" t="s">
        <v>2251</v>
      </c>
      <c r="D207" s="23" t="s">
        <v>2257</v>
      </c>
      <c r="E207" s="23" t="s">
        <v>7</v>
      </c>
      <c r="F207" s="25">
        <v>26</v>
      </c>
      <c r="G207" s="25">
        <f>ROUND(F207*Курс_EUR,2)</f>
        <v>2730</v>
      </c>
      <c r="H207" s="26"/>
      <c r="I207" s="72">
        <f>F207*(1-Скидка_RP_CST)</f>
        <v>26</v>
      </c>
      <c r="J207" s="72">
        <f>I207*H207</f>
        <v>0</v>
      </c>
      <c r="K207" s="28">
        <f>G207*(1-Скидка_RP_CST)</f>
        <v>2730</v>
      </c>
      <c r="L207" s="28">
        <f>H207*K207</f>
        <v>0</v>
      </c>
    </row>
    <row r="208" spans="1:14">
      <c r="A208" s="81">
        <v>0</v>
      </c>
      <c r="B208" s="89">
        <v>338523</v>
      </c>
      <c r="C208" s="80" t="s">
        <v>2252</v>
      </c>
      <c r="D208" s="23" t="s">
        <v>2258</v>
      </c>
      <c r="E208" s="23" t="s">
        <v>7</v>
      </c>
      <c r="F208" s="25">
        <v>49</v>
      </c>
      <c r="G208" s="25">
        <f>ROUND(F208*Курс_EUR,2)</f>
        <v>5145</v>
      </c>
      <c r="H208" s="26"/>
      <c r="I208" s="72">
        <f>F208*(1-Скидка_RP_CST)</f>
        <v>49</v>
      </c>
      <c r="J208" s="72">
        <f>I208*H208</f>
        <v>0</v>
      </c>
      <c r="K208" s="28">
        <f>G208*(1-Скидка_RP_CST)</f>
        <v>5145</v>
      </c>
      <c r="L208" s="28">
        <f>H208*K208</f>
        <v>0</v>
      </c>
    </row>
    <row r="209" spans="1:14">
      <c r="A209" s="81"/>
      <c r="B209" s="80"/>
      <c r="C209" s="80"/>
      <c r="D209" s="23"/>
      <c r="E209" s="23"/>
      <c r="F209" s="25"/>
      <c r="G209" s="25"/>
      <c r="H209" s="26"/>
      <c r="I209" s="72"/>
      <c r="J209" s="72"/>
      <c r="K209" s="28"/>
      <c r="L209" s="28"/>
    </row>
    <row r="210" spans="1:14">
      <c r="A210" s="81">
        <v>0</v>
      </c>
      <c r="B210" s="89">
        <v>338616</v>
      </c>
      <c r="C210" s="80" t="s">
        <v>2398</v>
      </c>
      <c r="D210" s="23" t="s">
        <v>762</v>
      </c>
      <c r="E210" s="23" t="s">
        <v>7</v>
      </c>
      <c r="F210" s="25">
        <v>13</v>
      </c>
      <c r="G210" s="25">
        <f>ROUND(F210*Курс_EUR,2)</f>
        <v>1365</v>
      </c>
      <c r="H210" s="26"/>
      <c r="I210" s="72">
        <f>F210*(1-Скидка_RP_CST)</f>
        <v>13</v>
      </c>
      <c r="J210" s="72">
        <f>I210*H210</f>
        <v>0</v>
      </c>
      <c r="K210" s="28">
        <f>G210*(1-Скидка_RP_CST)</f>
        <v>1365</v>
      </c>
      <c r="L210" s="28">
        <f>H210*K210</f>
        <v>0</v>
      </c>
      <c r="N210" s="34"/>
    </row>
    <row r="211" spans="1:14">
      <c r="A211" s="81">
        <v>0</v>
      </c>
      <c r="B211" s="89">
        <v>338617</v>
      </c>
      <c r="C211" s="80" t="s">
        <v>2399</v>
      </c>
      <c r="D211" s="23" t="s">
        <v>760</v>
      </c>
      <c r="E211" s="23" t="s">
        <v>7</v>
      </c>
      <c r="F211" s="25">
        <v>23</v>
      </c>
      <c r="G211" s="25">
        <f>ROUND(F211*Курс_EUR,2)</f>
        <v>2415</v>
      </c>
      <c r="H211" s="26"/>
      <c r="I211" s="72">
        <f>F211*(1-Скидка_RP_CST)</f>
        <v>23</v>
      </c>
      <c r="J211" s="72">
        <f>I211*H211</f>
        <v>0</v>
      </c>
      <c r="K211" s="28">
        <f>G211*(1-Скидка_RP_CST)</f>
        <v>2415</v>
      </c>
      <c r="L211" s="28">
        <f>H211*K211</f>
        <v>0</v>
      </c>
    </row>
    <row r="212" spans="1:14">
      <c r="A212" s="81">
        <v>0</v>
      </c>
      <c r="B212" s="89">
        <v>338618</v>
      </c>
      <c r="C212" s="80" t="s">
        <v>2400</v>
      </c>
      <c r="D212" s="23" t="s">
        <v>760</v>
      </c>
      <c r="E212" s="23" t="s">
        <v>7</v>
      </c>
      <c r="F212" s="25">
        <v>42</v>
      </c>
      <c r="G212" s="25">
        <f>ROUND(F212*Курс_EUR,2)</f>
        <v>4410</v>
      </c>
      <c r="H212" s="26"/>
      <c r="I212" s="72">
        <f>F212*(1-Скидка_RP_CST)</f>
        <v>42</v>
      </c>
      <c r="J212" s="72">
        <f>I212*H212</f>
        <v>0</v>
      </c>
      <c r="K212" s="28">
        <f>G212*(1-Скидка_RP_CST)</f>
        <v>4410</v>
      </c>
      <c r="L212" s="28">
        <f>H212*K212</f>
        <v>0</v>
      </c>
    </row>
    <row r="213" spans="1:14" ht="12.5" thickBot="1">
      <c r="A213" s="81"/>
      <c r="B213" s="80"/>
      <c r="C213" s="80"/>
      <c r="D213" s="23"/>
      <c r="E213" s="23"/>
      <c r="F213" s="25"/>
      <c r="G213" s="25"/>
      <c r="H213" s="26"/>
      <c r="I213" s="72"/>
      <c r="J213" s="72"/>
      <c r="K213" s="28"/>
      <c r="L213" s="28"/>
    </row>
    <row r="214" spans="1:14" ht="12.5" thickBot="1">
      <c r="A214" s="81"/>
      <c r="B214" s="321" t="s">
        <v>1190</v>
      </c>
      <c r="C214" s="322"/>
      <c r="D214" s="322"/>
      <c r="E214" s="322"/>
      <c r="F214" s="323"/>
      <c r="G214" s="88"/>
      <c r="H214" s="26"/>
      <c r="I214" s="72"/>
      <c r="J214" s="72"/>
      <c r="K214" s="28"/>
      <c r="L214" s="28"/>
      <c r="N214" s="34"/>
    </row>
    <row r="215" spans="1:14">
      <c r="A215" s="81">
        <v>0</v>
      </c>
      <c r="B215" s="89">
        <v>341115</v>
      </c>
      <c r="C215" s="80" t="s">
        <v>992</v>
      </c>
      <c r="D215" s="23" t="s">
        <v>798</v>
      </c>
      <c r="E215" s="23" t="s">
        <v>7</v>
      </c>
      <c r="F215" s="25">
        <v>3.96</v>
      </c>
      <c r="G215" s="25">
        <f t="shared" ref="G215:G221" si="44">ROUND(F215*Курс_EUR,2)</f>
        <v>415.8</v>
      </c>
      <c r="H215" s="26"/>
      <c r="I215" s="72">
        <f t="shared" ref="I215:I221" si="45">F215*(1-Скидка_RP_CST)</f>
        <v>3.96</v>
      </c>
      <c r="J215" s="72">
        <f t="shared" ref="J215:J221" si="46">I215*H215</f>
        <v>0</v>
      </c>
      <c r="K215" s="28">
        <f t="shared" ref="K215:K221" si="47">G215*(1-Скидка_RP_CST)</f>
        <v>415.8</v>
      </c>
      <c r="L215" s="28">
        <f t="shared" ref="L215:L221" si="48">H215*K215</f>
        <v>0</v>
      </c>
      <c r="N215" s="34"/>
    </row>
    <row r="216" spans="1:14">
      <c r="A216" s="81">
        <v>0</v>
      </c>
      <c r="B216" s="89">
        <v>341125</v>
      </c>
      <c r="C216" s="80" t="s">
        <v>17</v>
      </c>
      <c r="D216" s="23" t="s">
        <v>798</v>
      </c>
      <c r="E216" s="23" t="s">
        <v>7</v>
      </c>
      <c r="F216" s="25">
        <v>6.15</v>
      </c>
      <c r="G216" s="25">
        <f t="shared" si="44"/>
        <v>645.75</v>
      </c>
      <c r="H216" s="26"/>
      <c r="I216" s="72">
        <f t="shared" si="45"/>
        <v>6.15</v>
      </c>
      <c r="J216" s="72">
        <f t="shared" si="46"/>
        <v>0</v>
      </c>
      <c r="K216" s="28">
        <f t="shared" si="47"/>
        <v>645.75</v>
      </c>
      <c r="L216" s="28">
        <f t="shared" si="48"/>
        <v>0</v>
      </c>
      <c r="N216" s="34"/>
    </row>
    <row r="217" spans="1:14">
      <c r="A217" s="81">
        <v>0</v>
      </c>
      <c r="B217" s="89">
        <v>341135</v>
      </c>
      <c r="C217" s="80" t="s">
        <v>2259</v>
      </c>
      <c r="D217" s="23" t="s">
        <v>798</v>
      </c>
      <c r="E217" s="23" t="s">
        <v>7</v>
      </c>
      <c r="F217" s="25">
        <v>8.35</v>
      </c>
      <c r="G217" s="25">
        <f t="shared" si="44"/>
        <v>876.75</v>
      </c>
      <c r="H217" s="26"/>
      <c r="I217" s="72">
        <f t="shared" si="45"/>
        <v>8.35</v>
      </c>
      <c r="J217" s="72">
        <f t="shared" si="46"/>
        <v>0</v>
      </c>
      <c r="K217" s="28">
        <f t="shared" si="47"/>
        <v>876.75</v>
      </c>
      <c r="L217" s="28">
        <f t="shared" si="48"/>
        <v>0</v>
      </c>
      <c r="N217" s="34"/>
    </row>
    <row r="218" spans="1:14">
      <c r="A218" s="81">
        <v>0</v>
      </c>
      <c r="B218" s="89">
        <v>341145</v>
      </c>
      <c r="C218" s="80" t="s">
        <v>2480</v>
      </c>
      <c r="D218" s="23" t="s">
        <v>798</v>
      </c>
      <c r="E218" s="23" t="s">
        <v>7</v>
      </c>
      <c r="F218" s="25">
        <v>10.69</v>
      </c>
      <c r="G218" s="25">
        <f t="shared" si="44"/>
        <v>1122.45</v>
      </c>
      <c r="H218" s="26"/>
      <c r="I218" s="72">
        <f t="shared" si="45"/>
        <v>10.69</v>
      </c>
      <c r="J218" s="72">
        <f t="shared" si="46"/>
        <v>0</v>
      </c>
      <c r="K218" s="28">
        <f t="shared" si="47"/>
        <v>1122.45</v>
      </c>
      <c r="L218" s="28">
        <f t="shared" si="48"/>
        <v>0</v>
      </c>
      <c r="N218" s="34"/>
    </row>
    <row r="219" spans="1:14">
      <c r="A219" s="81">
        <v>0</v>
      </c>
      <c r="B219" s="89">
        <v>341155</v>
      </c>
      <c r="C219" s="80" t="s">
        <v>2116</v>
      </c>
      <c r="D219" s="23" t="s">
        <v>798</v>
      </c>
      <c r="E219" s="23" t="s">
        <v>7</v>
      </c>
      <c r="F219" s="25">
        <v>15.83</v>
      </c>
      <c r="G219" s="25">
        <f t="shared" si="44"/>
        <v>1662.15</v>
      </c>
      <c r="H219" s="26"/>
      <c r="I219" s="72">
        <f t="shared" si="45"/>
        <v>15.83</v>
      </c>
      <c r="J219" s="72">
        <f t="shared" si="46"/>
        <v>0</v>
      </c>
      <c r="K219" s="28">
        <f t="shared" si="47"/>
        <v>1662.15</v>
      </c>
      <c r="L219" s="28">
        <f t="shared" si="48"/>
        <v>0</v>
      </c>
      <c r="N219" s="34"/>
    </row>
    <row r="220" spans="1:14">
      <c r="A220" s="81">
        <v>0</v>
      </c>
      <c r="B220" s="89">
        <v>341225</v>
      </c>
      <c r="C220" s="80" t="s">
        <v>18</v>
      </c>
      <c r="D220" s="23" t="s">
        <v>683</v>
      </c>
      <c r="E220" s="23" t="s">
        <v>7</v>
      </c>
      <c r="F220" s="25">
        <v>6.5</v>
      </c>
      <c r="G220" s="25">
        <f t="shared" si="44"/>
        <v>682.5</v>
      </c>
      <c r="H220" s="26"/>
      <c r="I220" s="72">
        <f t="shared" si="45"/>
        <v>6.5</v>
      </c>
      <c r="J220" s="72">
        <f t="shared" si="46"/>
        <v>0</v>
      </c>
      <c r="K220" s="28">
        <f t="shared" si="47"/>
        <v>682.5</v>
      </c>
      <c r="L220" s="28">
        <f t="shared" si="48"/>
        <v>0</v>
      </c>
      <c r="N220" s="34"/>
    </row>
    <row r="221" spans="1:14">
      <c r="A221" s="92">
        <v>9.1</v>
      </c>
      <c r="B221" s="89">
        <v>342162</v>
      </c>
      <c r="C221" s="80" t="s">
        <v>993</v>
      </c>
      <c r="D221" s="23" t="s">
        <v>994</v>
      </c>
      <c r="E221" s="23" t="s">
        <v>7</v>
      </c>
      <c r="F221" s="25">
        <v>20.63</v>
      </c>
      <c r="G221" s="25">
        <f t="shared" si="44"/>
        <v>2166.15</v>
      </c>
      <c r="H221" s="26"/>
      <c r="I221" s="72">
        <f t="shared" si="45"/>
        <v>20.63</v>
      </c>
      <c r="J221" s="72">
        <f t="shared" si="46"/>
        <v>0</v>
      </c>
      <c r="K221" s="28">
        <f t="shared" si="47"/>
        <v>2166.15</v>
      </c>
      <c r="L221" s="28">
        <f t="shared" si="48"/>
        <v>0</v>
      </c>
      <c r="N221" s="34"/>
    </row>
    <row r="222" spans="1:14" ht="12.5" thickBot="1">
      <c r="A222" s="81"/>
      <c r="B222" s="80"/>
      <c r="C222" s="80"/>
      <c r="D222" s="23"/>
      <c r="E222" s="23"/>
      <c r="F222" s="25"/>
      <c r="G222" s="25"/>
      <c r="H222" s="26"/>
      <c r="I222" s="72"/>
      <c r="J222" s="72"/>
      <c r="K222" s="28"/>
      <c r="L222" s="28"/>
    </row>
    <row r="223" spans="1:14" ht="12.5" thickBot="1">
      <c r="A223" s="81"/>
      <c r="B223" s="321" t="s">
        <v>1191</v>
      </c>
      <c r="C223" s="322"/>
      <c r="D223" s="322"/>
      <c r="E223" s="322"/>
      <c r="F223" s="323"/>
      <c r="G223" s="88"/>
      <c r="H223" s="26"/>
      <c r="I223" s="72"/>
      <c r="J223" s="72"/>
      <c r="K223" s="28"/>
      <c r="L223" s="28"/>
      <c r="N223" s="34"/>
    </row>
    <row r="224" spans="1:14">
      <c r="A224" s="81">
        <v>0</v>
      </c>
      <c r="B224" s="89">
        <v>499244</v>
      </c>
      <c r="C224" s="80" t="s">
        <v>1261</v>
      </c>
      <c r="D224" s="23" t="s">
        <v>1262</v>
      </c>
      <c r="E224" s="23" t="s">
        <v>21</v>
      </c>
      <c r="F224" s="25">
        <v>15.57</v>
      </c>
      <c r="G224" s="25">
        <f>ROUND(F224*Курс_EUR,2)</f>
        <v>1634.85</v>
      </c>
      <c r="H224" s="26"/>
      <c r="I224" s="72">
        <f>F224*(1-Скидка_RP_CST)</f>
        <v>15.57</v>
      </c>
      <c r="J224" s="72">
        <f>I224*H224</f>
        <v>0</v>
      </c>
      <c r="K224" s="28">
        <f>G224*(1-Скидка_RP_CST)</f>
        <v>1634.85</v>
      </c>
      <c r="L224" s="28">
        <f>H224*K224</f>
        <v>0</v>
      </c>
      <c r="N224" s="34"/>
    </row>
    <row r="225" spans="1:14">
      <c r="A225" s="81">
        <v>0</v>
      </c>
      <c r="B225" s="89">
        <v>499246</v>
      </c>
      <c r="C225" s="80" t="s">
        <v>1263</v>
      </c>
      <c r="D225" s="23" t="s">
        <v>1264</v>
      </c>
      <c r="E225" s="23" t="s">
        <v>21</v>
      </c>
      <c r="F225" s="25">
        <v>7.6</v>
      </c>
      <c r="G225" s="25">
        <f>ROUND(F225*Курс_EUR,2)</f>
        <v>798</v>
      </c>
      <c r="H225" s="26"/>
      <c r="I225" s="72">
        <f>F225*(1-Скидка_RP_CST)</f>
        <v>7.6</v>
      </c>
      <c r="J225" s="72">
        <f>I225*H225</f>
        <v>0</v>
      </c>
      <c r="K225" s="28">
        <f>G225*(1-Скидка_RP_CST)</f>
        <v>798</v>
      </c>
      <c r="L225" s="28">
        <f>H225*K225</f>
        <v>0</v>
      </c>
      <c r="N225" s="34"/>
    </row>
    <row r="226" spans="1:14" ht="12.5" thickBot="1">
      <c r="A226" s="81"/>
      <c r="B226" s="80"/>
      <c r="C226" s="80"/>
      <c r="D226" s="23"/>
      <c r="E226" s="23"/>
      <c r="F226" s="25"/>
      <c r="G226" s="25"/>
      <c r="H226" s="26"/>
      <c r="I226" s="72"/>
      <c r="J226" s="72"/>
      <c r="K226" s="28"/>
      <c r="L226" s="28"/>
    </row>
    <row r="227" spans="1:14" ht="12.5" thickBot="1">
      <c r="A227" s="93"/>
      <c r="B227" s="321" t="s">
        <v>22</v>
      </c>
      <c r="C227" s="322"/>
      <c r="D227" s="322"/>
      <c r="E227" s="322"/>
      <c r="F227" s="323"/>
      <c r="G227" s="88"/>
      <c r="H227" s="26"/>
      <c r="I227" s="72"/>
      <c r="J227" s="72"/>
      <c r="K227" s="28"/>
      <c r="L227" s="28"/>
      <c r="N227" s="34"/>
    </row>
    <row r="228" spans="1:14">
      <c r="A228" s="81">
        <v>0</v>
      </c>
      <c r="B228" s="89">
        <v>612214</v>
      </c>
      <c r="C228" s="80" t="s">
        <v>23</v>
      </c>
      <c r="D228" s="23" t="s">
        <v>781</v>
      </c>
      <c r="E228" s="23" t="s">
        <v>8</v>
      </c>
      <c r="F228" s="25">
        <v>86.02</v>
      </c>
      <c r="G228" s="25">
        <f t="shared" ref="G228:G234" si="49">ROUND(F228*Курс_EUR,2)</f>
        <v>9032.1</v>
      </c>
      <c r="H228" s="26"/>
      <c r="I228" s="72">
        <f t="shared" ref="I228:I234" si="50">F228*(1-Скидка_RP_CST)</f>
        <v>86.02</v>
      </c>
      <c r="J228" s="72">
        <f>I228*H228</f>
        <v>0</v>
      </c>
      <c r="K228" s="28">
        <f t="shared" ref="K228:K234" si="51">G228*(1-Скидка_RP_CST)</f>
        <v>9032.1</v>
      </c>
      <c r="L228" s="28">
        <f>H228*K228</f>
        <v>0</v>
      </c>
      <c r="N228" s="34"/>
    </row>
    <row r="229" spans="1:14">
      <c r="A229" s="81">
        <v>0</v>
      </c>
      <c r="B229" s="89">
        <v>612227</v>
      </c>
      <c r="C229" s="80" t="s">
        <v>1841</v>
      </c>
      <c r="D229" s="23" t="s">
        <v>782</v>
      </c>
      <c r="E229" s="23" t="s">
        <v>779</v>
      </c>
      <c r="F229" s="25">
        <v>16.71</v>
      </c>
      <c r="G229" s="25">
        <f t="shared" si="49"/>
        <v>1754.55</v>
      </c>
      <c r="H229" s="26"/>
      <c r="I229" s="72">
        <f t="shared" si="50"/>
        <v>16.71</v>
      </c>
      <c r="J229" s="72">
        <f>I229*H229</f>
        <v>0</v>
      </c>
      <c r="K229" s="28">
        <f t="shared" si="51"/>
        <v>1754.55</v>
      </c>
      <c r="L229" s="28">
        <f>H229*K229</f>
        <v>0</v>
      </c>
      <c r="N229" s="34"/>
    </row>
    <row r="230" spans="1:14">
      <c r="A230" s="81">
        <v>0</v>
      </c>
      <c r="B230" s="89">
        <v>612412</v>
      </c>
      <c r="C230" s="80" t="s">
        <v>1391</v>
      </c>
      <c r="D230" s="23" t="s">
        <v>781</v>
      </c>
      <c r="E230" s="23" t="s">
        <v>8</v>
      </c>
      <c r="F230" s="25">
        <v>40.85</v>
      </c>
      <c r="G230" s="25">
        <f t="shared" si="49"/>
        <v>4289.25</v>
      </c>
      <c r="H230" s="26"/>
      <c r="I230" s="72">
        <f t="shared" si="50"/>
        <v>40.85</v>
      </c>
      <c r="J230" s="72">
        <f>I230*H230</f>
        <v>0</v>
      </c>
      <c r="K230" s="28">
        <f t="shared" si="51"/>
        <v>4289.25</v>
      </c>
      <c r="L230" s="28">
        <f>H230*K230</f>
        <v>0</v>
      </c>
      <c r="N230" s="34"/>
    </row>
    <row r="231" spans="1:14">
      <c r="A231" s="81">
        <v>0</v>
      </c>
      <c r="B231" s="89">
        <v>612422</v>
      </c>
      <c r="C231" s="80" t="s">
        <v>1392</v>
      </c>
      <c r="D231" s="23" t="s">
        <v>783</v>
      </c>
      <c r="E231" s="23" t="s">
        <v>7</v>
      </c>
      <c r="F231" s="25">
        <v>0.11</v>
      </c>
      <c r="G231" s="25">
        <f t="shared" si="49"/>
        <v>11.55</v>
      </c>
      <c r="H231" s="26"/>
      <c r="I231" s="72">
        <f t="shared" si="50"/>
        <v>0.11</v>
      </c>
      <c r="J231" s="72">
        <f t="shared" ref="J231:J239" si="52">I231*H231</f>
        <v>0</v>
      </c>
      <c r="K231" s="28">
        <f t="shared" si="51"/>
        <v>11.55</v>
      </c>
      <c r="L231" s="28">
        <f t="shared" ref="L231:L239" si="53">H231*K231</f>
        <v>0</v>
      </c>
      <c r="N231" s="34"/>
    </row>
    <row r="232" spans="1:14">
      <c r="A232" s="81">
        <v>0</v>
      </c>
      <c r="B232" s="89">
        <v>612432</v>
      </c>
      <c r="C232" s="80" t="s">
        <v>1393</v>
      </c>
      <c r="D232" s="23" t="s">
        <v>781</v>
      </c>
      <c r="E232" s="23" t="s">
        <v>8</v>
      </c>
      <c r="F232" s="25">
        <v>38.54</v>
      </c>
      <c r="G232" s="25">
        <f t="shared" si="49"/>
        <v>4046.7</v>
      </c>
      <c r="H232" s="26"/>
      <c r="I232" s="72">
        <f t="shared" si="50"/>
        <v>38.54</v>
      </c>
      <c r="J232" s="72">
        <f t="shared" si="52"/>
        <v>0</v>
      </c>
      <c r="K232" s="28">
        <f t="shared" si="51"/>
        <v>4046.7</v>
      </c>
      <c r="L232" s="28">
        <f t="shared" si="53"/>
        <v>0</v>
      </c>
      <c r="N232" s="34"/>
    </row>
    <row r="233" spans="1:14">
      <c r="A233" s="81">
        <v>0</v>
      </c>
      <c r="B233" s="89">
        <v>612434</v>
      </c>
      <c r="C233" s="80" t="s">
        <v>1394</v>
      </c>
      <c r="D233" s="23" t="s">
        <v>783</v>
      </c>
      <c r="E233" s="23" t="s">
        <v>7</v>
      </c>
      <c r="F233" s="25">
        <v>0.1</v>
      </c>
      <c r="G233" s="25">
        <f t="shared" si="49"/>
        <v>10.5</v>
      </c>
      <c r="H233" s="26"/>
      <c r="I233" s="72">
        <f t="shared" si="50"/>
        <v>0.1</v>
      </c>
      <c r="J233" s="72">
        <f t="shared" si="52"/>
        <v>0</v>
      </c>
      <c r="K233" s="28">
        <f t="shared" si="51"/>
        <v>10.5</v>
      </c>
      <c r="L233" s="28">
        <f t="shared" si="53"/>
        <v>0</v>
      </c>
      <c r="N233" s="34"/>
    </row>
    <row r="234" spans="1:14">
      <c r="A234" s="81">
        <v>0</v>
      </c>
      <c r="B234" s="80">
        <v>612454</v>
      </c>
      <c r="C234" s="80" t="s">
        <v>1758</v>
      </c>
      <c r="D234" s="23" t="s">
        <v>783</v>
      </c>
      <c r="E234" s="23" t="s">
        <v>7</v>
      </c>
      <c r="F234" s="25">
        <v>0.1</v>
      </c>
      <c r="G234" s="25">
        <f t="shared" si="49"/>
        <v>10.5</v>
      </c>
      <c r="H234" s="26"/>
      <c r="I234" s="72">
        <f t="shared" si="50"/>
        <v>0.1</v>
      </c>
      <c r="J234" s="72">
        <f t="shared" si="52"/>
        <v>0</v>
      </c>
      <c r="K234" s="28">
        <f t="shared" si="51"/>
        <v>10.5</v>
      </c>
      <c r="L234" s="28">
        <f t="shared" si="53"/>
        <v>0</v>
      </c>
      <c r="N234" s="34"/>
    </row>
    <row r="235" spans="1:14">
      <c r="A235" s="81"/>
      <c r="B235" s="80"/>
      <c r="C235" s="80"/>
      <c r="D235" s="23"/>
      <c r="E235" s="23"/>
      <c r="F235" s="25"/>
      <c r="G235" s="25"/>
      <c r="H235" s="26"/>
      <c r="I235" s="72"/>
      <c r="J235" s="72"/>
      <c r="K235" s="28"/>
      <c r="L235" s="28"/>
      <c r="N235" s="34"/>
    </row>
    <row r="236" spans="1:14">
      <c r="A236" s="81">
        <v>0</v>
      </c>
      <c r="B236" s="89">
        <v>613232</v>
      </c>
      <c r="C236" s="80" t="s">
        <v>1415</v>
      </c>
      <c r="D236" s="23" t="s">
        <v>784</v>
      </c>
      <c r="E236" s="23" t="s">
        <v>8</v>
      </c>
      <c r="F236" s="25">
        <v>104.6</v>
      </c>
      <c r="G236" s="25">
        <f t="shared" ref="G236:G241" si="54">ROUND(F236*Курс_EUR,2)</f>
        <v>10983</v>
      </c>
      <c r="H236" s="26"/>
      <c r="I236" s="72">
        <f t="shared" ref="I236:I241" si="55">F236*(1-Скидка_RP_CST)</f>
        <v>104.6</v>
      </c>
      <c r="J236" s="72">
        <f t="shared" si="52"/>
        <v>0</v>
      </c>
      <c r="K236" s="28">
        <f t="shared" ref="K236:K241" si="56">G236*(1-Скидка_RP_CST)</f>
        <v>10983</v>
      </c>
      <c r="L236" s="28">
        <f t="shared" si="53"/>
        <v>0</v>
      </c>
      <c r="N236" s="34"/>
    </row>
    <row r="237" spans="1:14">
      <c r="A237" s="81">
        <v>0</v>
      </c>
      <c r="B237" s="89">
        <v>613234</v>
      </c>
      <c r="C237" s="80" t="s">
        <v>1416</v>
      </c>
      <c r="D237" s="23" t="s">
        <v>785</v>
      </c>
      <c r="E237" s="23" t="s">
        <v>7</v>
      </c>
      <c r="F237" s="25">
        <v>0.26</v>
      </c>
      <c r="G237" s="25">
        <f t="shared" si="54"/>
        <v>27.3</v>
      </c>
      <c r="H237" s="26"/>
      <c r="I237" s="72">
        <f t="shared" si="55"/>
        <v>0.26</v>
      </c>
      <c r="J237" s="72">
        <f t="shared" si="52"/>
        <v>0</v>
      </c>
      <c r="K237" s="28">
        <f t="shared" si="56"/>
        <v>27.3</v>
      </c>
      <c r="L237" s="28">
        <f t="shared" si="53"/>
        <v>0</v>
      </c>
      <c r="N237" s="34"/>
    </row>
    <row r="238" spans="1:14">
      <c r="A238" s="81">
        <v>0</v>
      </c>
      <c r="B238" s="89">
        <v>613413</v>
      </c>
      <c r="C238" s="80" t="s">
        <v>1759</v>
      </c>
      <c r="D238" s="23" t="s">
        <v>784</v>
      </c>
      <c r="E238" s="23" t="s">
        <v>8</v>
      </c>
      <c r="F238" s="25">
        <v>72.25</v>
      </c>
      <c r="G238" s="25">
        <f t="shared" si="54"/>
        <v>7586.25</v>
      </c>
      <c r="H238" s="26"/>
      <c r="I238" s="72">
        <f t="shared" si="55"/>
        <v>72.25</v>
      </c>
      <c r="J238" s="72">
        <f t="shared" si="52"/>
        <v>0</v>
      </c>
      <c r="K238" s="28">
        <f t="shared" si="56"/>
        <v>7586.25</v>
      </c>
      <c r="L238" s="28">
        <f t="shared" si="53"/>
        <v>0</v>
      </c>
      <c r="N238" s="34"/>
    </row>
    <row r="239" spans="1:14">
      <c r="A239" s="81">
        <v>0</v>
      </c>
      <c r="B239" s="89">
        <v>613423</v>
      </c>
      <c r="C239" s="80" t="s">
        <v>1760</v>
      </c>
      <c r="D239" s="23" t="s">
        <v>785</v>
      </c>
      <c r="E239" s="23" t="s">
        <v>7</v>
      </c>
      <c r="F239" s="25">
        <v>0.18</v>
      </c>
      <c r="G239" s="25">
        <f t="shared" si="54"/>
        <v>18.899999999999999</v>
      </c>
      <c r="H239" s="26"/>
      <c r="I239" s="72">
        <f t="shared" si="55"/>
        <v>0.18</v>
      </c>
      <c r="J239" s="72">
        <f t="shared" si="52"/>
        <v>0</v>
      </c>
      <c r="K239" s="28">
        <f t="shared" si="56"/>
        <v>18.899999999999999</v>
      </c>
      <c r="L239" s="28">
        <f t="shared" si="53"/>
        <v>0</v>
      </c>
      <c r="N239" s="34"/>
    </row>
    <row r="240" spans="1:14">
      <c r="A240" s="81">
        <v>0</v>
      </c>
      <c r="B240" s="89">
        <v>613442</v>
      </c>
      <c r="C240" s="80" t="s">
        <v>1349</v>
      </c>
      <c r="D240" s="23" t="s">
        <v>784</v>
      </c>
      <c r="E240" s="23" t="s">
        <v>8</v>
      </c>
      <c r="F240" s="25">
        <v>72.25</v>
      </c>
      <c r="G240" s="25">
        <f t="shared" si="54"/>
        <v>7586.25</v>
      </c>
      <c r="H240" s="26"/>
      <c r="I240" s="72">
        <f t="shared" si="55"/>
        <v>72.25</v>
      </c>
      <c r="J240" s="72">
        <f>I240*H240</f>
        <v>0</v>
      </c>
      <c r="K240" s="28">
        <f t="shared" si="56"/>
        <v>7586.25</v>
      </c>
      <c r="L240" s="28">
        <f>H240*K240</f>
        <v>0</v>
      </c>
      <c r="N240" s="34"/>
    </row>
    <row r="241" spans="1:14">
      <c r="A241" s="81">
        <v>0</v>
      </c>
      <c r="B241" s="89">
        <v>613444</v>
      </c>
      <c r="C241" s="80" t="s">
        <v>1350</v>
      </c>
      <c r="D241" s="23" t="s">
        <v>785</v>
      </c>
      <c r="E241" s="23" t="s">
        <v>7</v>
      </c>
      <c r="F241" s="25">
        <v>0.18</v>
      </c>
      <c r="G241" s="25">
        <f t="shared" si="54"/>
        <v>18.899999999999999</v>
      </c>
      <c r="H241" s="26"/>
      <c r="I241" s="72">
        <f t="shared" si="55"/>
        <v>0.18</v>
      </c>
      <c r="J241" s="72">
        <f>I241*H241</f>
        <v>0</v>
      </c>
      <c r="K241" s="28">
        <f t="shared" si="56"/>
        <v>18.899999999999999</v>
      </c>
      <c r="L241" s="28">
        <f>H241*K241</f>
        <v>0</v>
      </c>
      <c r="N241" s="34"/>
    </row>
    <row r="242" spans="1:14">
      <c r="A242" s="81"/>
      <c r="B242" s="80"/>
      <c r="C242" s="80"/>
      <c r="D242" s="23"/>
      <c r="E242" s="23"/>
      <c r="F242" s="25"/>
      <c r="G242" s="25"/>
      <c r="H242" s="26"/>
      <c r="I242" s="72"/>
      <c r="J242" s="72"/>
      <c r="K242" s="28"/>
      <c r="L242" s="28"/>
      <c r="N242" s="34"/>
    </row>
    <row r="243" spans="1:14">
      <c r="A243" s="108">
        <v>0</v>
      </c>
      <c r="B243" s="109">
        <v>615863</v>
      </c>
      <c r="C243" s="207" t="s">
        <v>800</v>
      </c>
      <c r="D243" s="110" t="s">
        <v>24</v>
      </c>
      <c r="E243" s="110" t="s">
        <v>8</v>
      </c>
      <c r="F243" s="112"/>
      <c r="G243" s="111">
        <v>2439.2800000000002</v>
      </c>
      <c r="H243" s="26"/>
      <c r="I243" s="72">
        <f>F243*(1-Скидка_RP_CST)</f>
        <v>0</v>
      </c>
      <c r="J243" s="72">
        <f>I243*H243</f>
        <v>0</v>
      </c>
      <c r="K243" s="28">
        <f>G243*(1-Скидка_RP_CST)</f>
        <v>2439.2800000000002</v>
      </c>
      <c r="L243" s="28">
        <f>H243*K243</f>
        <v>0</v>
      </c>
      <c r="N243" s="34"/>
    </row>
    <row r="244" spans="1:14">
      <c r="A244" s="81"/>
      <c r="B244" s="80"/>
      <c r="C244" s="80"/>
      <c r="D244" s="23"/>
      <c r="E244" s="23"/>
      <c r="F244" s="25"/>
      <c r="G244" s="25"/>
      <c r="H244" s="26"/>
      <c r="I244" s="72"/>
      <c r="J244" s="72"/>
      <c r="K244" s="28"/>
      <c r="L244" s="28"/>
      <c r="N244" s="34"/>
    </row>
    <row r="245" spans="1:14">
      <c r="A245" s="92">
        <v>10.1</v>
      </c>
      <c r="B245" s="89">
        <v>621510</v>
      </c>
      <c r="C245" s="80" t="s">
        <v>25</v>
      </c>
      <c r="D245" s="23" t="s">
        <v>794</v>
      </c>
      <c r="E245" s="23" t="s">
        <v>7</v>
      </c>
      <c r="F245" s="25">
        <v>3.72</v>
      </c>
      <c r="G245" s="25">
        <f>ROUND(F245*Курс_EUR,2)</f>
        <v>390.6</v>
      </c>
      <c r="H245" s="26"/>
      <c r="I245" s="72">
        <f>F245*(1-Скидка_RP_CST)</f>
        <v>3.72</v>
      </c>
      <c r="J245" s="72">
        <f>I245*H245</f>
        <v>0</v>
      </c>
      <c r="K245" s="28">
        <f>G245*(1-Скидка_RP_CST)</f>
        <v>390.6</v>
      </c>
      <c r="L245" s="28">
        <f>H245*K245</f>
        <v>0</v>
      </c>
      <c r="N245" s="34"/>
    </row>
    <row r="246" spans="1:14">
      <c r="A246" s="92">
        <v>9.8000000000000007</v>
      </c>
      <c r="B246" s="89">
        <v>621515</v>
      </c>
      <c r="C246" s="80" t="s">
        <v>26</v>
      </c>
      <c r="D246" s="23" t="s">
        <v>801</v>
      </c>
      <c r="E246" s="23" t="s">
        <v>7</v>
      </c>
      <c r="F246" s="25">
        <v>2.02</v>
      </c>
      <c r="G246" s="25">
        <f>ROUND(F246*Курс_EUR,2)</f>
        <v>212.1</v>
      </c>
      <c r="H246" s="26"/>
      <c r="I246" s="72">
        <f>F246*(1-Скидка_RP_CST)</f>
        <v>2.02</v>
      </c>
      <c r="J246" s="72">
        <f>I246*H246</f>
        <v>0</v>
      </c>
      <c r="K246" s="28">
        <f>G246*(1-Скидка_RP_CST)</f>
        <v>212.1</v>
      </c>
      <c r="L246" s="28">
        <f>H246*K246</f>
        <v>0</v>
      </c>
      <c r="N246" s="34"/>
    </row>
    <row r="247" spans="1:14">
      <c r="A247" s="81"/>
      <c r="B247" s="80"/>
      <c r="C247" s="80"/>
      <c r="D247" s="23"/>
      <c r="E247" s="23"/>
      <c r="F247" s="25"/>
      <c r="G247" s="25"/>
      <c r="H247" s="26"/>
      <c r="I247" s="72"/>
      <c r="J247" s="72"/>
      <c r="K247" s="28"/>
      <c r="L247" s="28"/>
    </row>
    <row r="248" spans="1:14" ht="16" thickBot="1">
      <c r="A248" s="29"/>
      <c r="B248" s="329" t="s">
        <v>27</v>
      </c>
      <c r="C248" s="330"/>
      <c r="D248" s="330"/>
      <c r="E248" s="330"/>
      <c r="F248" s="331"/>
      <c r="G248" s="86"/>
      <c r="H248" s="26"/>
      <c r="I248" s="72"/>
      <c r="J248" s="72"/>
      <c r="K248" s="28"/>
      <c r="L248" s="28"/>
    </row>
    <row r="249" spans="1:14" ht="12.5" thickBot="1">
      <c r="A249" s="29"/>
      <c r="B249" s="321" t="s">
        <v>1192</v>
      </c>
      <c r="C249" s="322"/>
      <c r="D249" s="322"/>
      <c r="E249" s="322"/>
      <c r="F249" s="323"/>
      <c r="G249" s="88"/>
      <c r="H249" s="26"/>
      <c r="I249" s="72"/>
      <c r="J249" s="72"/>
      <c r="K249" s="28"/>
      <c r="L249" s="28"/>
    </row>
    <row r="250" spans="1:14">
      <c r="A250" s="81">
        <v>0</v>
      </c>
      <c r="B250" s="89">
        <v>711220</v>
      </c>
      <c r="C250" s="23" t="s">
        <v>2219</v>
      </c>
      <c r="D250" s="23" t="s">
        <v>794</v>
      </c>
      <c r="E250" s="23" t="s">
        <v>7</v>
      </c>
      <c r="F250" s="25">
        <v>4.5999999999999996</v>
      </c>
      <c r="G250" s="25">
        <f>ROUND(F250*Курс_EUR,2)</f>
        <v>483</v>
      </c>
      <c r="H250" s="26"/>
      <c r="I250" s="72">
        <f>F250*(1-Скидка_RP_CST)</f>
        <v>4.5999999999999996</v>
      </c>
      <c r="J250" s="72">
        <f>I250*H250</f>
        <v>0</v>
      </c>
      <c r="K250" s="28">
        <f>G250*(1-Скидка_RP_CST)</f>
        <v>483</v>
      </c>
      <c r="L250" s="28">
        <f>H250*K250</f>
        <v>0</v>
      </c>
    </row>
    <row r="251" spans="1:14">
      <c r="A251" s="81">
        <v>0</v>
      </c>
      <c r="B251" s="89">
        <v>711230</v>
      </c>
      <c r="C251" s="23" t="s">
        <v>2220</v>
      </c>
      <c r="D251" s="23" t="s">
        <v>794</v>
      </c>
      <c r="E251" s="23" t="s">
        <v>7</v>
      </c>
      <c r="F251" s="25">
        <v>4.5999999999999996</v>
      </c>
      <c r="G251" s="25">
        <f>ROUND(F251*Курс_EUR,2)</f>
        <v>483</v>
      </c>
      <c r="H251" s="26"/>
      <c r="I251" s="72">
        <f>F251*(1-Скидка_RP_CST)</f>
        <v>4.5999999999999996</v>
      </c>
      <c r="J251" s="72">
        <f>I251*H251</f>
        <v>0</v>
      </c>
      <c r="K251" s="28">
        <f>G251*(1-Скидка_RP_CST)</f>
        <v>483</v>
      </c>
      <c r="L251" s="28">
        <f>H251*K251</f>
        <v>0</v>
      </c>
    </row>
    <row r="252" spans="1:14">
      <c r="A252" s="81">
        <v>0</v>
      </c>
      <c r="B252" s="89">
        <v>711240</v>
      </c>
      <c r="C252" s="23" t="s">
        <v>2221</v>
      </c>
      <c r="D252" s="23" t="s">
        <v>794</v>
      </c>
      <c r="E252" s="23" t="s">
        <v>7</v>
      </c>
      <c r="F252" s="25">
        <v>4.5999999999999996</v>
      </c>
      <c r="G252" s="25">
        <f>ROUND(F252*Курс_EUR,2)</f>
        <v>483</v>
      </c>
      <c r="H252" s="26"/>
      <c r="I252" s="72">
        <f>F252*(1-Скидка_RP_CST)</f>
        <v>4.5999999999999996</v>
      </c>
      <c r="J252" s="72">
        <f>I252*H252</f>
        <v>0</v>
      </c>
      <c r="K252" s="28">
        <f>G252*(1-Скидка_RP_CST)</f>
        <v>483</v>
      </c>
      <c r="L252" s="28">
        <f>H252*K252</f>
        <v>0</v>
      </c>
    </row>
    <row r="253" spans="1:14">
      <c r="A253" s="81">
        <v>0</v>
      </c>
      <c r="B253" s="89">
        <v>711250</v>
      </c>
      <c r="C253" s="23" t="s">
        <v>2222</v>
      </c>
      <c r="D253" s="23" t="s">
        <v>794</v>
      </c>
      <c r="E253" s="23" t="s">
        <v>7</v>
      </c>
      <c r="F253" s="25">
        <v>4.5999999999999996</v>
      </c>
      <c r="G253" s="25">
        <f>ROUND(F253*Курс_EUR,2)</f>
        <v>483</v>
      </c>
      <c r="H253" s="26"/>
      <c r="I253" s="72">
        <f>F253*(1-Скидка_RP_CST)</f>
        <v>4.5999999999999996</v>
      </c>
      <c r="J253" s="72">
        <f>I253*H253</f>
        <v>0</v>
      </c>
      <c r="K253" s="28">
        <f>G253*(1-Скидка_RP_CST)</f>
        <v>483</v>
      </c>
      <c r="L253" s="28">
        <f>H253*K253</f>
        <v>0</v>
      </c>
    </row>
    <row r="254" spans="1:14">
      <c r="A254" s="81">
        <v>0</v>
      </c>
      <c r="B254" s="89">
        <v>711260</v>
      </c>
      <c r="C254" s="23" t="s">
        <v>3381</v>
      </c>
      <c r="D254" s="23" t="s">
        <v>794</v>
      </c>
      <c r="E254" s="23" t="s">
        <v>7</v>
      </c>
      <c r="F254" s="25">
        <v>4.5999999999999996</v>
      </c>
      <c r="G254" s="25">
        <f>ROUND(F254*Курс_EUR,2)</f>
        <v>483</v>
      </c>
      <c r="H254" s="26"/>
      <c r="I254" s="72">
        <f>F254*(1-Скидка_RP_CST)</f>
        <v>4.5999999999999996</v>
      </c>
      <c r="J254" s="72">
        <f>I254*H254</f>
        <v>0</v>
      </c>
      <c r="K254" s="28">
        <f>G254*(1-Скидка_RP_CST)</f>
        <v>483</v>
      </c>
      <c r="L254" s="28">
        <f>H254*K254</f>
        <v>0</v>
      </c>
    </row>
    <row r="255" spans="1:14">
      <c r="A255" s="81"/>
      <c r="B255" s="80"/>
      <c r="C255" s="23"/>
      <c r="D255" s="23"/>
      <c r="E255" s="23"/>
      <c r="F255" s="25"/>
      <c r="G255" s="25"/>
      <c r="H255" s="26"/>
      <c r="I255" s="72"/>
      <c r="J255" s="72"/>
      <c r="K255" s="28"/>
      <c r="L255" s="28"/>
    </row>
    <row r="256" spans="1:14">
      <c r="A256" s="93">
        <v>0</v>
      </c>
      <c r="B256" s="119">
        <v>715120</v>
      </c>
      <c r="C256" s="120" t="s">
        <v>28</v>
      </c>
      <c r="D256" s="75" t="s">
        <v>794</v>
      </c>
      <c r="E256" s="75" t="s">
        <v>7</v>
      </c>
      <c r="F256" s="96">
        <v>16.13</v>
      </c>
      <c r="G256" s="97">
        <f>ROUND(F256*Курс_EUR,2)</f>
        <v>1693.65</v>
      </c>
      <c r="H256" s="98"/>
      <c r="I256" s="128">
        <f>F256*(1-Скидка_RP_CST)</f>
        <v>16.13</v>
      </c>
      <c r="J256" s="128">
        <f>I256*H256</f>
        <v>0</v>
      </c>
      <c r="K256" s="99">
        <f>G256*(1-Скидка_RP_CST)</f>
        <v>1693.65</v>
      </c>
      <c r="L256" s="99">
        <f>H256*K256</f>
        <v>0</v>
      </c>
    </row>
    <row r="257" spans="1:12">
      <c r="A257" s="93">
        <v>0</v>
      </c>
      <c r="B257" s="119">
        <v>715130</v>
      </c>
      <c r="C257" s="120" t="s">
        <v>29</v>
      </c>
      <c r="D257" s="75" t="s">
        <v>794</v>
      </c>
      <c r="E257" s="75" t="s">
        <v>7</v>
      </c>
      <c r="F257" s="96">
        <v>16.13</v>
      </c>
      <c r="G257" s="97">
        <f>ROUND(F257*Курс_EUR,2)</f>
        <v>1693.65</v>
      </c>
      <c r="H257" s="98"/>
      <c r="I257" s="128">
        <f>F257*(1-Скидка_RP_CST)</f>
        <v>16.13</v>
      </c>
      <c r="J257" s="128">
        <f>I257*H257</f>
        <v>0</v>
      </c>
      <c r="K257" s="99">
        <f>G257*(1-Скидка_RP_CST)</f>
        <v>1693.65</v>
      </c>
      <c r="L257" s="99">
        <f>H257*K257</f>
        <v>0</v>
      </c>
    </row>
    <row r="258" spans="1:12">
      <c r="A258" s="93">
        <v>0</v>
      </c>
      <c r="B258" s="119">
        <v>715140</v>
      </c>
      <c r="C258" s="120" t="s">
        <v>30</v>
      </c>
      <c r="D258" s="75" t="s">
        <v>794</v>
      </c>
      <c r="E258" s="75" t="s">
        <v>7</v>
      </c>
      <c r="F258" s="96">
        <v>16.13</v>
      </c>
      <c r="G258" s="97">
        <f>ROUND(F258*Курс_EUR,2)</f>
        <v>1693.65</v>
      </c>
      <c r="H258" s="98"/>
      <c r="I258" s="128">
        <f>F258*(1-Скидка_RP_CST)</f>
        <v>16.13</v>
      </c>
      <c r="J258" s="128">
        <f>I258*H258</f>
        <v>0</v>
      </c>
      <c r="K258" s="99">
        <f>G258*(1-Скидка_RP_CST)</f>
        <v>1693.65</v>
      </c>
      <c r="L258" s="99">
        <f>H258*K258</f>
        <v>0</v>
      </c>
    </row>
    <row r="259" spans="1:12">
      <c r="A259" s="93">
        <v>0</v>
      </c>
      <c r="B259" s="119">
        <v>715150</v>
      </c>
      <c r="C259" s="120" t="s">
        <v>31</v>
      </c>
      <c r="D259" s="75" t="s">
        <v>794</v>
      </c>
      <c r="E259" s="75" t="s">
        <v>7</v>
      </c>
      <c r="F259" s="96">
        <v>16.13</v>
      </c>
      <c r="G259" s="97">
        <f>ROUND(F259*Курс_EUR,2)</f>
        <v>1693.65</v>
      </c>
      <c r="H259" s="98"/>
      <c r="I259" s="128">
        <f>F259*(1-Скидка_RP_CST)</f>
        <v>16.13</v>
      </c>
      <c r="J259" s="128">
        <f>I259*H259</f>
        <v>0</v>
      </c>
      <c r="K259" s="99">
        <f>G259*(1-Скидка_RP_CST)</f>
        <v>1693.65</v>
      </c>
      <c r="L259" s="99">
        <f>H259*K259</f>
        <v>0</v>
      </c>
    </row>
    <row r="260" spans="1:12">
      <c r="A260" s="93"/>
      <c r="B260" s="121"/>
      <c r="C260" s="120"/>
      <c r="D260" s="75"/>
      <c r="E260" s="75"/>
      <c r="F260" s="96"/>
      <c r="G260" s="96"/>
      <c r="H260" s="98"/>
      <c r="I260" s="72"/>
      <c r="J260" s="72"/>
      <c r="K260" s="28"/>
      <c r="L260" s="28"/>
    </row>
    <row r="261" spans="1:12">
      <c r="A261" s="81">
        <v>0</v>
      </c>
      <c r="B261" s="114">
        <v>715220</v>
      </c>
      <c r="C261" s="29" t="s">
        <v>32</v>
      </c>
      <c r="D261" s="29" t="s">
        <v>794</v>
      </c>
      <c r="E261" s="29" t="s">
        <v>7</v>
      </c>
      <c r="F261" s="32">
        <v>11.45</v>
      </c>
      <c r="G261" s="25">
        <f>ROUND(F261*Курс_EUR,2)</f>
        <v>1202.25</v>
      </c>
      <c r="H261" s="26"/>
      <c r="I261" s="72">
        <f>F261*(1-Скидка_RP_CST)</f>
        <v>11.45</v>
      </c>
      <c r="J261" s="72">
        <f>I261*H261</f>
        <v>0</v>
      </c>
      <c r="K261" s="28">
        <f>G261*(1-Скидка_RP_CST)</f>
        <v>1202.25</v>
      </c>
      <c r="L261" s="28">
        <f>H261*K261</f>
        <v>0</v>
      </c>
    </row>
    <row r="262" spans="1:12">
      <c r="A262" s="81">
        <v>0</v>
      </c>
      <c r="B262" s="89">
        <v>715230</v>
      </c>
      <c r="C262" s="23" t="s">
        <v>33</v>
      </c>
      <c r="D262" s="23" t="s">
        <v>794</v>
      </c>
      <c r="E262" s="23" t="s">
        <v>7</v>
      </c>
      <c r="F262" s="25">
        <v>11.45</v>
      </c>
      <c r="G262" s="25">
        <f>ROUND(F262*Курс_EUR,2)</f>
        <v>1202.25</v>
      </c>
      <c r="H262" s="26"/>
      <c r="I262" s="72">
        <f>F262*(1-Скидка_RP_CST)</f>
        <v>11.45</v>
      </c>
      <c r="J262" s="72">
        <f>I262*H262</f>
        <v>0</v>
      </c>
      <c r="K262" s="28">
        <f>G262*(1-Скидка_RP_CST)</f>
        <v>1202.25</v>
      </c>
      <c r="L262" s="28">
        <f>H262*K262</f>
        <v>0</v>
      </c>
    </row>
    <row r="263" spans="1:12">
      <c r="A263" s="81">
        <v>0</v>
      </c>
      <c r="B263" s="89">
        <v>715240</v>
      </c>
      <c r="C263" s="23" t="s">
        <v>34</v>
      </c>
      <c r="D263" s="23" t="s">
        <v>794</v>
      </c>
      <c r="E263" s="23" t="s">
        <v>7</v>
      </c>
      <c r="F263" s="25">
        <v>11.45</v>
      </c>
      <c r="G263" s="25">
        <f>ROUND(F263*Курс_EUR,2)</f>
        <v>1202.25</v>
      </c>
      <c r="H263" s="26"/>
      <c r="I263" s="72">
        <f>F263*(1-Скидка_RP_CST)</f>
        <v>11.45</v>
      </c>
      <c r="J263" s="72">
        <f>I263*H263</f>
        <v>0</v>
      </c>
      <c r="K263" s="28">
        <f>G263*(1-Скидка_RP_CST)</f>
        <v>1202.25</v>
      </c>
      <c r="L263" s="28">
        <f>H263*K263</f>
        <v>0</v>
      </c>
    </row>
    <row r="264" spans="1:12">
      <c r="A264" s="81">
        <v>0</v>
      </c>
      <c r="B264" s="89">
        <v>715250</v>
      </c>
      <c r="C264" s="23" t="s">
        <v>35</v>
      </c>
      <c r="D264" s="23" t="s">
        <v>794</v>
      </c>
      <c r="E264" s="23" t="s">
        <v>7</v>
      </c>
      <c r="F264" s="25">
        <v>11.45</v>
      </c>
      <c r="G264" s="25">
        <f>ROUND(F264*Курс_EUR,2)</f>
        <v>1202.25</v>
      </c>
      <c r="H264" s="26"/>
      <c r="I264" s="72">
        <f>F264*(1-Скидка_RP_CST)</f>
        <v>11.45</v>
      </c>
      <c r="J264" s="72">
        <f>I264*H264</f>
        <v>0</v>
      </c>
      <c r="K264" s="28">
        <f>G264*(1-Скидка_RP_CST)</f>
        <v>1202.25</v>
      </c>
      <c r="L264" s="28">
        <f>H264*K264</f>
        <v>0</v>
      </c>
    </row>
    <row r="265" spans="1:12">
      <c r="A265" s="81"/>
      <c r="B265" s="80"/>
      <c r="C265" s="23"/>
      <c r="D265" s="23"/>
      <c r="E265" s="23"/>
      <c r="F265" s="25"/>
      <c r="G265" s="25"/>
      <c r="H265" s="26"/>
      <c r="I265" s="72"/>
      <c r="J265" s="72"/>
      <c r="K265" s="28"/>
      <c r="L265" s="28"/>
    </row>
    <row r="266" spans="1:12" ht="16" thickBot="1">
      <c r="A266" s="81"/>
      <c r="B266" s="329" t="s">
        <v>1193</v>
      </c>
      <c r="C266" s="330"/>
      <c r="D266" s="330"/>
      <c r="E266" s="330"/>
      <c r="F266" s="331"/>
      <c r="G266" s="86"/>
      <c r="H266" s="26"/>
      <c r="I266" s="72"/>
      <c r="J266" s="72"/>
      <c r="K266" s="28"/>
      <c r="L266" s="28"/>
    </row>
    <row r="267" spans="1:12" ht="12.5" thickBot="1">
      <c r="A267" s="81"/>
      <c r="B267" s="321" t="s">
        <v>1705</v>
      </c>
      <c r="C267" s="322"/>
      <c r="D267" s="322"/>
      <c r="E267" s="322"/>
      <c r="F267" s="323"/>
      <c r="G267" s="88"/>
      <c r="H267" s="26"/>
      <c r="I267" s="72"/>
      <c r="J267" s="72"/>
      <c r="K267" s="28"/>
      <c r="L267" s="28"/>
    </row>
    <row r="268" spans="1:12">
      <c r="A268" s="81">
        <v>0</v>
      </c>
      <c r="B268" s="89">
        <v>723032</v>
      </c>
      <c r="C268" s="23" t="s">
        <v>1918</v>
      </c>
      <c r="D268" s="23" t="s">
        <v>2481</v>
      </c>
      <c r="E268" s="23" t="s">
        <v>550</v>
      </c>
      <c r="F268" s="25">
        <v>0.71</v>
      </c>
      <c r="G268" s="25">
        <f>ROUND(F268*Курс_EUR,2)</f>
        <v>74.55</v>
      </c>
      <c r="H268" s="26"/>
      <c r="I268" s="72">
        <f>F268*(1-Скидка_RP_CST)</f>
        <v>0.71</v>
      </c>
      <c r="J268" s="72">
        <f>I268*H268</f>
        <v>0</v>
      </c>
      <c r="K268" s="28">
        <f>G268*(1-Скидка_RP_CST)</f>
        <v>74.55</v>
      </c>
      <c r="L268" s="28">
        <f>H268*K268</f>
        <v>0</v>
      </c>
    </row>
    <row r="269" spans="1:12">
      <c r="A269" s="81">
        <v>0</v>
      </c>
      <c r="B269" s="89">
        <v>723033</v>
      </c>
      <c r="C269" s="23" t="s">
        <v>1706</v>
      </c>
      <c r="D269" s="23" t="s">
        <v>2481</v>
      </c>
      <c r="E269" s="23" t="s">
        <v>550</v>
      </c>
      <c r="F269" s="25">
        <v>0.71</v>
      </c>
      <c r="G269" s="25">
        <f>ROUND(F269*Курс_EUR,2)</f>
        <v>74.55</v>
      </c>
      <c r="H269" s="26"/>
      <c r="I269" s="72">
        <f>F269*(1-Скидка_RP_CST)</f>
        <v>0.71</v>
      </c>
      <c r="J269" s="72">
        <f t="shared" ref="J269:J274" si="57">I269*H269</f>
        <v>0</v>
      </c>
      <c r="K269" s="28">
        <f>G269*(1-Скидка_RP_CST)</f>
        <v>74.55</v>
      </c>
      <c r="L269" s="28">
        <f t="shared" ref="L269:L274" si="58">H269*K269</f>
        <v>0</v>
      </c>
    </row>
    <row r="270" spans="1:12">
      <c r="A270" s="81">
        <v>0</v>
      </c>
      <c r="B270" s="89">
        <v>723034</v>
      </c>
      <c r="C270" s="23" t="s">
        <v>1707</v>
      </c>
      <c r="D270" s="23" t="s">
        <v>2481</v>
      </c>
      <c r="E270" s="23" t="s">
        <v>550</v>
      </c>
      <c r="F270" s="25">
        <v>0.71</v>
      </c>
      <c r="G270" s="25">
        <f>ROUND(F270*Курс_EUR,2)</f>
        <v>74.55</v>
      </c>
      <c r="H270" s="26"/>
      <c r="I270" s="72">
        <f>F270*(1-Скидка_RP_CST)</f>
        <v>0.71</v>
      </c>
      <c r="J270" s="72">
        <f t="shared" si="57"/>
        <v>0</v>
      </c>
      <c r="K270" s="28">
        <f>G270*(1-Скидка_RP_CST)</f>
        <v>74.55</v>
      </c>
      <c r="L270" s="28">
        <f t="shared" si="58"/>
        <v>0</v>
      </c>
    </row>
    <row r="271" spans="1:12">
      <c r="A271" s="81"/>
      <c r="B271" s="80"/>
      <c r="C271" s="23"/>
      <c r="D271" s="23"/>
      <c r="E271" s="23"/>
      <c r="F271" s="25"/>
      <c r="G271" s="25"/>
      <c r="H271" s="26"/>
      <c r="I271" s="72"/>
      <c r="J271" s="72"/>
      <c r="K271" s="28"/>
      <c r="L271" s="28"/>
    </row>
    <row r="272" spans="1:12">
      <c r="A272" s="81">
        <v>0</v>
      </c>
      <c r="B272" s="89">
        <v>723232</v>
      </c>
      <c r="C272" s="23" t="s">
        <v>3376</v>
      </c>
      <c r="D272" s="23" t="s">
        <v>2481</v>
      </c>
      <c r="E272" s="23" t="s">
        <v>550</v>
      </c>
      <c r="F272" s="25">
        <v>1.24</v>
      </c>
      <c r="G272" s="25">
        <f>ROUND(F272*Курс_EUR,2)</f>
        <v>130.19999999999999</v>
      </c>
      <c r="H272" s="26"/>
      <c r="I272" s="72">
        <f>F272*(1-Скидка_RP_CST)</f>
        <v>1.24</v>
      </c>
      <c r="J272" s="72">
        <f t="shared" si="57"/>
        <v>0</v>
      </c>
      <c r="K272" s="28">
        <f>G272*(1-Скидка_RP_CST)</f>
        <v>130.19999999999999</v>
      </c>
      <c r="L272" s="28">
        <f t="shared" si="58"/>
        <v>0</v>
      </c>
    </row>
    <row r="273" spans="1:12">
      <c r="A273" s="81">
        <v>0</v>
      </c>
      <c r="B273" s="89">
        <v>723233</v>
      </c>
      <c r="C273" s="23" t="s">
        <v>3377</v>
      </c>
      <c r="D273" s="23" t="s">
        <v>2481</v>
      </c>
      <c r="E273" s="23" t="s">
        <v>550</v>
      </c>
      <c r="F273" s="25">
        <v>1.24</v>
      </c>
      <c r="G273" s="25">
        <f>ROUND(F273*Курс_EUR,2)</f>
        <v>130.19999999999999</v>
      </c>
      <c r="H273" s="26"/>
      <c r="I273" s="72">
        <f>F273*(1-Скидка_RP_CST)</f>
        <v>1.24</v>
      </c>
      <c r="J273" s="72">
        <f t="shared" si="57"/>
        <v>0</v>
      </c>
      <c r="K273" s="28">
        <f>G273*(1-Скидка_RP_CST)</f>
        <v>130.19999999999999</v>
      </c>
      <c r="L273" s="28">
        <f t="shared" si="58"/>
        <v>0</v>
      </c>
    </row>
    <row r="274" spans="1:12">
      <c r="A274" s="81">
        <v>0</v>
      </c>
      <c r="B274" s="89">
        <v>723234</v>
      </c>
      <c r="C274" s="23" t="s">
        <v>3378</v>
      </c>
      <c r="D274" s="23" t="s">
        <v>2481</v>
      </c>
      <c r="E274" s="23" t="s">
        <v>550</v>
      </c>
      <c r="F274" s="25">
        <v>1.24</v>
      </c>
      <c r="G274" s="25">
        <f>ROUND(F274*Курс_EUR,2)</f>
        <v>130.19999999999999</v>
      </c>
      <c r="H274" s="26"/>
      <c r="I274" s="72">
        <f>F274*(1-Скидка_RP_CST)</f>
        <v>1.24</v>
      </c>
      <c r="J274" s="72">
        <f t="shared" si="57"/>
        <v>0</v>
      </c>
      <c r="K274" s="28">
        <f>G274*(1-Скидка_RP_CST)</f>
        <v>130.19999999999999</v>
      </c>
      <c r="L274" s="28">
        <f t="shared" si="58"/>
        <v>0</v>
      </c>
    </row>
    <row r="275" spans="1:12">
      <c r="A275" s="81"/>
      <c r="B275" s="89"/>
      <c r="C275" s="91"/>
      <c r="D275" s="23"/>
      <c r="E275" s="23"/>
      <c r="F275" s="25"/>
      <c r="G275" s="25"/>
      <c r="H275" s="26"/>
      <c r="I275" s="72"/>
      <c r="J275" s="72"/>
      <c r="K275" s="28"/>
      <c r="L275" s="28"/>
    </row>
    <row r="276" spans="1:12">
      <c r="A276" s="81">
        <v>0</v>
      </c>
      <c r="B276" s="89">
        <v>723243</v>
      </c>
      <c r="C276" s="91" t="s">
        <v>3374</v>
      </c>
      <c r="D276" s="23" t="s">
        <v>2481</v>
      </c>
      <c r="E276" s="23" t="s">
        <v>550</v>
      </c>
      <c r="F276" s="25">
        <v>1.24</v>
      </c>
      <c r="G276" s="25">
        <f>ROUND(F276*Курс_EUR,2)</f>
        <v>130.19999999999999</v>
      </c>
      <c r="H276" s="26"/>
      <c r="I276" s="72">
        <f>F276*(1-Скидка_RP_CST)</f>
        <v>1.24</v>
      </c>
      <c r="J276" s="72">
        <f t="shared" ref="J276:J277" si="59">I276*H276</f>
        <v>0</v>
      </c>
      <c r="K276" s="28">
        <f>G276*(1-Скидка_RP_CST)</f>
        <v>130.19999999999999</v>
      </c>
      <c r="L276" s="28">
        <f t="shared" ref="L276:L277" si="60">H276*K276</f>
        <v>0</v>
      </c>
    </row>
    <row r="277" spans="1:12">
      <c r="A277" s="81">
        <v>0</v>
      </c>
      <c r="B277" s="89">
        <v>723244</v>
      </c>
      <c r="C277" s="91" t="s">
        <v>3375</v>
      </c>
      <c r="D277" s="23" t="s">
        <v>2481</v>
      </c>
      <c r="E277" s="23" t="s">
        <v>550</v>
      </c>
      <c r="F277" s="25">
        <v>1.24</v>
      </c>
      <c r="G277" s="25">
        <f>ROUND(F277*Курс_EUR,2)</f>
        <v>130.19999999999999</v>
      </c>
      <c r="H277" s="26"/>
      <c r="I277" s="72">
        <f>F277*(1-Скидка_RP_CST)</f>
        <v>1.24</v>
      </c>
      <c r="J277" s="72">
        <f t="shared" si="59"/>
        <v>0</v>
      </c>
      <c r="K277" s="28">
        <f>G277*(1-Скидка_RP_CST)</f>
        <v>130.19999999999999</v>
      </c>
      <c r="L277" s="28">
        <f t="shared" si="60"/>
        <v>0</v>
      </c>
    </row>
    <row r="278" spans="1:12">
      <c r="A278" s="81"/>
      <c r="B278" s="80"/>
      <c r="C278" s="80"/>
      <c r="D278" s="23"/>
      <c r="E278" s="23"/>
      <c r="F278" s="25"/>
      <c r="G278" s="25"/>
      <c r="H278" s="26"/>
      <c r="I278" s="72"/>
      <c r="J278" s="72"/>
      <c r="K278" s="28"/>
      <c r="L278" s="28"/>
    </row>
    <row r="279" spans="1:12" ht="16" thickBot="1">
      <c r="A279" s="81"/>
      <c r="B279" s="329" t="s">
        <v>1504</v>
      </c>
      <c r="C279" s="330"/>
      <c r="D279" s="330"/>
      <c r="E279" s="330"/>
      <c r="F279" s="331"/>
      <c r="G279" s="86"/>
      <c r="H279" s="26"/>
      <c r="I279" s="72"/>
      <c r="J279" s="72"/>
      <c r="K279" s="28"/>
      <c r="L279" s="28"/>
    </row>
    <row r="280" spans="1:12" ht="12.5" thickBot="1">
      <c r="A280" s="81"/>
      <c r="B280" s="321" t="s">
        <v>1571</v>
      </c>
      <c r="C280" s="322"/>
      <c r="D280" s="322"/>
      <c r="E280" s="322"/>
      <c r="F280" s="323"/>
      <c r="G280" s="88"/>
      <c r="H280" s="26"/>
      <c r="I280" s="72"/>
      <c r="J280" s="72"/>
      <c r="K280" s="28"/>
      <c r="L280" s="28"/>
    </row>
    <row r="281" spans="1:12">
      <c r="A281" s="81">
        <v>0</v>
      </c>
      <c r="B281" s="89">
        <v>731310</v>
      </c>
      <c r="C281" s="23" t="s">
        <v>1948</v>
      </c>
      <c r="D281" s="23" t="s">
        <v>1572</v>
      </c>
      <c r="E281" s="23" t="s">
        <v>7</v>
      </c>
      <c r="F281" s="25">
        <v>0.6</v>
      </c>
      <c r="G281" s="25">
        <f>ROUND(F281*Курс_EUR,2)</f>
        <v>63</v>
      </c>
      <c r="H281" s="26"/>
      <c r="I281" s="72">
        <f>F281*(1-Скидка_RP_CST)</f>
        <v>0.6</v>
      </c>
      <c r="J281" s="72">
        <f>I281*H281</f>
        <v>0</v>
      </c>
      <c r="K281" s="28">
        <f>G281*(1-Скидка_RP_CST)</f>
        <v>63</v>
      </c>
      <c r="L281" s="28">
        <f>H281*K281</f>
        <v>0</v>
      </c>
    </row>
    <row r="282" spans="1:12">
      <c r="A282" s="81">
        <v>0</v>
      </c>
      <c r="B282" s="89">
        <v>731315</v>
      </c>
      <c r="C282" s="23" t="s">
        <v>1949</v>
      </c>
      <c r="D282" s="23" t="s">
        <v>778</v>
      </c>
      <c r="E282" s="23" t="s">
        <v>7</v>
      </c>
      <c r="F282" s="25">
        <v>0.77</v>
      </c>
      <c r="G282" s="25">
        <f>ROUND(F282*Курс_EUR,2)</f>
        <v>80.849999999999994</v>
      </c>
      <c r="H282" s="26"/>
      <c r="I282" s="72">
        <f>F282*(1-Скидка_RP_CST)</f>
        <v>0.77</v>
      </c>
      <c r="J282" s="72">
        <f>I282*H282</f>
        <v>0</v>
      </c>
      <c r="K282" s="28">
        <f>G282*(1-Скидка_RP_CST)</f>
        <v>80.849999999999994</v>
      </c>
      <c r="L282" s="28">
        <f>H282*K282</f>
        <v>0</v>
      </c>
    </row>
    <row r="283" spans="1:12">
      <c r="A283" s="81"/>
      <c r="B283" s="80"/>
      <c r="C283" s="23"/>
      <c r="D283" s="23"/>
      <c r="E283" s="23"/>
      <c r="F283" s="25"/>
      <c r="G283" s="25"/>
      <c r="H283" s="26"/>
      <c r="I283" s="72"/>
      <c r="J283" s="72"/>
      <c r="K283" s="28"/>
      <c r="L283" s="28"/>
    </row>
    <row r="284" spans="1:12">
      <c r="A284" s="81">
        <v>0</v>
      </c>
      <c r="B284" s="89">
        <v>731325</v>
      </c>
      <c r="C284" s="23" t="s">
        <v>1950</v>
      </c>
      <c r="D284" s="23" t="s">
        <v>778</v>
      </c>
      <c r="E284" s="23" t="s">
        <v>7</v>
      </c>
      <c r="F284" s="25">
        <v>0.9</v>
      </c>
      <c r="G284" s="25">
        <f>ROUND(F284*Курс_EUR,2)</f>
        <v>94.5</v>
      </c>
      <c r="H284" s="26"/>
      <c r="I284" s="72">
        <f>F284*(1-Скидка_RP_CST)</f>
        <v>0.9</v>
      </c>
      <c r="J284" s="72">
        <f>I284*H284</f>
        <v>0</v>
      </c>
      <c r="K284" s="28">
        <f>G284*(1-Скидка_RP_CST)</f>
        <v>94.5</v>
      </c>
      <c r="L284" s="28">
        <f>H284*K284</f>
        <v>0</v>
      </c>
    </row>
    <row r="285" spans="1:12">
      <c r="A285" s="81">
        <v>0</v>
      </c>
      <c r="B285" s="89">
        <v>731326</v>
      </c>
      <c r="C285" s="23" t="s">
        <v>1646</v>
      </c>
      <c r="D285" s="23" t="s">
        <v>778</v>
      </c>
      <c r="E285" s="23" t="s">
        <v>7</v>
      </c>
      <c r="F285" s="25">
        <v>0.9</v>
      </c>
      <c r="G285" s="25">
        <f>ROUND(F285*Курс_EUR,2)</f>
        <v>94.5</v>
      </c>
      <c r="H285" s="26"/>
      <c r="I285" s="72">
        <f>F285*(1-Скидка_RP_CST)</f>
        <v>0.9</v>
      </c>
      <c r="J285" s="72">
        <f>I285*H285</f>
        <v>0</v>
      </c>
      <c r="K285" s="28">
        <f>G285*(1-Скидка_RP_CST)</f>
        <v>94.5</v>
      </c>
      <c r="L285" s="28">
        <f>H285*K285</f>
        <v>0</v>
      </c>
    </row>
    <row r="286" spans="1:12">
      <c r="A286" s="81"/>
      <c r="B286" s="80"/>
      <c r="C286" s="23"/>
      <c r="D286" s="23"/>
      <c r="E286" s="23"/>
      <c r="F286" s="25"/>
      <c r="G286" s="25"/>
      <c r="H286" s="26"/>
      <c r="I286" s="72"/>
      <c r="J286" s="72"/>
      <c r="K286" s="28"/>
      <c r="L286" s="28"/>
    </row>
    <row r="287" spans="1:12">
      <c r="A287" s="81">
        <v>0</v>
      </c>
      <c r="B287" s="89">
        <v>731335</v>
      </c>
      <c r="C287" s="23" t="s">
        <v>1946</v>
      </c>
      <c r="D287" s="23" t="s">
        <v>778</v>
      </c>
      <c r="E287" s="23" t="s">
        <v>7</v>
      </c>
      <c r="F287" s="25">
        <v>1.4</v>
      </c>
      <c r="G287" s="25">
        <f>ROUND(F287*Курс_EUR,2)</f>
        <v>147</v>
      </c>
      <c r="H287" s="26"/>
      <c r="I287" s="72">
        <f>F287*(1-Скидка_RP_CST)</f>
        <v>1.4</v>
      </c>
      <c r="J287" s="72">
        <f>I287*H287</f>
        <v>0</v>
      </c>
      <c r="K287" s="28">
        <f>G287*(1-Скидка_RP_CST)</f>
        <v>147</v>
      </c>
      <c r="L287" s="28">
        <f>H287*K287</f>
        <v>0</v>
      </c>
    </row>
    <row r="288" spans="1:12">
      <c r="A288" s="81">
        <v>0</v>
      </c>
      <c r="B288" s="89">
        <v>731336</v>
      </c>
      <c r="C288" s="23" t="s">
        <v>1947</v>
      </c>
      <c r="D288" s="23" t="s">
        <v>778</v>
      </c>
      <c r="E288" s="23" t="s">
        <v>7</v>
      </c>
      <c r="F288" s="25">
        <v>1.4</v>
      </c>
      <c r="G288" s="25">
        <f>ROUND(F288*Курс_EUR,2)</f>
        <v>147</v>
      </c>
      <c r="H288" s="26"/>
      <c r="I288" s="72">
        <f>F288*(1-Скидка_RP_CST)</f>
        <v>1.4</v>
      </c>
      <c r="J288" s="72">
        <f>I288*H288</f>
        <v>0</v>
      </c>
      <c r="K288" s="28">
        <f>G288*(1-Скидка_RP_CST)</f>
        <v>147</v>
      </c>
      <c r="L288" s="28">
        <f>H288*K288</f>
        <v>0</v>
      </c>
    </row>
    <row r="289" spans="1:12" ht="12.5" thickBot="1">
      <c r="A289" s="81"/>
      <c r="B289" s="80"/>
      <c r="C289" s="80"/>
      <c r="D289" s="23"/>
      <c r="E289" s="23"/>
      <c r="F289" s="25"/>
      <c r="G289" s="25"/>
      <c r="H289" s="26"/>
      <c r="I289" s="72"/>
      <c r="J289" s="72"/>
      <c r="K289" s="28"/>
      <c r="L289" s="28"/>
    </row>
    <row r="290" spans="1:12" ht="12.5" thickBot="1">
      <c r="A290" s="81"/>
      <c r="B290" s="321" t="s">
        <v>1505</v>
      </c>
      <c r="C290" s="322"/>
      <c r="D290" s="322"/>
      <c r="E290" s="322"/>
      <c r="F290" s="323"/>
      <c r="G290" s="88"/>
      <c r="H290" s="26"/>
      <c r="I290" s="72"/>
      <c r="J290" s="72"/>
      <c r="K290" s="28"/>
      <c r="L290" s="28"/>
    </row>
    <row r="291" spans="1:12">
      <c r="A291" s="81">
        <v>0</v>
      </c>
      <c r="B291" s="100">
        <v>732401</v>
      </c>
      <c r="C291" s="82" t="s">
        <v>1628</v>
      </c>
      <c r="D291" s="29" t="s">
        <v>1510</v>
      </c>
      <c r="E291" s="29" t="s">
        <v>7</v>
      </c>
      <c r="F291" s="32">
        <v>16.649999999999999</v>
      </c>
      <c r="G291" s="25">
        <f>ROUND(F291*Курс_EUR,2)</f>
        <v>1748.25</v>
      </c>
      <c r="H291" s="26"/>
      <c r="I291" s="72">
        <f>F291*(1-Скидка_RP_CST)</f>
        <v>16.649999999999999</v>
      </c>
      <c r="J291" s="72">
        <f>I291*H291</f>
        <v>0</v>
      </c>
      <c r="K291" s="28">
        <f>G291*(1-Скидка_RP_CST)</f>
        <v>1748.25</v>
      </c>
      <c r="L291" s="28">
        <f>H291*K291</f>
        <v>0</v>
      </c>
    </row>
    <row r="292" spans="1:12">
      <c r="A292" s="81">
        <v>0</v>
      </c>
      <c r="B292" s="100">
        <v>732402</v>
      </c>
      <c r="C292" s="82" t="s">
        <v>1506</v>
      </c>
      <c r="D292" s="29" t="s">
        <v>1510</v>
      </c>
      <c r="E292" s="29" t="s">
        <v>7</v>
      </c>
      <c r="F292" s="32">
        <v>16.649999999999999</v>
      </c>
      <c r="G292" s="25">
        <f>ROUND(F292*Курс_EUR,2)</f>
        <v>1748.25</v>
      </c>
      <c r="H292" s="26"/>
      <c r="I292" s="72">
        <f>F292*(1-Скидка_RP_CST)</f>
        <v>16.649999999999999</v>
      </c>
      <c r="J292" s="72">
        <f>I292*H292</f>
        <v>0</v>
      </c>
      <c r="K292" s="28">
        <f>G292*(1-Скидка_RP_CST)</f>
        <v>1748.25</v>
      </c>
      <c r="L292" s="28">
        <f>H292*K292</f>
        <v>0</v>
      </c>
    </row>
    <row r="293" spans="1:12">
      <c r="A293" s="81">
        <v>0</v>
      </c>
      <c r="B293" s="100">
        <v>732403</v>
      </c>
      <c r="C293" s="82" t="s">
        <v>1629</v>
      </c>
      <c r="D293" s="29" t="s">
        <v>1510</v>
      </c>
      <c r="E293" s="29" t="s">
        <v>7</v>
      </c>
      <c r="F293" s="32">
        <v>16.649999999999999</v>
      </c>
      <c r="G293" s="25">
        <f>ROUND(F293*Курс_EUR,2)</f>
        <v>1748.25</v>
      </c>
      <c r="H293" s="26"/>
      <c r="I293" s="72">
        <f>F293*(1-Скидка_RP_CST)</f>
        <v>16.649999999999999</v>
      </c>
      <c r="J293" s="72">
        <f>I293*H293</f>
        <v>0</v>
      </c>
      <c r="K293" s="28">
        <f>G293*(1-Скидка_RP_CST)</f>
        <v>1748.25</v>
      </c>
      <c r="L293" s="28">
        <f>H293*K293</f>
        <v>0</v>
      </c>
    </row>
    <row r="294" spans="1:12">
      <c r="A294" s="81"/>
      <c r="B294" s="82"/>
      <c r="C294" s="82"/>
      <c r="D294" s="29"/>
      <c r="E294" s="29"/>
      <c r="F294" s="32"/>
      <c r="G294" s="25"/>
      <c r="H294" s="26"/>
      <c r="I294" s="72"/>
      <c r="J294" s="72"/>
      <c r="K294" s="28"/>
      <c r="L294" s="28"/>
    </row>
    <row r="295" spans="1:12">
      <c r="A295" s="81">
        <v>0</v>
      </c>
      <c r="B295" s="100">
        <v>732406</v>
      </c>
      <c r="C295" s="82" t="s">
        <v>2260</v>
      </c>
      <c r="D295" s="29" t="s">
        <v>21</v>
      </c>
      <c r="E295" s="29" t="s">
        <v>7</v>
      </c>
      <c r="F295" s="32">
        <v>28.95</v>
      </c>
      <c r="G295" s="25">
        <f>ROUND(F295*Курс_EUR,2)</f>
        <v>3039.75</v>
      </c>
      <c r="H295" s="26"/>
      <c r="I295" s="72">
        <f>F295*(1-Скидка_RP_CST)</f>
        <v>28.95</v>
      </c>
      <c r="J295" s="72">
        <f>I295*H295</f>
        <v>0</v>
      </c>
      <c r="K295" s="28">
        <f>G295*(1-Скидка_RP_CST)</f>
        <v>3039.75</v>
      </c>
      <c r="L295" s="28">
        <f>H295*K295</f>
        <v>0</v>
      </c>
    </row>
    <row r="296" spans="1:12">
      <c r="A296" s="81">
        <v>0</v>
      </c>
      <c r="B296" s="100">
        <v>732407</v>
      </c>
      <c r="C296" s="82" t="s">
        <v>2261</v>
      </c>
      <c r="D296" s="29" t="s">
        <v>21</v>
      </c>
      <c r="E296" s="29" t="s">
        <v>7</v>
      </c>
      <c r="F296" s="32">
        <v>28.95</v>
      </c>
      <c r="G296" s="25">
        <f>ROUND(F296*Курс_EUR,2)</f>
        <v>3039.75</v>
      </c>
      <c r="H296" s="26"/>
      <c r="I296" s="72">
        <f>F296*(1-Скидка_RP_CST)</f>
        <v>28.95</v>
      </c>
      <c r="J296" s="72">
        <f>I296*H296</f>
        <v>0</v>
      </c>
      <c r="K296" s="28">
        <f>G296*(1-Скидка_RP_CST)</f>
        <v>3039.75</v>
      </c>
      <c r="L296" s="28">
        <f>H296*K296</f>
        <v>0</v>
      </c>
    </row>
    <row r="297" spans="1:12">
      <c r="A297" s="81">
        <v>0</v>
      </c>
      <c r="B297" s="100">
        <v>732408</v>
      </c>
      <c r="C297" s="82" t="s">
        <v>2262</v>
      </c>
      <c r="D297" s="29" t="s">
        <v>21</v>
      </c>
      <c r="E297" s="29" t="s">
        <v>7</v>
      </c>
      <c r="F297" s="32">
        <v>28.95</v>
      </c>
      <c r="G297" s="25">
        <f>ROUND(F297*Курс_EUR,2)</f>
        <v>3039.75</v>
      </c>
      <c r="H297" s="26"/>
      <c r="I297" s="72">
        <f>F297*(1-Скидка_RP_CST)</f>
        <v>28.95</v>
      </c>
      <c r="J297" s="72">
        <f>I297*H297</f>
        <v>0</v>
      </c>
      <c r="K297" s="28">
        <f>G297*(1-Скидка_RP_CST)</f>
        <v>3039.75</v>
      </c>
      <c r="L297" s="28">
        <f>H297*K297</f>
        <v>0</v>
      </c>
    </row>
    <row r="298" spans="1:12">
      <c r="A298" s="81"/>
      <c r="B298" s="82"/>
      <c r="C298" s="82"/>
      <c r="D298" s="29"/>
      <c r="E298" s="29"/>
      <c r="F298" s="32"/>
      <c r="G298" s="25"/>
      <c r="H298" s="26"/>
      <c r="I298" s="72"/>
      <c r="J298" s="72"/>
      <c r="K298" s="28"/>
      <c r="L298" s="28"/>
    </row>
    <row r="299" spans="1:12">
      <c r="A299" s="81">
        <v>0</v>
      </c>
      <c r="B299" s="100">
        <v>732492</v>
      </c>
      <c r="C299" s="82" t="s">
        <v>2325</v>
      </c>
      <c r="D299" s="29" t="s">
        <v>1923</v>
      </c>
      <c r="E299" s="29" t="s">
        <v>552</v>
      </c>
      <c r="F299" s="32">
        <v>5.4</v>
      </c>
      <c r="G299" s="25">
        <f>ROUND(F299*Курс_EUR,2)</f>
        <v>567</v>
      </c>
      <c r="H299" s="26"/>
      <c r="I299" s="72">
        <f>F299*(1-Скидка_RP_CST)</f>
        <v>5.4</v>
      </c>
      <c r="J299" s="72">
        <f>I299*H299</f>
        <v>0</v>
      </c>
      <c r="K299" s="28">
        <f>G299*(1-Скидка_RP_CST)</f>
        <v>567</v>
      </c>
      <c r="L299" s="28">
        <f>H299*K299</f>
        <v>0</v>
      </c>
    </row>
    <row r="300" spans="1:12">
      <c r="A300" s="81">
        <v>0</v>
      </c>
      <c r="B300" s="100">
        <v>732494</v>
      </c>
      <c r="C300" s="82" t="s">
        <v>2326</v>
      </c>
      <c r="D300" s="29" t="s">
        <v>1923</v>
      </c>
      <c r="E300" s="29" t="s">
        <v>552</v>
      </c>
      <c r="F300" s="32">
        <v>5.4</v>
      </c>
      <c r="G300" s="25">
        <f>ROUND(F300*Курс_EUR,2)</f>
        <v>567</v>
      </c>
      <c r="H300" s="26"/>
      <c r="I300" s="72">
        <f>F300*(1-Скидка_RP_CST)</f>
        <v>5.4</v>
      </c>
      <c r="J300" s="72">
        <f>I300*H300</f>
        <v>0</v>
      </c>
      <c r="K300" s="28">
        <f>G300*(1-Скидка_RP_CST)</f>
        <v>567</v>
      </c>
      <c r="L300" s="28">
        <f>H300*K300</f>
        <v>0</v>
      </c>
    </row>
    <row r="301" spans="1:12">
      <c r="A301" s="81">
        <v>0</v>
      </c>
      <c r="B301" s="100">
        <v>732497</v>
      </c>
      <c r="C301" s="82" t="s">
        <v>2327</v>
      </c>
      <c r="D301" s="29" t="s">
        <v>799</v>
      </c>
      <c r="E301" s="29" t="s">
        <v>7</v>
      </c>
      <c r="F301" s="32">
        <v>3.6</v>
      </c>
      <c r="G301" s="25">
        <f>ROUND(F301*Курс_EUR,2)</f>
        <v>378</v>
      </c>
      <c r="H301" s="26"/>
      <c r="I301" s="72">
        <f>F301*(1-Скидка_RP_CST)</f>
        <v>3.6</v>
      </c>
      <c r="J301" s="72">
        <f>I301*H301</f>
        <v>0</v>
      </c>
      <c r="K301" s="28">
        <f>G301*(1-Скидка_RP_CST)</f>
        <v>378</v>
      </c>
      <c r="L301" s="28">
        <f>H301*K301</f>
        <v>0</v>
      </c>
    </row>
    <row r="302" spans="1:12">
      <c r="A302" s="81"/>
      <c r="B302" s="82"/>
      <c r="C302" s="82"/>
      <c r="D302" s="29"/>
      <c r="E302" s="29"/>
      <c r="F302" s="32"/>
      <c r="G302" s="25"/>
      <c r="H302" s="26"/>
      <c r="I302" s="72"/>
      <c r="J302" s="72"/>
      <c r="K302" s="28"/>
      <c r="L302" s="28"/>
    </row>
    <row r="303" spans="1:12">
      <c r="A303" s="81">
        <v>0</v>
      </c>
      <c r="B303" s="100">
        <v>733311</v>
      </c>
      <c r="C303" s="82" t="s">
        <v>1507</v>
      </c>
      <c r="D303" s="29" t="s">
        <v>1002</v>
      </c>
      <c r="E303" s="29" t="s">
        <v>7</v>
      </c>
      <c r="F303" s="32">
        <v>4.95</v>
      </c>
      <c r="G303" s="25">
        <f>ROUND(F303*Курс_EUR,2)</f>
        <v>519.75</v>
      </c>
      <c r="H303" s="26"/>
      <c r="I303" s="72">
        <f>F303*(1-Скидка_RP_CST)</f>
        <v>4.95</v>
      </c>
      <c r="J303" s="72">
        <f>I303*H303</f>
        <v>0</v>
      </c>
      <c r="K303" s="28">
        <f>G303*(1-Скидка_RP_CST)</f>
        <v>519.75</v>
      </c>
      <c r="L303" s="28">
        <f>H303*K303</f>
        <v>0</v>
      </c>
    </row>
    <row r="304" spans="1:12">
      <c r="A304" s="81">
        <v>0</v>
      </c>
      <c r="B304" s="100">
        <v>733371</v>
      </c>
      <c r="C304" s="82" t="s">
        <v>1508</v>
      </c>
      <c r="D304" s="29" t="s">
        <v>1002</v>
      </c>
      <c r="E304" s="29" t="s">
        <v>7</v>
      </c>
      <c r="F304" s="32">
        <v>8.64</v>
      </c>
      <c r="G304" s="25">
        <f>ROUND(F304*Курс_EUR,2)</f>
        <v>907.2</v>
      </c>
      <c r="H304" s="26"/>
      <c r="I304" s="72">
        <f>F304*(1-Скидка_RP_CST)</f>
        <v>8.64</v>
      </c>
      <c r="J304" s="72">
        <f>I304*H304</f>
        <v>0</v>
      </c>
      <c r="K304" s="28">
        <f>G304*(1-Скидка_RP_CST)</f>
        <v>907.2</v>
      </c>
      <c r="L304" s="28">
        <f>H304*K304</f>
        <v>0</v>
      </c>
    </row>
    <row r="305" spans="1:12">
      <c r="A305" s="81">
        <v>0</v>
      </c>
      <c r="B305" s="100">
        <v>733381</v>
      </c>
      <c r="C305" s="82" t="s">
        <v>1511</v>
      </c>
      <c r="D305" s="29" t="s">
        <v>1002</v>
      </c>
      <c r="E305" s="29" t="s">
        <v>7</v>
      </c>
      <c r="F305" s="32">
        <v>9.6</v>
      </c>
      <c r="G305" s="25">
        <f>ROUND(F305*Курс_EUR,2)</f>
        <v>1008</v>
      </c>
      <c r="H305" s="26"/>
      <c r="I305" s="72">
        <f>F305*(1-Скидка_RP_CST)</f>
        <v>9.6</v>
      </c>
      <c r="J305" s="72">
        <f>I305*H305</f>
        <v>0</v>
      </c>
      <c r="K305" s="28">
        <f>G305*(1-Скидка_RP_CST)</f>
        <v>1008</v>
      </c>
      <c r="L305" s="28">
        <f>H305*K305</f>
        <v>0</v>
      </c>
    </row>
    <row r="306" spans="1:12">
      <c r="A306" s="81">
        <v>0</v>
      </c>
      <c r="B306" s="100">
        <v>733722</v>
      </c>
      <c r="C306" s="82" t="s">
        <v>1519</v>
      </c>
      <c r="D306" s="29" t="s">
        <v>1520</v>
      </c>
      <c r="E306" s="29" t="s">
        <v>7</v>
      </c>
      <c r="F306" s="32">
        <v>1.17</v>
      </c>
      <c r="G306" s="25">
        <f>ROUND(F306*Курс_EUR,2)</f>
        <v>122.85</v>
      </c>
      <c r="H306" s="26"/>
      <c r="I306" s="72">
        <f>F306*(1-Скидка_RP_CST)</f>
        <v>1.17</v>
      </c>
      <c r="J306" s="72">
        <f>I306*H306</f>
        <v>0</v>
      </c>
      <c r="K306" s="28">
        <f>G306*(1-Скидка_RP_CST)</f>
        <v>122.85</v>
      </c>
      <c r="L306" s="28">
        <f>H306*K306</f>
        <v>0</v>
      </c>
    </row>
    <row r="307" spans="1:12">
      <c r="A307" s="81"/>
      <c r="B307" s="82"/>
      <c r="C307" s="82"/>
      <c r="D307" s="29"/>
      <c r="E307" s="29"/>
      <c r="F307" s="32"/>
      <c r="G307" s="32"/>
      <c r="H307" s="26"/>
      <c r="I307" s="72"/>
      <c r="J307" s="72"/>
      <c r="K307" s="28"/>
      <c r="L307" s="28"/>
    </row>
    <row r="308" spans="1:12">
      <c r="A308" s="81">
        <v>0</v>
      </c>
      <c r="B308" s="100">
        <v>733800</v>
      </c>
      <c r="C308" s="82" t="s">
        <v>1509</v>
      </c>
      <c r="D308" s="29" t="s">
        <v>3382</v>
      </c>
      <c r="E308" s="29" t="s">
        <v>7</v>
      </c>
      <c r="F308" s="32">
        <v>0.99</v>
      </c>
      <c r="G308" s="25">
        <f>ROUND(F308*Курс_EUR,2)</f>
        <v>103.95</v>
      </c>
      <c r="H308" s="26"/>
      <c r="I308" s="72">
        <f>F308*(1-Скидка_RP_CST)</f>
        <v>0.99</v>
      </c>
      <c r="J308" s="72">
        <f>I308*H308</f>
        <v>0</v>
      </c>
      <c r="K308" s="28">
        <f>G308*(1-Скидка_RP_CST)</f>
        <v>103.95</v>
      </c>
      <c r="L308" s="28">
        <f>H308*K308</f>
        <v>0</v>
      </c>
    </row>
    <row r="310" spans="1:12">
      <c r="A310" s="124"/>
      <c r="B310" s="124" t="s">
        <v>1697</v>
      </c>
      <c r="C310" s="125"/>
    </row>
    <row r="311" spans="1:12">
      <c r="A311" s="63"/>
      <c r="B311" s="63" t="s">
        <v>40</v>
      </c>
    </row>
    <row r="312" spans="1:12">
      <c r="A312" s="63"/>
      <c r="B312" s="63"/>
    </row>
  </sheetData>
  <autoFilter ref="A6:L308"/>
  <mergeCells count="25">
    <mergeCell ref="B81:F81"/>
    <mergeCell ref="B89:F89"/>
    <mergeCell ref="B148:F148"/>
    <mergeCell ref="B155:F155"/>
    <mergeCell ref="B171:F171"/>
    <mergeCell ref="B80:F80"/>
    <mergeCell ref="B2:F2"/>
    <mergeCell ref="B3:F3"/>
    <mergeCell ref="B7:F7"/>
    <mergeCell ref="B8:F8"/>
    <mergeCell ref="B27:F27"/>
    <mergeCell ref="B28:F28"/>
    <mergeCell ref="B61:F61"/>
    <mergeCell ref="B200:F200"/>
    <mergeCell ref="B290:F290"/>
    <mergeCell ref="B223:F223"/>
    <mergeCell ref="B227:F227"/>
    <mergeCell ref="B248:F248"/>
    <mergeCell ref="B249:F249"/>
    <mergeCell ref="B279:F279"/>
    <mergeCell ref="B280:F280"/>
    <mergeCell ref="B266:F266"/>
    <mergeCell ref="B267:F267"/>
    <mergeCell ref="B205:F205"/>
    <mergeCell ref="B214:F214"/>
  </mergeCells>
  <hyperlinks>
    <hyperlink ref="D5" location="Содержание!A1" display="Содержание"/>
    <hyperlink ref="B277" r:id="rId1" display="https://lion-group.ru/products/siz/perchatki-zawitnye-roxtop-7232-s-poliuretanovym-pokrytiem-ladoni1/"/>
    <hyperlink ref="B276" r:id="rId2" display="https://lion-group.ru/products/siz/perchatki-zawitnye-roxtop-7232-s-poliuretanovym-pokrytiem-ladoni1/"/>
    <hyperlink ref="B87" r:id="rId3" display="https://lion-group.ru/products/maskirovka/malyarnaya-lenta-roxpro-5030/"/>
    <hyperlink ref="B83" r:id="rId4" display="https://lion-group.ru/products/maskirovka/malyarnaya-lenta-roxpro-5010/"/>
    <hyperlink ref="B111" r:id="rId5" display="https://lion-group.ru/products/maskirovka/malyarnaya-lenta-roxpro-3680/"/>
    <hyperlink ref="B78" r:id="rId6" display="https://lion-group.ru/products/instrument/ruchnaya-shlifovalnaya-podoshva/"/>
    <hyperlink ref="B77" r:id="rId7" display="https://lion-group.ru/products/instrument/gibkij-shlifok-dlya-shlifovaniya-vypuklyh-i-vognutyh-poverhnostej1/"/>
    <hyperlink ref="B76" r:id="rId8" display="https://lion-group.ru/products/instrument/ruchnoj-shlifovalnyj-blok-na-mikrolipuchke/"/>
    <hyperlink ref="B121" r:id="rId9" display="https://lion-group.ru/products/maskirovka/malyarnaya-lenta-roxtop-80-19mm-h-50m1/"/>
    <hyperlink ref="B120" r:id="rId10" display="https://lion-group.ru/products/maskirovka/malyarnaya-lenta-roxtop-80-19mm-h-50m1/"/>
    <hyperlink ref="B119" r:id="rId11" display="https://lion-group.ru/products/maskirovka/malyarnaya-lenta-roxtop-80-19mm-h-50m1/"/>
    <hyperlink ref="B118" r:id="rId12" display="https://lion-group.ru/products/maskirovka/malyarnaya-lenta-roxtop-80-19mm-h-50m1/"/>
    <hyperlink ref="B185" r:id="rId13" display="https://lion-group.ru/products/maskirovka/maskiruyuwaya-plnka-roxone1/"/>
    <hyperlink ref="B184" r:id="rId14" display="https://lion-group.ru/products/maskirovka/maskiruyuwaya-plnka-roxone1/"/>
    <hyperlink ref="B183" r:id="rId15" display="https://lion-group.ru/products/maskirovka/maskiruyuwaya-plnka-roxone1/"/>
    <hyperlink ref="B182" r:id="rId16" display="https://lion-group.ru/products/maskirovka/maskiruyuwaya-plnka-roxone1/"/>
    <hyperlink ref="B181" r:id="rId17" display="https://lion-group.ru/products/maskirovka/maskiruyuwaya-plnka-roxone1/"/>
    <hyperlink ref="B180" r:id="rId18" display="https://lion-group.ru/products/maskirovka/maskiruyuwaya-plnka-roxone1/"/>
    <hyperlink ref="B179" r:id="rId19" display="https://lion-group.ru/products/maskirovka/maskiruyuwaya-plnka-roxone1/"/>
    <hyperlink ref="B301" r:id="rId20" display="https://lion-group.ru/products/siz/polumaska-roxtop-silikonovaya/"/>
    <hyperlink ref="B300" r:id="rId21" display="https://lion-group.ru/products/siz/polumaska-roxtop-silikonovaya/"/>
    <hyperlink ref="B299" r:id="rId22" display="https://lion-group.ru/products/siz/polumaska-roxtop-silikonovaya/"/>
    <hyperlink ref="B71" r:id="rId23" display="https://lion-group.ru/products/instrument/pyleotvodnyj-shlang-dlya-shlifkov-4m/"/>
    <hyperlink ref="B305" r:id="rId24" display="https://lion-group.ru/products/siz/filtr-ot-organicheskih-parov-kislyh-gazov-ammiaka-abek1/"/>
    <hyperlink ref="B304" r:id="rId25" display="https://lion-group.ru/products/siz/filtr-ot-organicheskih-parov-i-kislyh-gazov-abe1/"/>
    <hyperlink ref="B306" r:id="rId26" display="https://lion-group.ru/products/siz/filtr-aerozolnyj-r2/"/>
    <hyperlink ref="B303" r:id="rId27" display="https://lion-group.ru/products/siz/filtr-ot-organicheskih-parov-a1/"/>
    <hyperlink ref="B153" r:id="rId28" display="https://lion-group.ru/products/maskirovka/maskiruyuwaya-pe-lenta-roxpro-universalnaya/"/>
    <hyperlink ref="B152" r:id="rId29" display="https://lion-group.ru/products/maskirovka/maskiruyuwaya-pe-lenta-roxpro-universalnaya/"/>
    <hyperlink ref="B195" r:id="rId30" display="https://lion-group.ru/products/maskirovka/ukryvnaya-zawitnaya-plnka-roxtop-s-malyarnoj-lentoj/"/>
    <hyperlink ref="B194" r:id="rId31" display="https://lion-group.ru/products/maskirovka/ukryvnaya-zawitnaya-plnka-roxtop-s-malyarnoj-lentoj/"/>
    <hyperlink ref="B193" r:id="rId32" display="https://lion-group.ru/products/maskirovka/ukryvnaya-zawitnaya-plnka-roxtop-s-malyarnoj-lentoj/"/>
    <hyperlink ref="B192" r:id="rId33" display="https://lion-group.ru/products/maskirovka/ukryvnaya-zawitnaya-plnka-roxtop-s-malyarnoj-lentoj/"/>
    <hyperlink ref="B191" r:id="rId34" display="https://lion-group.ru/products/maskirovka/ukryvnaya-zawitnaya-plnka-roxtop-s-malyarnoj-lentoj/"/>
    <hyperlink ref="B190" r:id="rId35" display="https://lion-group.ru/products/maskirovka/ukryvnaya-zawitnaya-plnka-roxtop-s-malyarnoj-lentoj/"/>
    <hyperlink ref="B189" r:id="rId36" display="https://lion-group.ru/products/maskirovka/ukryvnaya-zawitnaya-plnka-roxtop-s-malyarnoj-lentoj/"/>
    <hyperlink ref="B188" r:id="rId37" display="https://lion-group.ru/products/maskirovka/ukryvnaya-zawitnaya-plnka-roxtop-s-malyarnoj-lentoj/"/>
    <hyperlink ref="B187" r:id="rId38" display="https://lion-group.ru/products/maskirovka/ukryvnaya-zawitnaya-plnka-roxtop-s-malyarnoj-lentoj/"/>
    <hyperlink ref="B221" r:id="rId39" display="https://lion-group.ru/products/maskirovka/trafaretnaya-lenta-8-prorezej1/"/>
    <hyperlink ref="B246" r:id="rId40" display="https://lion-group.ru/products/salfetki1/salfetka-pylesbornaya-ultra/"/>
    <hyperlink ref="B245" r:id="rId41" display="https://lion-group.ru/products/salfetki1/salfetka-pylesbornaya-superwave/"/>
    <hyperlink ref="B288" r:id="rId42" display="https://lion-group.ru/products/siz/protivoaerozolnyj-respirator-roxtop-03v-ffp3-nr-d/"/>
    <hyperlink ref="B287" r:id="rId43" display="https://lion-group.ru/products/siz/protivoaerozolnyj-respirator-roxtop-03v-ffp3-nr-d/"/>
    <hyperlink ref="B285" r:id="rId44" display="https://lion-group.ru/products/siz/protivoaerozolnyj-respirator-roxtop-02v-ffp2-nr-d/"/>
    <hyperlink ref="B284" r:id="rId45" display="https://lion-group.ru/products/siz/protivoaerozolnyj-respirator-roxtop-02v-ffp2-nr-d/"/>
    <hyperlink ref="B282" r:id="rId46" display="https://lion-group.ru/products/siz/protivoaerozolnyj-respirator-roxtop-01v-ffp1-nrd/"/>
    <hyperlink ref="B281" r:id="rId47" display="https://lion-group.ru/products/siz/protivoaerozolnyj-respirator-roxtop-01-ffp1-nrd/"/>
    <hyperlink ref="B293" r:id="rId48" display="https://lion-group.ru/products/siz/polumaska-roxtop-silikonovaya/"/>
    <hyperlink ref="B292" r:id="rId49" display="https://lion-group.ru/products/siz/polumaska-roxtop-silikonovaya/"/>
    <hyperlink ref="B291" r:id="rId50" display="https://lion-group.ru/products/siz/polumaska-roxtop-silikonovaya/"/>
    <hyperlink ref="B203" r:id="rId51" display="https://lion-group.ru/products/maskirovka/plnochnaya-mnogorazovaya-malyarnaya-dver-roxtop/"/>
    <hyperlink ref="B202" r:id="rId52" display="https://lion-group.ru/products/maskirovka/plnochnaya-mnogorazovaya-malyarnaya-dver-roxtop/"/>
    <hyperlink ref="B201" r:id="rId53" display="https://lion-group.ru/products/maskirovka/plnochnaya-mnogorazovaya-malyarnaya-dver-roxtop/"/>
    <hyperlink ref="B274" r:id="rId54" display="https://lion-group.ru/products/siz/perchatki-zawitnye-roxtop-7232-s-poliuretanovym-pokrytiem-ladoni/"/>
    <hyperlink ref="B273" r:id="rId55" display="https://lion-group.ru/products/siz/perchatki-zawitnye-roxtop-7232-s-poliuretanovym-pokrytiem-ladoni/"/>
    <hyperlink ref="B272" r:id="rId56" display="https://lion-group.ru/products/siz/perchatki-zawitnye-roxtop-7232-s-poliuretanovym-pokrytiem-ladoni/"/>
    <hyperlink ref="B270" r:id="rId57" display="https://lion-group.ru/products/siz/perchatki-zawitnye-roxtop-7230-bez-pokrytiya-dlya-tochnyh-rabot/"/>
    <hyperlink ref="B269" r:id="rId58" display="https://lion-group.ru/products/siz/perchatki-zawitnye-roxtop-7230-bez-pokrytiya-dlya-tochnyh-rabot/"/>
    <hyperlink ref="B268" r:id="rId59" display="https://lion-group.ru/products/siz/perchatki-zawitnye-roxtop-7230-bez-pokrytiya-dlya-tochnyh-rabot/"/>
    <hyperlink ref="B224" r:id="rId60" display="https://lion-group.ru/products/oborudovanie/nabor-dlya-chistki-okrasochnyh-pistoletov-18-predmetov/"/>
    <hyperlink ref="B225" r:id="rId61" display="https://lion-group.ru/products/oborudovanie/nabor-dlya-chistki-okrasochnyh-pistoletov-12-predmetov/"/>
    <hyperlink ref="B253" r:id="rId62" display="https://lion-group.ru/products/siz/zawitnyj-kombinezon-dlya-malyarnyh-rabot-roxtop/"/>
    <hyperlink ref="B252" r:id="rId63" display="https://lion-group.ru/products/siz/zawitnyj-kombinezon-dlya-malyarnyh-rabot-roxtop/"/>
    <hyperlink ref="B251" r:id="rId64" display="https://lion-group.ru/products/siz/zawitnyj-kombinezon-dlya-malyarnyh-rabot-roxtop/"/>
    <hyperlink ref="B250" r:id="rId65" display="https://lion-group.ru/products/siz/zawitnyj-kombinezon-dlya-malyarnyh-rabot-roxtop/"/>
    <hyperlink ref="B212" r:id="rId66" display="https://lion-group.ru/products/zawitnaya-klejkaya-plnka-roxtop-dlya-okon/"/>
    <hyperlink ref="B211" r:id="rId67" display="https://lion-group.ru/products/zawitnaya-klejkaya-plnka-roxtop-dlya-okon/"/>
    <hyperlink ref="B210" r:id="rId68" display="https://lion-group.ru/products/zawitnaya-klejkaya-plnka-roxtop-dlya-okon/"/>
    <hyperlink ref="B198" r:id="rId69" display="https://lion-group.ru/products/vspomogatel-nye-materialy/dispenser-dlya-maskiruyuwej-plnki-i-bumagi/"/>
    <hyperlink ref="B197" r:id="rId70" display="https://lion-group.ru/products/vspomogatel-nye-materialy/dispenser-dlya-maskiruyuwej-plnki-i-bumagi/"/>
    <hyperlink ref="B308" r:id="rId71" display="https://lion-group.ru/products/siz/derzhatel-filtra/"/>
    <hyperlink ref="B243" r:id="rId72" display="https://lion-group.ru/products/salfetki1/bumazhnaya-salfetka-multiwipe-2-slojnaya/"/>
    <hyperlink ref="B233" r:id="rId73" display="https://lion-group.ru/products/salfetki1/obezzhirivayuwaya-salfetka-ultraclean-one-soft/"/>
    <hyperlink ref="B232" r:id="rId74" display="https://lion-group.ru/products/salfetki1/obezzhirivayuwaya-salfetka-ultraclean-one-soft/"/>
    <hyperlink ref="B231" r:id="rId75" display="https://lion-group.ru/products/salfetki1/obezzhirivayuwaya-salfetka-ultraclean-one-new/"/>
    <hyperlink ref="B230" r:id="rId76" display="https://lion-group.ru/products/salfetki1/obezzhirivayuwaya-salfetka-ultraclean-one-new/"/>
    <hyperlink ref="B229" r:id="rId77" display="https://lion-group.ru/products/salfetki1/obezzhirivayuwaya-salfetka-ultraclean/"/>
    <hyperlink ref="B228" r:id="rId78" display="https://lion-group.ru/products/salfetki1/obezzhirivayuwaya-salfetka-ultraclean/"/>
    <hyperlink ref="B241" r:id="rId79" display="https://lion-group.ru/products/salfetki1/obezzhirivayuwaya-salfetka-multiclean-one-ii/"/>
    <hyperlink ref="B240" r:id="rId80" display="https://lion-group.ru/products/salfetki1/obezzhirivayuwaya-salfetka-multiclean-one-ii/"/>
    <hyperlink ref="B239" r:id="rId81" display="https://lion-group.ru/products/salfetki1/obezzhirivayuwaya-salfetka-multiclean-one/"/>
    <hyperlink ref="B238" r:id="rId82" display="https://lion-group.ru/products/salfetki1/obezzhirivayuwaya-salfetka-multiclean-one/"/>
    <hyperlink ref="B237" r:id="rId83" display="https://lion-group.ru/products/salfetki1/obezzhirivayuwaya-salfetka-multiclean-ii/"/>
    <hyperlink ref="B236" r:id="rId84" display="https://lion-group.ru/products/salfetki1/obezzhirivayuwaya-salfetka-multiclean-ii/"/>
    <hyperlink ref="B259" r:id="rId85" display="https://lion-group.ru/products/siz/mnogorazovyj-zawitnyj-kombinezon-roxpro-s-ventilyaciej/"/>
    <hyperlink ref="B258" r:id="rId86" display="https://lion-group.ru/products/siz/mnogorazovyj-zawitnyj-kombinezon-roxpro-s-ventilyaciej/"/>
    <hyperlink ref="B257" r:id="rId87" display="https://lion-group.ru/products/siz/mnogorazovyj-zawitnyj-kombinezon-roxpro-s-ventilyaciej/"/>
    <hyperlink ref="B256" r:id="rId88" display="https://lion-group.ru/products/siz/mnogorazovyj-zawitnyj-kombinezon-roxpro-s-ventilyaciej/"/>
    <hyperlink ref="B264" r:id="rId89" display="https://lion-group.ru/products/siz/mnogorazovyj-zawitnyj-kombinezon-roxtop/"/>
    <hyperlink ref="B263" r:id="rId90" display="https://lion-group.ru/products/siz/mnogorazovyj-zawitnyj-kombinezon-roxtop/"/>
    <hyperlink ref="B262" r:id="rId91" display="https://lion-group.ru/products/siz/mnogorazovyj-zawitnyj-kombinezon-roxtop/"/>
    <hyperlink ref="B261" r:id="rId92" display="https://lion-group.ru/products/siz/mnogorazovyj-zawitnyj-kombinezon-roxtop/"/>
    <hyperlink ref="B174" r:id="rId93" display="https://lion-group.ru/products/maskirovka/maskiruyuwaya-plnka/"/>
    <hyperlink ref="B173" r:id="rId94" display="https://lion-group.ru/products/maskirovka/maskiruyuwaya-plnka/"/>
    <hyperlink ref="B172" r:id="rId95" display="https://lion-group.ru/products/maskirovka/maskiruyuwaya-plnka/"/>
    <hyperlink ref="B177" r:id="rId96" display="https://lion-group.ru/products/maskirovka/maskiruyuwaya-plnka-roxone-6-mic/"/>
    <hyperlink ref="B176" r:id="rId97" display="https://lion-group.ru/products/maskirovka/maskiruyuwaya-plnka-roxone-6-mic/"/>
    <hyperlink ref="B175" r:id="rId98" display="https://lion-group.ru/products/maskirovka/maskiruyuwaya-plnka-roxone-6-mic/"/>
    <hyperlink ref="B168" r:id="rId99" display="https://lion-group.ru/products/maskirovka/maskiruyuwaya-bumaga-roxtop-s-kleyawej-lentoj/"/>
    <hyperlink ref="B167" r:id="rId100" display="https://lion-group.ru/products/maskirovka/maskiruyuwaya-bumaga-roxtop-s-kleyawej-lentoj/"/>
    <hyperlink ref="B160" r:id="rId101" display="https://lion-group.ru/products/maskirovka/maskiruyuwaya-bumaga-roxtop/"/>
    <hyperlink ref="B159" r:id="rId102" display="https://lion-group.ru/products/maskirovka/maskiruyuwaya-bumaga-roxtop/"/>
    <hyperlink ref="B158" r:id="rId103" display="https://lion-group.ru/products/maskirovka/maskiruyuwaya-bumaga-roxtop/"/>
    <hyperlink ref="B157" r:id="rId104" display="https://lion-group.ru/products/maskirovka/maskiruyuwaya-bumaga-roxtop/"/>
    <hyperlink ref="B156" r:id="rId105" display="https://lion-group.ru/products/maskirovka/maskiruyuwaya-bumaga-roxtop/"/>
    <hyperlink ref="B165" r:id="rId106" display="https://lion-group.ru/products/maskirovka/maskiruyuwaya-bumaga-roxone/"/>
    <hyperlink ref="B164" r:id="rId107" display="https://lion-group.ru/products/maskirovka/maskiruyuwaya-bumaga-roxone/"/>
    <hyperlink ref="B163" r:id="rId108" display="https://lion-group.ru/products/maskirovka/maskiruyuwaya-bumaga-roxone/"/>
    <hyperlink ref="B162" r:id="rId109" display="https://lion-group.ru/products/maskirovka/maskiruyuwaya-bumaga-roxone/"/>
    <hyperlink ref="B150" r:id="rId110" display="https://lion-group.ru/products/maskirovka/malyarnaya-pvh-lenta-roxpro-tisnnnaya/"/>
    <hyperlink ref="B149" r:id="rId111" display="https://lion-group.ru/products/maskirovka/malyarnaya-pvh-lenta-roxpro/"/>
    <hyperlink ref="B116" r:id="rId112" display="https://lion-group.ru/products/maskirovka/malyarnaya-lenta-roxtop-7095/"/>
    <hyperlink ref="B115" r:id="rId113" display="https://lion-group.ru/products/maskirovka/malyarnaya-lenta-roxtop-7095/"/>
    <hyperlink ref="B114" r:id="rId114" display="https://lion-group.ru/products/maskirovka/malyarnaya-lenta-roxtop-7095/"/>
    <hyperlink ref="B113" r:id="rId115" display="https://lion-group.ru/products/maskirovka/malyarnaya-lenta-roxtop-7095/"/>
    <hyperlink ref="B130" r:id="rId116" display="https://lion-group.ru/products/maskirovka/malyarnaya-lenta-roxtop-3580-yarko-zhltaya/"/>
    <hyperlink ref="B129" r:id="rId117" display="https://lion-group.ru/products/maskirovka/malyarnaya-lenta-roxtop-3580-yarko-zhltaya/"/>
    <hyperlink ref="B128" r:id="rId118" display="https://lion-group.ru/products/maskirovka/malyarnaya-lenta-roxtop-3580-yarko-zhltaya/"/>
    <hyperlink ref="B127" r:id="rId119" display="https://lion-group.ru/products/maskirovka/malyarnaya-lenta-roxtop-3580-yarko-zhltaya/"/>
    <hyperlink ref="B146" r:id="rId120" display="https://lion-group.ru/products/maskirovka/malyarnaya-lenta-roxtop-3580-sinyaya/"/>
    <hyperlink ref="B145" r:id="rId121" display="https://lion-group.ru/products/maskirovka/malyarnaya-lenta-roxtop-3580-sinyaya/"/>
    <hyperlink ref="B144" r:id="rId122" display="https://lion-group.ru/products/maskirovka/malyarnaya-lenta-roxtop-3580-sinyaya/"/>
    <hyperlink ref="B143" r:id="rId123" display="https://lion-group.ru/products/maskirovka/malyarnaya-lenta-roxtop-3580-sinyaya/"/>
    <hyperlink ref="B138" r:id="rId124" display="https://lion-group.ru/products/maskirovka/malyarnaya-lenta-roxtop-3580-oranzhevaya/"/>
    <hyperlink ref="B137" r:id="rId125" display="https://lion-group.ru/products/maskirovka/malyarnaya-lenta-roxtop-3580-oranzhevaya/"/>
    <hyperlink ref="B136" r:id="rId126" display="https://lion-group.ru/products/maskirovka/malyarnaya-lenta-roxtop-3580-oranzhevaya/"/>
    <hyperlink ref="B135" r:id="rId127" display="https://lion-group.ru/products/maskirovka/malyarnaya-lenta-roxtop-3580-oranzhevaya/"/>
    <hyperlink ref="B142" r:id="rId128" display="https://lion-group.ru/products/maskirovka/malyarnaya-lenta-roxtop-3580-krasnaya/"/>
    <hyperlink ref="B141" r:id="rId129" display="https://lion-group.ru/products/maskirovka/malyarnaya-lenta-roxtop-3580-krasnaya/"/>
    <hyperlink ref="B140" r:id="rId130" display="https://lion-group.ru/products/maskirovka/malyarnaya-lenta-roxtop-3580-krasnaya/"/>
    <hyperlink ref="B139" r:id="rId131" display="https://lion-group.ru/products/maskirovka/malyarnaya-lenta-roxtop-3580-krasnaya/"/>
    <hyperlink ref="B134" r:id="rId132" display="https://lion-group.ru/products/maskirovka/malyarnaya-lenta-roxtop-7097/"/>
    <hyperlink ref="B133" r:id="rId133" display="https://lion-group.ru/products/maskirovka/malyarnaya-lenta-roxtop-7097/"/>
    <hyperlink ref="B132" r:id="rId134" display="https://lion-group.ru/products/maskirovka/malyarnaya-lenta-roxtop-7097/"/>
    <hyperlink ref="B131" r:id="rId135" display="https://lion-group.ru/products/maskirovka/malyarnaya-lenta-roxtop-7097/"/>
    <hyperlink ref="B126" r:id="rId136" display="https://lion-group.ru/products/maskirovka/malyarnaya-lenta-roxtop-3580/"/>
    <hyperlink ref="B125" r:id="rId137" display="https://lion-group.ru/products/maskirovka/malyarnaya-lenta-roxtop-3580/"/>
    <hyperlink ref="B124" r:id="rId138" display="https://lion-group.ru/products/maskirovka/malyarnaya-lenta-roxtop-3580/"/>
    <hyperlink ref="B123" r:id="rId139" display="https://lion-group.ru/products/maskirovka/malyarnaya-lenta-roxtop-3580/"/>
    <hyperlink ref="B86" r:id="rId140" display="https://lion-group.ru/products/maskirovka/malyarnaya-lenta-roxpro-5030/"/>
    <hyperlink ref="B85" r:id="rId141" display="https://lion-group.ru/products/maskirovka/malyarnaya-lenta-roxpro-5025-ultra/"/>
    <hyperlink ref="B84" r:id="rId142" display="https://lion-group.ru/products/maskirovka/malyarnaya-lenta-roxpro-5020/"/>
    <hyperlink ref="B82" r:id="rId143" display="https://lion-group.ru/products/maskirovka/malyarnaya-lenta-roxpro-5010/"/>
    <hyperlink ref="B97" r:id="rId144" display="https://lion-group.ru/products/maskirovka/malyarnaya-lenta-roxpro-4591/"/>
    <hyperlink ref="B96" r:id="rId145" display="https://lion-group.ru/products/maskirovka/malyarnaya-lenta-roxpro-4591/"/>
    <hyperlink ref="B95" r:id="rId146" display="https://lion-group.ru/products/maskirovka/malyarnaya-lenta-roxpro-4591/"/>
    <hyperlink ref="B94" r:id="rId147" display="https://lion-group.ru/products/maskirovka/malyarnaya-lenta-roxpro-4591/"/>
    <hyperlink ref="B105" r:id="rId148" display="https://lion-group.ru/products/maskirovka/malyarnaya-lenta-roxpro-4590-oranzhevaya/"/>
    <hyperlink ref="B104" r:id="rId149" display="https://lion-group.ru/products/maskirovka/malyarnaya-lenta-roxpro-4590-oranzhevaya/"/>
    <hyperlink ref="B103" r:id="rId150" display="https://lion-group.ru/products/maskirovka/malyarnaya-lenta-roxpro-4590-oranzhevaya/"/>
    <hyperlink ref="B102" r:id="rId151" display="https://lion-group.ru/products/maskirovka/malyarnaya-lenta-roxpro-4590-oranzhevaya/"/>
    <hyperlink ref="B101" r:id="rId152" display="https://lion-group.ru/products/maskirovka/malyarnaya-lenta-roxpro-4590-zelnaya/"/>
    <hyperlink ref="B100" r:id="rId153" display="https://lion-group.ru/products/maskirovka/malyarnaya-lenta-roxpro-4590-zelnaya/"/>
    <hyperlink ref="B99" r:id="rId154" display="https://lion-group.ru/products/maskirovka/malyarnaya-lenta-roxpro-4590-zelnaya/"/>
    <hyperlink ref="B98" r:id="rId155" display="https://lion-group.ru/products/maskirovka/malyarnaya-lenta-roxpro-4590-zelnaya/"/>
    <hyperlink ref="B93" r:id="rId156" display="https://lion-group.ru/products/maskirovka/malyarnaya-lenta-roxpro-4590/"/>
    <hyperlink ref="B92" r:id="rId157" display="https://lion-group.ru/products/maskirovka/malyarnaya-lenta-roxpro-4590/"/>
    <hyperlink ref="B91" r:id="rId158" display="https://lion-group.ru/products/maskirovka/malyarnaya-lenta-roxpro-4590/"/>
    <hyperlink ref="B90" r:id="rId159" display="https://lion-group.ru/products/maskirovka/malyarnaya-lenta-roxpro-4590/"/>
    <hyperlink ref="B110" r:id="rId160" display="https://lion-group.ru/products/maskirovka/malyarnaya-lenta-roxpro-3680/"/>
    <hyperlink ref="B109" r:id="rId161" display="https://lion-group.ru/products/maskirovka/malyarnaya-lenta-roxpro-3680/"/>
    <hyperlink ref="B108" r:id="rId162" display="https://lion-group.ru/products/maskirovka/malyarnaya-lenta-roxpro-3680/"/>
    <hyperlink ref="B107" r:id="rId163" display="https://lion-group.ru/products/maskirovka/malyarnaya-lenta-roxpro-3680/"/>
    <hyperlink ref="B220" r:id="rId164" display="https://lion-group.ru/products/maskirovka/konturnaya-lenta-roxtop-oranzhevaya/"/>
    <hyperlink ref="B219" r:id="rId165" display="https://lion-group.ru/products/maskirovka/konturnaya-lenta/"/>
    <hyperlink ref="B218" r:id="rId166" display="https://lion-group.ru/products/maskirovka/konturnaya-lenta/"/>
    <hyperlink ref="B217" r:id="rId167" display="https://lion-group.ru/products/maskirovka/konturnaya-lenta/"/>
    <hyperlink ref="B216" r:id="rId168" display="https://lion-group.ru/products/maskirovka/konturnaya-lenta/"/>
    <hyperlink ref="B215" r:id="rId169" display="https://lion-group.ru/products/maskirovka/konturnaya-lenta/"/>
    <hyperlink ref="B297" r:id="rId170" display="https://lion-group.ru/products/siz/komplekt-dlya-zawity-dyhaniya/"/>
    <hyperlink ref="B296" r:id="rId171" display="https://lion-group.ru/products/siz/komplekt-dlya-zawity-dyhaniya/"/>
    <hyperlink ref="B295" r:id="rId172" display="https://lion-group.ru/products/siz/komplekt-dlya-zawity-dyhaniya/"/>
    <hyperlink ref="B208" r:id="rId173" display="https://lion-group.ru/products/maskirovka/zawitnyj-flis-roxtop-dlya-malyarnyh-rabot/"/>
    <hyperlink ref="B207" r:id="rId174" display="https://lion-group.ru/products/maskirovka/zawitnyj-flis-roxtop-dlya-malyarnyh-rabot/"/>
    <hyperlink ref="B206" r:id="rId175" display="https://lion-group.ru/products/maskirovka/zawitnyj-flis-roxtop-dlya-malyarnyh-rabot/"/>
    <hyperlink ref="B69" r:id="rId176" display="https://lion-group.ru/products/abrazivy/zawitnaya-prokladka-115-h-230mm/"/>
    <hyperlink ref="B68" r:id="rId177" display="https://lion-group.ru/products/abrazivy/zawitnaya-prokladka-115-h-230mm/"/>
    <hyperlink ref="B64" r:id="rId178" display="https://lion-group.ru/products/instrument/nabor-dlya-shlifovaniya-vypuklyh-i-vognutyh-poverhnostej/"/>
    <hyperlink ref="B62" r:id="rId179" display="https://lion-group.ru/products/instrument/malyj-shlifok-70-h-125mm/"/>
    <hyperlink ref="B73" r:id="rId180" display="https://lion-group.ru/products/instrument/malyj-shlifok-myshka-150mm/"/>
    <hyperlink ref="B66" r:id="rId181" display="https://lion-group.ru/products/instrument/shirokij-shlifok-115-h-230mm/"/>
    <hyperlink ref="B65" r:id="rId182" display="https://lion-group.ru/products/instrument/shirokij-shlifok-115-h-230mm/"/>
    <hyperlink ref="B74" r:id="rId183" display="https://lion-group.ru/products/instrument/srednij-shlifok-80-h-230mm/"/>
    <hyperlink ref="B63" r:id="rId184" display="https://lion-group.ru/products/instrument/srednij-shlifok-70-h-198mm/"/>
    <hyperlink ref="B58" r:id="rId185" display="https://lion-group.ru/products/abrazivy/myagkaya-prokladka-225mm-24-otv/"/>
    <hyperlink ref="B59" r:id="rId186" display="https://lion-group.ru/products/abrazivy/zawitnaya-prokladka-225mm-24-otv/"/>
    <hyperlink ref="B56" r:id="rId187" display="https://lion-group.ru/products/abrazivy/zawitnaya-prokladka-150mm/"/>
    <hyperlink ref="B55" r:id="rId188" display="https://lion-group.ru/products/abrazivy/zawitnaya-prokladka-150mm/"/>
    <hyperlink ref="B54" r:id="rId189" display="https://lion-group.ru/products/abrazivy/zawitnaya-prokladka-150mm/"/>
    <hyperlink ref="B53" r:id="rId190" display="https://lion-group.ru/products/abrazivy/zawitnaya-prokladka-125mm/"/>
    <hyperlink ref="B51" r:id="rId191" display="https://lion-group.ru/products/abrazivy/myagkaya-prokladka-fusion-150mm/"/>
    <hyperlink ref="B50" r:id="rId192" display="https://lion-group.ru/products/abrazivy/myagkaya-prokladka-fusion-150mm/"/>
    <hyperlink ref="B47" r:id="rId193" display="https://lion-group.ru/products/abrazivy/myagkaya-prokladka-soft-150mm/"/>
    <hyperlink ref="B46" r:id="rId194" display="https://lion-group.ru/products/abrazivy/myagkaya-prokladka-soft-150mm/"/>
    <hyperlink ref="B49" r:id="rId195" display="https://lion-group.ru/products/abrazivy/myagkaya-prokladka-150mm/"/>
    <hyperlink ref="B48" r:id="rId196" display="https://lion-group.ru/products/abrazivy/myagkaya-prokladka-150mm/"/>
    <hyperlink ref="B45" r:id="rId197" display="https://lion-group.ru/products/abrazivy/myagkaya-prokladka-150mm1/"/>
    <hyperlink ref="B44" r:id="rId198" display="https://lion-group.ru/products/abrazivy/myagkaya-prokladka-150mm1/"/>
    <hyperlink ref="B42" r:id="rId199" display="https://lion-group.ru/products/abrazivy/opravka-dlya-shlifovalnyh-krugov-winner-festo-150mm/"/>
    <hyperlink ref="B41" r:id="rId200" display="https://lion-group.ru/products/abrazivy/opravka-dlya-shlifovalnyh-krugov-winner-festo-150mm/"/>
    <hyperlink ref="B40" r:id="rId201" display="https://lion-group.ru/products/abrazivy/opravka-dlya-shlifovalnyh-krugov-winner-festo-150mm/"/>
    <hyperlink ref="B36" r:id="rId202" display="https://lion-group.ru/products/abrazivy/opravka-dlya-shlifovalnyh-krugov-winner-125mm/"/>
    <hyperlink ref="B35" r:id="rId203" display="https://lion-group.ru/products/abrazivy/opravka-dlya-shlifovalnyh-krugov-winner-125mm/"/>
    <hyperlink ref="B39" r:id="rId204" display="https://lion-group.ru/products/abrazivy/opravka-dlya-shlifovalnyh-krugov-winner-150mm/"/>
    <hyperlink ref="B38" r:id="rId205" display="https://lion-group.ru/products/abrazivy/opravka-dlya-shlifovalnyh-krugov-winner-150mm/"/>
    <hyperlink ref="B37" r:id="rId206" display="https://lion-group.ru/products/abrazivy/opravka-dlya-shlifovalnyh-krugov-winner-150mm/"/>
    <hyperlink ref="B34" r:id="rId207" display="https://lion-group.ru/products/abrazivy/opravki-fusion-electro-150mm/"/>
    <hyperlink ref="B33" r:id="rId208" display="https://lion-group.ru/products/abrazivy/opravki-fusion-electro-150mm/"/>
    <hyperlink ref="B32" r:id="rId209" display="https://lion-group.ru/products/abrazivy/opravka-dlya-shlifovalnyh-krugov-fusion-150mm/"/>
    <hyperlink ref="B31" r:id="rId210" display="https://lion-group.ru/products/abrazivy/opravka-dlya-shlifovalnyh-krugov-fusion-150mm/"/>
    <hyperlink ref="B30" r:id="rId211" display="https://lion-group.ru/products/abrazivy/opravka-dlya-shlifovalnyh-krugov-fusion-150mm/"/>
    <hyperlink ref="B29" r:id="rId212" display="https://lion-group.ru/products/abrazivy/opravka-mamba-150mm/"/>
    <hyperlink ref="B25" r:id="rId213" display="https://lion-group.ru/products/abrazivy/shlifovalnaya-bumaga-sunrox-v-rulone/"/>
    <hyperlink ref="B24" r:id="rId214" display="https://lion-group.ru/products/abrazivy/shlifovalnaya-bumaga-sunrox-v-rulone/"/>
    <hyperlink ref="B23" r:id="rId215" display="https://lion-group.ru/products/abrazivy/shlifovalnaya-bumaga-sunrox-v-rulone/"/>
    <hyperlink ref="B22" r:id="rId216" display="https://lion-group.ru/products/abrazivy/shlifovalnaya-bumaga-sunrox-v-rulone/"/>
    <hyperlink ref="B21" r:id="rId217" display="https://lion-group.ru/products/abrazivy/shlifovalnaya-bumaga-sunrox-v-rulone/"/>
    <hyperlink ref="B20" r:id="rId218" display="https://lion-group.ru/products/abrazivy/shlifovalnaya-bumaga-sunrox-v-rulone/"/>
    <hyperlink ref="B19" r:id="rId219" display="https://lion-group.ru/products/abrazivy/shlifovalnaya-bumaga-sunrox-v-rulone/"/>
    <hyperlink ref="B18" r:id="rId220" display="https://lion-group.ru/products/abrazivy/shlifovalnaya-bumaga-sunrox-v-rulone/"/>
    <hyperlink ref="B16" r:id="rId221" display="https://lion-group.ru/products/abrazivy/shlifovalnaya-bumaga-sunrox-v-rulone/"/>
    <hyperlink ref="B15" r:id="rId222" display="https://lion-group.ru/products/abrazivy/shlifovalnaya-bumaga-sunrox-v-rulone/"/>
    <hyperlink ref="B14" r:id="rId223" display="https://lion-group.ru/products/abrazivy/shlifovalnaya-bumaga-sunrox-v-rulone/"/>
    <hyperlink ref="B13" r:id="rId224" display="https://lion-group.ru/products/abrazivy/shlifovalnaya-bumaga-sunrox-v-rulone/"/>
    <hyperlink ref="B12" r:id="rId225" display="https://lion-group.ru/products/abrazivy/shlifovalnaya-bumaga-sunrox-v-rulone/"/>
    <hyperlink ref="B11" r:id="rId226" display="https://lion-group.ru/products/abrazivy/shlifovalnaya-bumaga-sunrox-v-rulone/"/>
    <hyperlink ref="B10" r:id="rId227" display="https://lion-group.ru/products/abrazivy/shlifovalnaya-bumaga-sunrox-v-rulone/"/>
    <hyperlink ref="B9" r:id="rId228" display="https://lion-group.ru/products/abrazivy/shlifovalnaya-bumaga-sunrox-v-rulone/"/>
    <hyperlink ref="B254" r:id="rId229" display="https://lion-group.ru/products/siz/zawitnyj-kombinezon-dlya-malyarnyh-rabot-roxtop/"/>
  </hyperlinks>
  <pageMargins left="0.11811023622047245" right="0.11811023622047245" top="0.55118110236220474" bottom="0.35433070866141736" header="0.31496062992125984" footer="0.31496062992125984"/>
  <pageSetup paperSize="9" scale="85" orientation="portrait" r:id="rId230"/>
  <drawing r:id="rId23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4"/>
  <sheetViews>
    <sheetView workbookViewId="0">
      <pane xSplit="3" ySplit="6" topLeftCell="D7" activePane="bottomRight" state="frozen"/>
      <selection pane="topRight" activeCell="D1" sqref="D1"/>
      <selection pane="bottomLeft" activeCell="A8" sqref="A8"/>
      <selection pane="bottomRight" activeCell="D5" sqref="D5"/>
    </sheetView>
  </sheetViews>
  <sheetFormatPr defaultColWidth="9.1796875" defaultRowHeight="12" outlineLevelCol="1"/>
  <cols>
    <col min="1" max="1" width="6.54296875" style="1" hidden="1" customWidth="1" outlineLevel="1"/>
    <col min="2" max="2" width="6.54296875" style="1" customWidth="1" collapsed="1"/>
    <col min="3" max="3" width="82.26953125" style="1" customWidth="1"/>
    <col min="4" max="4" width="9" style="1" customWidth="1"/>
    <col min="5" max="5" width="6.54296875" style="1" customWidth="1"/>
    <col min="6" max="6" width="7.81640625" style="1" hidden="1" customWidth="1" outlineLevel="1"/>
    <col min="7" max="7" width="7.81640625" style="1" customWidth="1" collapsed="1"/>
    <col min="8" max="8" width="9.1796875" style="1" outlineLevel="1"/>
    <col min="9" max="10" width="9.1796875" style="65" hidden="1" customWidth="1"/>
    <col min="11" max="12" width="9.1796875" style="1" outlineLevel="1"/>
    <col min="13" max="13" width="1.54296875" style="1" customWidth="1" outlineLevel="1"/>
    <col min="14" max="14" width="8.1796875" style="1" customWidth="1" outlineLevel="1"/>
    <col min="15" max="16384" width="9.1796875" style="1"/>
  </cols>
  <sheetData>
    <row r="2" spans="1:12" ht="15.5">
      <c r="B2" s="314" t="s">
        <v>0</v>
      </c>
      <c r="C2" s="314"/>
      <c r="D2" s="314"/>
      <c r="E2" s="314"/>
      <c r="F2" s="314"/>
      <c r="G2" s="2"/>
    </row>
    <row r="3" spans="1:12" ht="15.5">
      <c r="B3" s="314" t="s">
        <v>1703</v>
      </c>
      <c r="C3" s="314"/>
      <c r="D3" s="314"/>
      <c r="E3" s="314"/>
      <c r="F3" s="314"/>
      <c r="G3" s="2"/>
    </row>
    <row r="4" spans="1:12">
      <c r="B4" s="1" t="s">
        <v>1202</v>
      </c>
      <c r="K4" s="5" t="s">
        <v>574</v>
      </c>
      <c r="L4" s="6">
        <v>0</v>
      </c>
    </row>
    <row r="5" spans="1:12" ht="15" thickBot="1">
      <c r="B5" s="1" t="s">
        <v>1</v>
      </c>
      <c r="D5" s="85" t="s">
        <v>585</v>
      </c>
      <c r="F5" s="307">
        <f>Курс_EUR</f>
        <v>105</v>
      </c>
      <c r="I5" s="66" t="s">
        <v>2345</v>
      </c>
      <c r="J5" s="67">
        <f>SUM(J9:J123)</f>
        <v>0</v>
      </c>
      <c r="K5" s="5" t="s">
        <v>1688</v>
      </c>
      <c r="L5" s="8">
        <f>SUM(L9:L123)</f>
        <v>0</v>
      </c>
    </row>
    <row r="6" spans="1:12" ht="36.5" thickBot="1">
      <c r="A6" s="9" t="s">
        <v>969</v>
      </c>
      <c r="B6" s="10" t="s">
        <v>2</v>
      </c>
      <c r="C6" s="11" t="s">
        <v>3</v>
      </c>
      <c r="D6" s="11" t="s">
        <v>4</v>
      </c>
      <c r="E6" s="11" t="s">
        <v>5</v>
      </c>
      <c r="F6" s="11" t="s">
        <v>2343</v>
      </c>
      <c r="G6" s="12" t="s">
        <v>1627</v>
      </c>
      <c r="H6" s="13" t="s">
        <v>576</v>
      </c>
      <c r="I6" s="68" t="s">
        <v>575</v>
      </c>
      <c r="J6" s="68" t="s">
        <v>2508</v>
      </c>
      <c r="K6" s="14" t="s">
        <v>575</v>
      </c>
      <c r="L6" s="14" t="s">
        <v>1687</v>
      </c>
    </row>
    <row r="7" spans="1:12" ht="16" thickBot="1">
      <c r="A7" s="208"/>
      <c r="B7" s="324" t="s">
        <v>27</v>
      </c>
      <c r="C7" s="324"/>
      <c r="D7" s="324"/>
      <c r="E7" s="324"/>
      <c r="F7" s="325"/>
      <c r="G7" s="86"/>
      <c r="H7" s="148"/>
      <c r="I7" s="209"/>
      <c r="J7" s="72"/>
      <c r="K7" s="28"/>
      <c r="L7" s="28"/>
    </row>
    <row r="8" spans="1:12" ht="12.5" thickBot="1">
      <c r="A8" s="29"/>
      <c r="B8" s="321" t="s">
        <v>1192</v>
      </c>
      <c r="C8" s="322"/>
      <c r="D8" s="322"/>
      <c r="E8" s="322"/>
      <c r="F8" s="323"/>
      <c r="G8" s="88"/>
      <c r="H8" s="26"/>
      <c r="I8" s="72"/>
      <c r="J8" s="72"/>
      <c r="K8" s="28"/>
      <c r="L8" s="28"/>
    </row>
    <row r="9" spans="1:12">
      <c r="A9" s="81">
        <v>0</v>
      </c>
      <c r="B9" s="89">
        <v>711220</v>
      </c>
      <c r="C9" s="23" t="s">
        <v>2219</v>
      </c>
      <c r="D9" s="23" t="s">
        <v>794</v>
      </c>
      <c r="E9" s="23" t="s">
        <v>7</v>
      </c>
      <c r="F9" s="25">
        <v>4.5999999999999996</v>
      </c>
      <c r="G9" s="25">
        <f>ROUND(F9*Курс_EUR,2)</f>
        <v>483</v>
      </c>
      <c r="H9" s="26"/>
      <c r="I9" s="72">
        <f>F9*(1-Скидка_RP_СИЗ)</f>
        <v>4.5999999999999996</v>
      </c>
      <c r="J9" s="72">
        <f>I9*H9</f>
        <v>0</v>
      </c>
      <c r="K9" s="28">
        <f>G9*(1-Скидка_RP_СИЗ)</f>
        <v>483</v>
      </c>
      <c r="L9" s="28">
        <f>H9*K9</f>
        <v>0</v>
      </c>
    </row>
    <row r="10" spans="1:12">
      <c r="A10" s="81">
        <v>0</v>
      </c>
      <c r="B10" s="89">
        <v>711230</v>
      </c>
      <c r="C10" s="23" t="s">
        <v>2220</v>
      </c>
      <c r="D10" s="23" t="s">
        <v>794</v>
      </c>
      <c r="E10" s="23" t="s">
        <v>7</v>
      </c>
      <c r="F10" s="25">
        <v>4.5999999999999996</v>
      </c>
      <c r="G10" s="25">
        <f>ROUND(F10*Курс_EUR,2)</f>
        <v>483</v>
      </c>
      <c r="H10" s="26"/>
      <c r="I10" s="72">
        <f>F10*(1-Скидка_RP_СИЗ)</f>
        <v>4.5999999999999996</v>
      </c>
      <c r="J10" s="72">
        <f>I10*H10</f>
        <v>0</v>
      </c>
      <c r="K10" s="28">
        <f>G10*(1-Скидка_RP_СИЗ)</f>
        <v>483</v>
      </c>
      <c r="L10" s="28">
        <f>H10*K10</f>
        <v>0</v>
      </c>
    </row>
    <row r="11" spans="1:12">
      <c r="A11" s="81">
        <v>0</v>
      </c>
      <c r="B11" s="89">
        <v>711240</v>
      </c>
      <c r="C11" s="23" t="s">
        <v>2221</v>
      </c>
      <c r="D11" s="23" t="s">
        <v>794</v>
      </c>
      <c r="E11" s="23" t="s">
        <v>7</v>
      </c>
      <c r="F11" s="25">
        <v>4.5999999999999996</v>
      </c>
      <c r="G11" s="25">
        <f>ROUND(F11*Курс_EUR,2)</f>
        <v>483</v>
      </c>
      <c r="H11" s="26"/>
      <c r="I11" s="72">
        <f>F11*(1-Скидка_RP_СИЗ)</f>
        <v>4.5999999999999996</v>
      </c>
      <c r="J11" s="72">
        <f>I11*H11</f>
        <v>0</v>
      </c>
      <c r="K11" s="28">
        <f>G11*(1-Скидка_RP_СИЗ)</f>
        <v>483</v>
      </c>
      <c r="L11" s="28">
        <f>H11*K11</f>
        <v>0</v>
      </c>
    </row>
    <row r="12" spans="1:12">
      <c r="A12" s="81">
        <v>0</v>
      </c>
      <c r="B12" s="89">
        <v>711250</v>
      </c>
      <c r="C12" s="23" t="s">
        <v>2222</v>
      </c>
      <c r="D12" s="23" t="s">
        <v>794</v>
      </c>
      <c r="E12" s="23" t="s">
        <v>7</v>
      </c>
      <c r="F12" s="25">
        <v>4.5999999999999996</v>
      </c>
      <c r="G12" s="25">
        <f>ROUND(F12*Курс_EUR,2)</f>
        <v>483</v>
      </c>
      <c r="H12" s="26"/>
      <c r="I12" s="72">
        <f>F12*(1-Скидка_RP_СИЗ)</f>
        <v>4.5999999999999996</v>
      </c>
      <c r="J12" s="72">
        <f>I12*H12</f>
        <v>0</v>
      </c>
      <c r="K12" s="28">
        <f>G12*(1-Скидка_RP_СИЗ)</f>
        <v>483</v>
      </c>
      <c r="L12" s="28">
        <f>H12*K12</f>
        <v>0</v>
      </c>
    </row>
    <row r="13" spans="1:12">
      <c r="A13" s="81">
        <v>0</v>
      </c>
      <c r="B13" s="89">
        <v>711260</v>
      </c>
      <c r="C13" s="23" t="s">
        <v>3381</v>
      </c>
      <c r="D13" s="23" t="s">
        <v>794</v>
      </c>
      <c r="E13" s="23" t="s">
        <v>7</v>
      </c>
      <c r="F13" s="25">
        <v>4.5999999999999996</v>
      </c>
      <c r="G13" s="25">
        <f>ROUND(F13*Курс_EUR,2)</f>
        <v>483</v>
      </c>
      <c r="H13" s="26"/>
      <c r="I13" s="72">
        <f>F13*(1-Скидка_RP_СИЗ)</f>
        <v>4.5999999999999996</v>
      </c>
      <c r="J13" s="72">
        <f>I13*H13</f>
        <v>0</v>
      </c>
      <c r="K13" s="28">
        <f>G13*(1-Скидка_RP_СИЗ)</f>
        <v>483</v>
      </c>
      <c r="L13" s="28">
        <f>H13*K13</f>
        <v>0</v>
      </c>
    </row>
    <row r="14" spans="1:12">
      <c r="A14" s="81"/>
      <c r="B14" s="80"/>
      <c r="C14" s="23"/>
      <c r="D14" s="23"/>
      <c r="E14" s="23"/>
      <c r="F14" s="25"/>
      <c r="G14" s="25"/>
      <c r="H14" s="26"/>
      <c r="I14" s="72"/>
      <c r="J14" s="72"/>
      <c r="K14" s="28"/>
      <c r="L14" s="28"/>
    </row>
    <row r="15" spans="1:12">
      <c r="A15" s="93">
        <v>0</v>
      </c>
      <c r="B15" s="119">
        <v>715120</v>
      </c>
      <c r="C15" s="120" t="s">
        <v>28</v>
      </c>
      <c r="D15" s="75" t="s">
        <v>794</v>
      </c>
      <c r="E15" s="75" t="s">
        <v>7</v>
      </c>
      <c r="F15" s="96">
        <v>16.13</v>
      </c>
      <c r="G15" s="25">
        <f>ROUND(F15*Курс_EUR,2)</f>
        <v>1693.65</v>
      </c>
      <c r="H15" s="26"/>
      <c r="I15" s="72">
        <f>F15*(1-Скидка_RP_СИЗ)</f>
        <v>16.13</v>
      </c>
      <c r="J15" s="72">
        <f>I15*H15</f>
        <v>0</v>
      </c>
      <c r="K15" s="28">
        <f>G15*(1-Скидка_RP_СИЗ)</f>
        <v>1693.65</v>
      </c>
      <c r="L15" s="28">
        <f>H15*K15</f>
        <v>0</v>
      </c>
    </row>
    <row r="16" spans="1:12">
      <c r="A16" s="93">
        <v>0</v>
      </c>
      <c r="B16" s="119">
        <v>715130</v>
      </c>
      <c r="C16" s="120" t="s">
        <v>29</v>
      </c>
      <c r="D16" s="75" t="s">
        <v>794</v>
      </c>
      <c r="E16" s="75" t="s">
        <v>7</v>
      </c>
      <c r="F16" s="96">
        <v>16.13</v>
      </c>
      <c r="G16" s="25">
        <f>ROUND(F16*Курс_EUR,2)</f>
        <v>1693.65</v>
      </c>
      <c r="H16" s="26"/>
      <c r="I16" s="72">
        <f>F16*(1-Скидка_RP_СИЗ)</f>
        <v>16.13</v>
      </c>
      <c r="J16" s="72">
        <f>I16*H16</f>
        <v>0</v>
      </c>
      <c r="K16" s="28">
        <f>G16*(1-Скидка_RP_СИЗ)</f>
        <v>1693.65</v>
      </c>
      <c r="L16" s="28">
        <f>H16*K16</f>
        <v>0</v>
      </c>
    </row>
    <row r="17" spans="1:12">
      <c r="A17" s="93">
        <v>0</v>
      </c>
      <c r="B17" s="119">
        <v>715140</v>
      </c>
      <c r="C17" s="120" t="s">
        <v>30</v>
      </c>
      <c r="D17" s="75" t="s">
        <v>794</v>
      </c>
      <c r="E17" s="75" t="s">
        <v>7</v>
      </c>
      <c r="F17" s="96">
        <v>16.13</v>
      </c>
      <c r="G17" s="25">
        <f>ROUND(F17*Курс_EUR,2)</f>
        <v>1693.65</v>
      </c>
      <c r="H17" s="26"/>
      <c r="I17" s="72">
        <f>F17*(1-Скидка_RP_СИЗ)</f>
        <v>16.13</v>
      </c>
      <c r="J17" s="72">
        <f>I17*H17</f>
        <v>0</v>
      </c>
      <c r="K17" s="28">
        <f>G17*(1-Скидка_RP_СИЗ)</f>
        <v>1693.65</v>
      </c>
      <c r="L17" s="28">
        <f>H17*K17</f>
        <v>0</v>
      </c>
    </row>
    <row r="18" spans="1:12">
      <c r="A18" s="93">
        <v>0</v>
      </c>
      <c r="B18" s="119">
        <v>715150</v>
      </c>
      <c r="C18" s="120" t="s">
        <v>31</v>
      </c>
      <c r="D18" s="75" t="s">
        <v>794</v>
      </c>
      <c r="E18" s="75" t="s">
        <v>7</v>
      </c>
      <c r="F18" s="96">
        <v>16.13</v>
      </c>
      <c r="G18" s="25">
        <f>ROUND(F18*Курс_EUR,2)</f>
        <v>1693.65</v>
      </c>
      <c r="H18" s="26"/>
      <c r="I18" s="72">
        <f>F18*(1-Скидка_RP_СИЗ)</f>
        <v>16.13</v>
      </c>
      <c r="J18" s="72">
        <f>I18*H18</f>
        <v>0</v>
      </c>
      <c r="K18" s="28">
        <f>G18*(1-Скидка_RP_СИЗ)</f>
        <v>1693.65</v>
      </c>
      <c r="L18" s="28">
        <f>H18*K18</f>
        <v>0</v>
      </c>
    </row>
    <row r="19" spans="1:12">
      <c r="A19" s="93"/>
      <c r="B19" s="121"/>
      <c r="C19" s="120"/>
      <c r="D19" s="75"/>
      <c r="E19" s="75"/>
      <c r="F19" s="96"/>
      <c r="G19" s="96"/>
      <c r="H19" s="98"/>
      <c r="I19" s="72"/>
      <c r="J19" s="72"/>
      <c r="K19" s="28"/>
      <c r="L19" s="28"/>
    </row>
    <row r="20" spans="1:12">
      <c r="A20" s="81">
        <v>0</v>
      </c>
      <c r="B20" s="114">
        <v>715220</v>
      </c>
      <c r="C20" s="29" t="s">
        <v>32</v>
      </c>
      <c r="D20" s="29" t="s">
        <v>794</v>
      </c>
      <c r="E20" s="29" t="s">
        <v>7</v>
      </c>
      <c r="F20" s="32">
        <v>11.45</v>
      </c>
      <c r="G20" s="25">
        <f>ROUND(F20*Курс_EUR,2)</f>
        <v>1202.25</v>
      </c>
      <c r="H20" s="26"/>
      <c r="I20" s="72">
        <f>F20*(1-Скидка_RP_СИЗ)</f>
        <v>11.45</v>
      </c>
      <c r="J20" s="72">
        <f>I20*H20</f>
        <v>0</v>
      </c>
      <c r="K20" s="28">
        <f>G20*(1-Скидка_RP_СИЗ)</f>
        <v>1202.25</v>
      </c>
      <c r="L20" s="28">
        <f>H20*K20</f>
        <v>0</v>
      </c>
    </row>
    <row r="21" spans="1:12">
      <c r="A21" s="81">
        <v>0</v>
      </c>
      <c r="B21" s="89">
        <v>715230</v>
      </c>
      <c r="C21" s="23" t="s">
        <v>33</v>
      </c>
      <c r="D21" s="23" t="s">
        <v>794</v>
      </c>
      <c r="E21" s="23" t="s">
        <v>7</v>
      </c>
      <c r="F21" s="25">
        <v>11.45</v>
      </c>
      <c r="G21" s="25">
        <f>ROUND(F21*Курс_EUR,2)</f>
        <v>1202.25</v>
      </c>
      <c r="H21" s="26"/>
      <c r="I21" s="72">
        <f>F21*(1-Скидка_RP_СИЗ)</f>
        <v>11.45</v>
      </c>
      <c r="J21" s="72">
        <f>I21*H21</f>
        <v>0</v>
      </c>
      <c r="K21" s="28">
        <f>G21*(1-Скидка_RP_СИЗ)</f>
        <v>1202.25</v>
      </c>
      <c r="L21" s="28">
        <f>H21*K21</f>
        <v>0</v>
      </c>
    </row>
    <row r="22" spans="1:12">
      <c r="A22" s="81">
        <v>0</v>
      </c>
      <c r="B22" s="89">
        <v>715240</v>
      </c>
      <c r="C22" s="23" t="s">
        <v>34</v>
      </c>
      <c r="D22" s="23" t="s">
        <v>794</v>
      </c>
      <c r="E22" s="23" t="s">
        <v>7</v>
      </c>
      <c r="F22" s="25">
        <v>11.45</v>
      </c>
      <c r="G22" s="25">
        <f>ROUND(F22*Курс_EUR,2)</f>
        <v>1202.25</v>
      </c>
      <c r="H22" s="26"/>
      <c r="I22" s="72">
        <f>F22*(1-Скидка_RP_СИЗ)</f>
        <v>11.45</v>
      </c>
      <c r="J22" s="72">
        <f>I22*H22</f>
        <v>0</v>
      </c>
      <c r="K22" s="28">
        <f>G22*(1-Скидка_RP_СИЗ)</f>
        <v>1202.25</v>
      </c>
      <c r="L22" s="28">
        <f>H22*K22</f>
        <v>0</v>
      </c>
    </row>
    <row r="23" spans="1:12">
      <c r="A23" s="81">
        <v>0</v>
      </c>
      <c r="B23" s="89">
        <v>715250</v>
      </c>
      <c r="C23" s="23" t="s">
        <v>35</v>
      </c>
      <c r="D23" s="23" t="s">
        <v>794</v>
      </c>
      <c r="E23" s="23" t="s">
        <v>7</v>
      </c>
      <c r="F23" s="25">
        <v>11.45</v>
      </c>
      <c r="G23" s="25">
        <f>ROUND(F23*Курс_EUR,2)</f>
        <v>1202.25</v>
      </c>
      <c r="H23" s="26"/>
      <c r="I23" s="72">
        <f>F23*(1-Скидка_RP_СИЗ)</f>
        <v>11.45</v>
      </c>
      <c r="J23" s="72">
        <f>I23*H23</f>
        <v>0</v>
      </c>
      <c r="K23" s="28">
        <f>G23*(1-Скидка_RP_СИЗ)</f>
        <v>1202.25</v>
      </c>
      <c r="L23" s="28">
        <f>H23*K23</f>
        <v>0</v>
      </c>
    </row>
    <row r="24" spans="1:12">
      <c r="A24" s="81"/>
      <c r="B24" s="80"/>
      <c r="C24" s="23"/>
      <c r="D24" s="23"/>
      <c r="E24" s="23"/>
      <c r="F24" s="25"/>
      <c r="G24" s="25"/>
      <c r="H24" s="26"/>
      <c r="I24" s="72"/>
      <c r="J24" s="72"/>
      <c r="K24" s="28"/>
      <c r="L24" s="28"/>
    </row>
    <row r="25" spans="1:12" ht="16" thickBot="1">
      <c r="A25" s="81"/>
      <c r="B25" s="324" t="s">
        <v>1193</v>
      </c>
      <c r="C25" s="324"/>
      <c r="D25" s="324"/>
      <c r="E25" s="324"/>
      <c r="F25" s="325"/>
      <c r="G25" s="86"/>
      <c r="H25" s="26"/>
      <c r="I25" s="72"/>
      <c r="J25" s="72"/>
      <c r="K25" s="28"/>
      <c r="L25" s="28"/>
    </row>
    <row r="26" spans="1:12" ht="12.5" thickBot="1">
      <c r="A26" s="81"/>
      <c r="B26" s="321" t="s">
        <v>1704</v>
      </c>
      <c r="C26" s="322"/>
      <c r="D26" s="322"/>
      <c r="E26" s="322"/>
      <c r="F26" s="323"/>
      <c r="G26" s="88"/>
      <c r="H26" s="26"/>
      <c r="I26" s="72"/>
      <c r="J26" s="72"/>
      <c r="K26" s="28"/>
      <c r="L26" s="28"/>
    </row>
    <row r="27" spans="1:12">
      <c r="A27" s="81">
        <v>0</v>
      </c>
      <c r="B27" s="89">
        <v>721122</v>
      </c>
      <c r="C27" s="23" t="s">
        <v>1122</v>
      </c>
      <c r="D27" s="23" t="s">
        <v>786</v>
      </c>
      <c r="E27" s="23" t="s">
        <v>553</v>
      </c>
      <c r="F27" s="25">
        <v>20.49</v>
      </c>
      <c r="G27" s="25">
        <f t="shared" ref="G27:G33" si="0">ROUND(F27*Курс_EUR,2)</f>
        <v>2151.4499999999998</v>
      </c>
      <c r="H27" s="26"/>
      <c r="I27" s="72">
        <f t="shared" ref="I27:I33" si="1">F27*(1-Скидка_RP_СИЗ)</f>
        <v>20.49</v>
      </c>
      <c r="J27" s="72">
        <f t="shared" ref="J27:J33" si="2">I27*H27</f>
        <v>0</v>
      </c>
      <c r="K27" s="28">
        <f t="shared" ref="K27:K33" si="3">G27*(1-Скидка_RP_СИЗ)</f>
        <v>2151.4499999999998</v>
      </c>
      <c r="L27" s="28">
        <f t="shared" ref="L27:L33" si="4">H27*K27</f>
        <v>0</v>
      </c>
    </row>
    <row r="28" spans="1:12">
      <c r="A28" s="81">
        <v>0</v>
      </c>
      <c r="B28" s="89">
        <v>721132</v>
      </c>
      <c r="C28" s="23" t="s">
        <v>1123</v>
      </c>
      <c r="D28" s="23" t="s">
        <v>786</v>
      </c>
      <c r="E28" s="23" t="s">
        <v>553</v>
      </c>
      <c r="F28" s="25">
        <v>20.49</v>
      </c>
      <c r="G28" s="25">
        <f t="shared" si="0"/>
        <v>2151.4499999999998</v>
      </c>
      <c r="H28" s="26"/>
      <c r="I28" s="72">
        <f t="shared" si="1"/>
        <v>20.49</v>
      </c>
      <c r="J28" s="72">
        <f t="shared" si="2"/>
        <v>0</v>
      </c>
      <c r="K28" s="28">
        <f t="shared" si="3"/>
        <v>2151.4499999999998</v>
      </c>
      <c r="L28" s="28">
        <f t="shared" si="4"/>
        <v>0</v>
      </c>
    </row>
    <row r="29" spans="1:12">
      <c r="A29" s="81">
        <v>0</v>
      </c>
      <c r="B29" s="89">
        <v>721142</v>
      </c>
      <c r="C29" s="23" t="s">
        <v>1124</v>
      </c>
      <c r="D29" s="23" t="s">
        <v>786</v>
      </c>
      <c r="E29" s="23" t="s">
        <v>553</v>
      </c>
      <c r="F29" s="25">
        <v>20.49</v>
      </c>
      <c r="G29" s="25">
        <f t="shared" si="0"/>
        <v>2151.4499999999998</v>
      </c>
      <c r="H29" s="26"/>
      <c r="I29" s="72">
        <f t="shared" si="1"/>
        <v>20.49</v>
      </c>
      <c r="J29" s="72">
        <f t="shared" si="2"/>
        <v>0</v>
      </c>
      <c r="K29" s="28">
        <f t="shared" si="3"/>
        <v>2151.4499999999998</v>
      </c>
      <c r="L29" s="28">
        <f t="shared" si="4"/>
        <v>0</v>
      </c>
    </row>
    <row r="30" spans="1:12">
      <c r="A30" s="81">
        <v>0</v>
      </c>
      <c r="B30" s="89">
        <v>721152</v>
      </c>
      <c r="C30" s="23" t="s">
        <v>1125</v>
      </c>
      <c r="D30" s="23" t="s">
        <v>1126</v>
      </c>
      <c r="E30" s="23" t="s">
        <v>1127</v>
      </c>
      <c r="F30" s="25">
        <v>20.49</v>
      </c>
      <c r="G30" s="25">
        <f t="shared" si="0"/>
        <v>2151.4499999999998</v>
      </c>
      <c r="H30" s="26"/>
      <c r="I30" s="72">
        <f t="shared" si="1"/>
        <v>20.49</v>
      </c>
      <c r="J30" s="72">
        <f t="shared" si="2"/>
        <v>0</v>
      </c>
      <c r="K30" s="28">
        <f t="shared" si="3"/>
        <v>2151.4499999999998</v>
      </c>
      <c r="L30" s="28">
        <f t="shared" si="4"/>
        <v>0</v>
      </c>
    </row>
    <row r="31" spans="1:12">
      <c r="A31" s="81">
        <v>0</v>
      </c>
      <c r="B31" s="89">
        <v>721162</v>
      </c>
      <c r="C31" s="23" t="s">
        <v>1817</v>
      </c>
      <c r="D31" s="23" t="s">
        <v>644</v>
      </c>
      <c r="E31" s="23" t="s">
        <v>779</v>
      </c>
      <c r="F31" s="25">
        <v>10.39</v>
      </c>
      <c r="G31" s="25">
        <f t="shared" si="0"/>
        <v>1090.95</v>
      </c>
      <c r="H31" s="26"/>
      <c r="I31" s="72">
        <f t="shared" si="1"/>
        <v>10.39</v>
      </c>
      <c r="J31" s="72">
        <f t="shared" si="2"/>
        <v>0</v>
      </c>
      <c r="K31" s="28">
        <f t="shared" si="3"/>
        <v>1090.95</v>
      </c>
      <c r="L31" s="28">
        <f t="shared" si="4"/>
        <v>0</v>
      </c>
    </row>
    <row r="32" spans="1:12">
      <c r="A32" s="81">
        <v>0</v>
      </c>
      <c r="B32" s="89">
        <v>721163</v>
      </c>
      <c r="C32" s="23" t="s">
        <v>1818</v>
      </c>
      <c r="D32" s="23" t="s">
        <v>644</v>
      </c>
      <c r="E32" s="23" t="s">
        <v>779</v>
      </c>
      <c r="F32" s="25">
        <v>10.39</v>
      </c>
      <c r="G32" s="25">
        <f t="shared" si="0"/>
        <v>1090.95</v>
      </c>
      <c r="H32" s="26"/>
      <c r="I32" s="72">
        <f t="shared" si="1"/>
        <v>10.39</v>
      </c>
      <c r="J32" s="72">
        <f t="shared" si="2"/>
        <v>0</v>
      </c>
      <c r="K32" s="28">
        <f t="shared" si="3"/>
        <v>1090.95</v>
      </c>
      <c r="L32" s="28">
        <f t="shared" si="4"/>
        <v>0</v>
      </c>
    </row>
    <row r="33" spans="1:12">
      <c r="A33" s="81">
        <v>0</v>
      </c>
      <c r="B33" s="89">
        <v>721164</v>
      </c>
      <c r="C33" s="23" t="s">
        <v>1819</v>
      </c>
      <c r="D33" s="23" t="s">
        <v>644</v>
      </c>
      <c r="E33" s="23" t="s">
        <v>779</v>
      </c>
      <c r="F33" s="25">
        <v>10.39</v>
      </c>
      <c r="G33" s="25">
        <f t="shared" si="0"/>
        <v>1090.95</v>
      </c>
      <c r="H33" s="26"/>
      <c r="I33" s="72">
        <f t="shared" si="1"/>
        <v>10.39</v>
      </c>
      <c r="J33" s="72">
        <f t="shared" si="2"/>
        <v>0</v>
      </c>
      <c r="K33" s="28">
        <f t="shared" si="3"/>
        <v>1090.95</v>
      </c>
      <c r="L33" s="28">
        <f t="shared" si="4"/>
        <v>0</v>
      </c>
    </row>
    <row r="34" spans="1:12">
      <c r="A34" s="81"/>
      <c r="B34" s="80"/>
      <c r="C34" s="23"/>
      <c r="D34" s="23"/>
      <c r="E34" s="23"/>
      <c r="F34" s="25"/>
      <c r="G34" s="25"/>
      <c r="H34" s="26"/>
      <c r="I34" s="72"/>
      <c r="J34" s="72"/>
      <c r="K34" s="28"/>
      <c r="L34" s="28"/>
    </row>
    <row r="35" spans="1:12">
      <c r="A35" s="81">
        <v>0</v>
      </c>
      <c r="B35" s="89">
        <v>721221</v>
      </c>
      <c r="C35" s="23" t="s">
        <v>1142</v>
      </c>
      <c r="D35" s="23" t="s">
        <v>786</v>
      </c>
      <c r="E35" s="23" t="s">
        <v>553</v>
      </c>
      <c r="F35" s="25">
        <v>19.329999999999998</v>
      </c>
      <c r="G35" s="25">
        <f t="shared" ref="G35:G41" si="5">ROUND(F35*Курс_EUR,2)</f>
        <v>2029.65</v>
      </c>
      <c r="H35" s="26"/>
      <c r="I35" s="72">
        <f t="shared" ref="I35:I41" si="6">F35*(1-Скидка_RP_СИЗ)</f>
        <v>19.329999999999998</v>
      </c>
      <c r="J35" s="72">
        <f t="shared" ref="J35:J41" si="7">I35*H35</f>
        <v>0</v>
      </c>
      <c r="K35" s="28">
        <f t="shared" ref="K35:K41" si="8">G35*(1-Скидка_RP_СИЗ)</f>
        <v>2029.65</v>
      </c>
      <c r="L35" s="28">
        <f t="shared" ref="L35:L41" si="9">H35*K35</f>
        <v>0</v>
      </c>
    </row>
    <row r="36" spans="1:12">
      <c r="A36" s="81">
        <v>0</v>
      </c>
      <c r="B36" s="89">
        <v>721231</v>
      </c>
      <c r="C36" s="23" t="s">
        <v>1143</v>
      </c>
      <c r="D36" s="23" t="s">
        <v>786</v>
      </c>
      <c r="E36" s="23" t="s">
        <v>553</v>
      </c>
      <c r="F36" s="25">
        <v>19.329999999999998</v>
      </c>
      <c r="G36" s="25">
        <f t="shared" si="5"/>
        <v>2029.65</v>
      </c>
      <c r="H36" s="26"/>
      <c r="I36" s="72">
        <f t="shared" si="6"/>
        <v>19.329999999999998</v>
      </c>
      <c r="J36" s="72">
        <f t="shared" si="7"/>
        <v>0</v>
      </c>
      <c r="K36" s="28">
        <f t="shared" si="8"/>
        <v>2029.65</v>
      </c>
      <c r="L36" s="28">
        <f t="shared" si="9"/>
        <v>0</v>
      </c>
    </row>
    <row r="37" spans="1:12">
      <c r="A37" s="81">
        <v>0</v>
      </c>
      <c r="B37" s="89">
        <v>721241</v>
      </c>
      <c r="C37" s="23" t="s">
        <v>1144</v>
      </c>
      <c r="D37" s="23" t="s">
        <v>786</v>
      </c>
      <c r="E37" s="23" t="s">
        <v>553</v>
      </c>
      <c r="F37" s="25">
        <v>19.329999999999998</v>
      </c>
      <c r="G37" s="25">
        <f t="shared" si="5"/>
        <v>2029.65</v>
      </c>
      <c r="H37" s="26"/>
      <c r="I37" s="72">
        <f t="shared" si="6"/>
        <v>19.329999999999998</v>
      </c>
      <c r="J37" s="72">
        <f t="shared" si="7"/>
        <v>0</v>
      </c>
      <c r="K37" s="28">
        <f t="shared" si="8"/>
        <v>2029.65</v>
      </c>
      <c r="L37" s="28">
        <f t="shared" si="9"/>
        <v>0</v>
      </c>
    </row>
    <row r="38" spans="1:12">
      <c r="A38" s="81">
        <v>0</v>
      </c>
      <c r="B38" s="89">
        <v>721251</v>
      </c>
      <c r="C38" s="23" t="s">
        <v>1128</v>
      </c>
      <c r="D38" s="23" t="s">
        <v>1126</v>
      </c>
      <c r="E38" s="23" t="s">
        <v>1127</v>
      </c>
      <c r="F38" s="25">
        <v>19.329999999999998</v>
      </c>
      <c r="G38" s="25">
        <f t="shared" si="5"/>
        <v>2029.65</v>
      </c>
      <c r="H38" s="26"/>
      <c r="I38" s="72">
        <f t="shared" si="6"/>
        <v>19.329999999999998</v>
      </c>
      <c r="J38" s="72">
        <f t="shared" si="7"/>
        <v>0</v>
      </c>
      <c r="K38" s="28">
        <f t="shared" si="8"/>
        <v>2029.65</v>
      </c>
      <c r="L38" s="28">
        <f t="shared" si="9"/>
        <v>0</v>
      </c>
    </row>
    <row r="39" spans="1:12">
      <c r="A39" s="81">
        <v>0</v>
      </c>
      <c r="B39" s="89">
        <v>721262</v>
      </c>
      <c r="C39" s="23" t="s">
        <v>1820</v>
      </c>
      <c r="D39" s="23" t="s">
        <v>644</v>
      </c>
      <c r="E39" s="23" t="s">
        <v>779</v>
      </c>
      <c r="F39" s="25">
        <v>9.81</v>
      </c>
      <c r="G39" s="25">
        <f t="shared" si="5"/>
        <v>1030.05</v>
      </c>
      <c r="H39" s="26"/>
      <c r="I39" s="72">
        <f t="shared" si="6"/>
        <v>9.81</v>
      </c>
      <c r="J39" s="72">
        <f t="shared" si="7"/>
        <v>0</v>
      </c>
      <c r="K39" s="28">
        <f t="shared" si="8"/>
        <v>1030.05</v>
      </c>
      <c r="L39" s="28">
        <f t="shared" si="9"/>
        <v>0</v>
      </c>
    </row>
    <row r="40" spans="1:12">
      <c r="A40" s="81">
        <v>0</v>
      </c>
      <c r="B40" s="89">
        <v>721263</v>
      </c>
      <c r="C40" s="23" t="s">
        <v>1821</v>
      </c>
      <c r="D40" s="23" t="s">
        <v>644</v>
      </c>
      <c r="E40" s="23" t="s">
        <v>779</v>
      </c>
      <c r="F40" s="25">
        <v>9.81</v>
      </c>
      <c r="G40" s="25">
        <f t="shared" si="5"/>
        <v>1030.05</v>
      </c>
      <c r="H40" s="26"/>
      <c r="I40" s="72">
        <f t="shared" si="6"/>
        <v>9.81</v>
      </c>
      <c r="J40" s="72">
        <f t="shared" si="7"/>
        <v>0</v>
      </c>
      <c r="K40" s="28">
        <f t="shared" si="8"/>
        <v>1030.05</v>
      </c>
      <c r="L40" s="28">
        <f t="shared" si="9"/>
        <v>0</v>
      </c>
    </row>
    <row r="41" spans="1:12">
      <c r="A41" s="81">
        <v>0</v>
      </c>
      <c r="B41" s="89">
        <v>721264</v>
      </c>
      <c r="C41" s="23" t="s">
        <v>1822</v>
      </c>
      <c r="D41" s="23" t="s">
        <v>644</v>
      </c>
      <c r="E41" s="23" t="s">
        <v>779</v>
      </c>
      <c r="F41" s="25">
        <v>9.81</v>
      </c>
      <c r="G41" s="25">
        <f t="shared" si="5"/>
        <v>1030.05</v>
      </c>
      <c r="H41" s="26"/>
      <c r="I41" s="72">
        <f t="shared" si="6"/>
        <v>9.81</v>
      </c>
      <c r="J41" s="72">
        <f t="shared" si="7"/>
        <v>0</v>
      </c>
      <c r="K41" s="28">
        <f t="shared" si="8"/>
        <v>1030.05</v>
      </c>
      <c r="L41" s="28">
        <f t="shared" si="9"/>
        <v>0</v>
      </c>
    </row>
    <row r="42" spans="1:12">
      <c r="A42" s="81"/>
      <c r="B42" s="80"/>
      <c r="C42" s="23"/>
      <c r="D42" s="23"/>
      <c r="E42" s="23"/>
      <c r="F42" s="25"/>
      <c r="G42" s="25"/>
      <c r="H42" s="26"/>
      <c r="I42" s="72"/>
      <c r="J42" s="72"/>
      <c r="K42" s="28"/>
      <c r="L42" s="28"/>
    </row>
    <row r="43" spans="1:12">
      <c r="A43" s="81">
        <v>0</v>
      </c>
      <c r="B43" s="89">
        <v>721421</v>
      </c>
      <c r="C43" s="23" t="s">
        <v>36</v>
      </c>
      <c r="D43" s="23" t="s">
        <v>786</v>
      </c>
      <c r="E43" s="23" t="s">
        <v>553</v>
      </c>
      <c r="F43" s="25">
        <v>15.77</v>
      </c>
      <c r="G43" s="25">
        <f t="shared" ref="G43:G49" si="10">ROUND(F43*Курс_EUR,2)</f>
        <v>1655.85</v>
      </c>
      <c r="H43" s="26"/>
      <c r="I43" s="72">
        <f t="shared" ref="I43:I49" si="11">F43*(1-Скидка_RP_СИЗ)</f>
        <v>15.77</v>
      </c>
      <c r="J43" s="72">
        <f t="shared" ref="J43:J49" si="12">I43*H43</f>
        <v>0</v>
      </c>
      <c r="K43" s="28">
        <f t="shared" ref="K43:K49" si="13">G43*(1-Скидка_RP_СИЗ)</f>
        <v>1655.85</v>
      </c>
      <c r="L43" s="28">
        <f t="shared" ref="L43:L49" si="14">H43*K43</f>
        <v>0</v>
      </c>
    </row>
    <row r="44" spans="1:12">
      <c r="A44" s="81">
        <v>0</v>
      </c>
      <c r="B44" s="89">
        <v>721431</v>
      </c>
      <c r="C44" s="23" t="s">
        <v>37</v>
      </c>
      <c r="D44" s="23" t="s">
        <v>786</v>
      </c>
      <c r="E44" s="23" t="s">
        <v>553</v>
      </c>
      <c r="F44" s="25">
        <v>15.77</v>
      </c>
      <c r="G44" s="25">
        <f t="shared" si="10"/>
        <v>1655.85</v>
      </c>
      <c r="H44" s="26"/>
      <c r="I44" s="72">
        <f t="shared" si="11"/>
        <v>15.77</v>
      </c>
      <c r="J44" s="72">
        <f t="shared" si="12"/>
        <v>0</v>
      </c>
      <c r="K44" s="28">
        <f t="shared" si="13"/>
        <v>1655.85</v>
      </c>
      <c r="L44" s="28">
        <f t="shared" si="14"/>
        <v>0</v>
      </c>
    </row>
    <row r="45" spans="1:12">
      <c r="A45" s="81">
        <v>0</v>
      </c>
      <c r="B45" s="89">
        <v>721441</v>
      </c>
      <c r="C45" s="23" t="s">
        <v>38</v>
      </c>
      <c r="D45" s="23" t="s">
        <v>786</v>
      </c>
      <c r="E45" s="23" t="s">
        <v>553</v>
      </c>
      <c r="F45" s="25">
        <v>15.77</v>
      </c>
      <c r="G45" s="25">
        <f t="shared" si="10"/>
        <v>1655.85</v>
      </c>
      <c r="H45" s="26"/>
      <c r="I45" s="72">
        <f t="shared" si="11"/>
        <v>15.77</v>
      </c>
      <c r="J45" s="72">
        <f t="shared" si="12"/>
        <v>0</v>
      </c>
      <c r="K45" s="28">
        <f t="shared" si="13"/>
        <v>1655.85</v>
      </c>
      <c r="L45" s="28">
        <f t="shared" si="14"/>
        <v>0</v>
      </c>
    </row>
    <row r="46" spans="1:12">
      <c r="A46" s="81">
        <v>0</v>
      </c>
      <c r="B46" s="89">
        <v>721451</v>
      </c>
      <c r="C46" s="23" t="s">
        <v>1129</v>
      </c>
      <c r="D46" s="23" t="s">
        <v>1126</v>
      </c>
      <c r="E46" s="23" t="s">
        <v>1127</v>
      </c>
      <c r="F46" s="25">
        <v>15.77</v>
      </c>
      <c r="G46" s="25">
        <f t="shared" si="10"/>
        <v>1655.85</v>
      </c>
      <c r="H46" s="26"/>
      <c r="I46" s="72">
        <f t="shared" si="11"/>
        <v>15.77</v>
      </c>
      <c r="J46" s="72">
        <f t="shared" si="12"/>
        <v>0</v>
      </c>
      <c r="K46" s="28">
        <f t="shared" si="13"/>
        <v>1655.85</v>
      </c>
      <c r="L46" s="28">
        <f t="shared" si="14"/>
        <v>0</v>
      </c>
    </row>
    <row r="47" spans="1:12">
      <c r="A47" s="81">
        <v>0</v>
      </c>
      <c r="B47" s="89">
        <v>721462</v>
      </c>
      <c r="C47" s="23" t="s">
        <v>1823</v>
      </c>
      <c r="D47" s="23" t="s">
        <v>644</v>
      </c>
      <c r="E47" s="23" t="s">
        <v>779</v>
      </c>
      <c r="F47" s="25">
        <v>8.3000000000000007</v>
      </c>
      <c r="G47" s="25">
        <f t="shared" si="10"/>
        <v>871.5</v>
      </c>
      <c r="H47" s="26"/>
      <c r="I47" s="72">
        <f t="shared" si="11"/>
        <v>8.3000000000000007</v>
      </c>
      <c r="J47" s="72">
        <f t="shared" si="12"/>
        <v>0</v>
      </c>
      <c r="K47" s="28">
        <f t="shared" si="13"/>
        <v>871.5</v>
      </c>
      <c r="L47" s="28">
        <f t="shared" si="14"/>
        <v>0</v>
      </c>
    </row>
    <row r="48" spans="1:12">
      <c r="A48" s="81">
        <v>0</v>
      </c>
      <c r="B48" s="89">
        <v>721463</v>
      </c>
      <c r="C48" s="23" t="s">
        <v>1824</v>
      </c>
      <c r="D48" s="23" t="s">
        <v>644</v>
      </c>
      <c r="E48" s="23" t="s">
        <v>779</v>
      </c>
      <c r="F48" s="25">
        <v>8.3000000000000007</v>
      </c>
      <c r="G48" s="25">
        <f t="shared" si="10"/>
        <v>871.5</v>
      </c>
      <c r="H48" s="26"/>
      <c r="I48" s="72">
        <f t="shared" si="11"/>
        <v>8.3000000000000007</v>
      </c>
      <c r="J48" s="72">
        <f t="shared" si="12"/>
        <v>0</v>
      </c>
      <c r="K48" s="28">
        <f t="shared" si="13"/>
        <v>871.5</v>
      </c>
      <c r="L48" s="28">
        <f t="shared" si="14"/>
        <v>0</v>
      </c>
    </row>
    <row r="49" spans="1:12">
      <c r="A49" s="81">
        <v>0</v>
      </c>
      <c r="B49" s="89">
        <v>721464</v>
      </c>
      <c r="C49" s="23" t="s">
        <v>1825</v>
      </c>
      <c r="D49" s="23" t="s">
        <v>644</v>
      </c>
      <c r="E49" s="23" t="s">
        <v>779</v>
      </c>
      <c r="F49" s="25">
        <v>8.3000000000000007</v>
      </c>
      <c r="G49" s="25">
        <f t="shared" si="10"/>
        <v>871.5</v>
      </c>
      <c r="H49" s="26"/>
      <c r="I49" s="72">
        <f t="shared" si="11"/>
        <v>8.3000000000000007</v>
      </c>
      <c r="J49" s="72">
        <f t="shared" si="12"/>
        <v>0</v>
      </c>
      <c r="K49" s="28">
        <f t="shared" si="13"/>
        <v>871.5</v>
      </c>
      <c r="L49" s="28">
        <f t="shared" si="14"/>
        <v>0</v>
      </c>
    </row>
    <row r="50" spans="1:12" ht="12.5" thickBot="1">
      <c r="A50" s="81"/>
      <c r="B50" s="80"/>
      <c r="C50" s="23"/>
      <c r="D50" s="23"/>
      <c r="E50" s="23"/>
      <c r="F50" s="25"/>
      <c r="G50" s="25"/>
      <c r="H50" s="26"/>
      <c r="I50" s="72"/>
      <c r="J50" s="72"/>
      <c r="K50" s="28"/>
      <c r="L50" s="28"/>
    </row>
    <row r="51" spans="1:12" ht="12.5" thickBot="1">
      <c r="A51" s="81"/>
      <c r="B51" s="321" t="s">
        <v>1705</v>
      </c>
      <c r="C51" s="322"/>
      <c r="D51" s="322"/>
      <c r="E51" s="322"/>
      <c r="F51" s="323"/>
      <c r="G51" s="88"/>
      <c r="H51" s="26"/>
      <c r="I51" s="72"/>
      <c r="J51" s="72"/>
      <c r="K51" s="28"/>
      <c r="L51" s="28"/>
    </row>
    <row r="52" spans="1:12">
      <c r="A52" s="81">
        <v>0</v>
      </c>
      <c r="B52" s="89">
        <v>723032</v>
      </c>
      <c r="C52" s="23" t="s">
        <v>1918</v>
      </c>
      <c r="D52" s="23" t="s">
        <v>2481</v>
      </c>
      <c r="E52" s="23" t="s">
        <v>550</v>
      </c>
      <c r="F52" s="25">
        <v>0.71</v>
      </c>
      <c r="G52" s="25">
        <f>ROUND(F52*Курс_EUR,2)</f>
        <v>74.55</v>
      </c>
      <c r="H52" s="26"/>
      <c r="I52" s="72">
        <f>F52*(1-Скидка_RP_СИЗ)</f>
        <v>0.71</v>
      </c>
      <c r="J52" s="72">
        <f>I52*H52</f>
        <v>0</v>
      </c>
      <c r="K52" s="28">
        <f>G52*(1-Скидка_RP_СИЗ)</f>
        <v>74.55</v>
      </c>
      <c r="L52" s="28">
        <f>H52*K52</f>
        <v>0</v>
      </c>
    </row>
    <row r="53" spans="1:12">
      <c r="A53" s="81">
        <v>0</v>
      </c>
      <c r="B53" s="89">
        <v>723033</v>
      </c>
      <c r="C53" s="23" t="s">
        <v>1706</v>
      </c>
      <c r="D53" s="23" t="s">
        <v>2481</v>
      </c>
      <c r="E53" s="23" t="s">
        <v>550</v>
      </c>
      <c r="F53" s="25">
        <v>0.71</v>
      </c>
      <c r="G53" s="25">
        <f>ROUND(F53*Курс_EUR,2)</f>
        <v>74.55</v>
      </c>
      <c r="H53" s="26"/>
      <c r="I53" s="72">
        <f>F53*(1-Скидка_RP_СИЗ)</f>
        <v>0.71</v>
      </c>
      <c r="J53" s="72">
        <f>I53*H53</f>
        <v>0</v>
      </c>
      <c r="K53" s="28">
        <f>G53*(1-Скидка_RP_СИЗ)</f>
        <v>74.55</v>
      </c>
      <c r="L53" s="28">
        <f>H53*K53</f>
        <v>0</v>
      </c>
    </row>
    <row r="54" spans="1:12">
      <c r="A54" s="81">
        <v>0</v>
      </c>
      <c r="B54" s="89">
        <v>723034</v>
      </c>
      <c r="C54" s="23" t="s">
        <v>1707</v>
      </c>
      <c r="D54" s="23" t="s">
        <v>2481</v>
      </c>
      <c r="E54" s="23" t="s">
        <v>550</v>
      </c>
      <c r="F54" s="25">
        <v>0.71</v>
      </c>
      <c r="G54" s="25">
        <f>ROUND(F54*Курс_EUR,2)</f>
        <v>74.55</v>
      </c>
      <c r="H54" s="26"/>
      <c r="I54" s="72">
        <f>F54*(1-Скидка_RP_СИЗ)</f>
        <v>0.71</v>
      </c>
      <c r="J54" s="72">
        <f>I54*H54</f>
        <v>0</v>
      </c>
      <c r="K54" s="28">
        <f>G54*(1-Скидка_RP_СИЗ)</f>
        <v>74.55</v>
      </c>
      <c r="L54" s="28">
        <f>H54*K54</f>
        <v>0</v>
      </c>
    </row>
    <row r="55" spans="1:12">
      <c r="A55" s="81"/>
      <c r="B55" s="80"/>
      <c r="C55" s="23"/>
      <c r="D55" s="23"/>
      <c r="E55" s="23"/>
      <c r="F55" s="25"/>
      <c r="G55" s="25"/>
      <c r="H55" s="26"/>
      <c r="I55" s="72"/>
      <c r="J55" s="72"/>
      <c r="K55" s="28"/>
      <c r="L55" s="28"/>
    </row>
    <row r="56" spans="1:12">
      <c r="A56" s="81">
        <v>0</v>
      </c>
      <c r="B56" s="89">
        <v>723232</v>
      </c>
      <c r="C56" s="23" t="s">
        <v>3376</v>
      </c>
      <c r="D56" s="23" t="s">
        <v>2481</v>
      </c>
      <c r="E56" s="23" t="s">
        <v>550</v>
      </c>
      <c r="F56" s="25">
        <v>1.24</v>
      </c>
      <c r="G56" s="25">
        <f>ROUND(F56*Курс_EUR,2)</f>
        <v>130.19999999999999</v>
      </c>
      <c r="H56" s="26"/>
      <c r="I56" s="72">
        <f>F56*(1-Скидка_RP_СИЗ)</f>
        <v>1.24</v>
      </c>
      <c r="J56" s="72">
        <f>I56*H56</f>
        <v>0</v>
      </c>
      <c r="K56" s="28">
        <f>G56*(1-Скидка_RP_СИЗ)</f>
        <v>130.19999999999999</v>
      </c>
      <c r="L56" s="28">
        <f>H56*K56</f>
        <v>0</v>
      </c>
    </row>
    <row r="57" spans="1:12">
      <c r="A57" s="81">
        <v>0</v>
      </c>
      <c r="B57" s="89">
        <v>723233</v>
      </c>
      <c r="C57" s="23" t="s">
        <v>3377</v>
      </c>
      <c r="D57" s="23" t="s">
        <v>2481</v>
      </c>
      <c r="E57" s="23" t="s">
        <v>550</v>
      </c>
      <c r="F57" s="25">
        <v>1.24</v>
      </c>
      <c r="G57" s="25">
        <f>ROUND(F57*Курс_EUR,2)</f>
        <v>130.19999999999999</v>
      </c>
      <c r="H57" s="26"/>
      <c r="I57" s="72">
        <f>F57*(1-Скидка_RP_СИЗ)</f>
        <v>1.24</v>
      </c>
      <c r="J57" s="72">
        <f>I57*H57</f>
        <v>0</v>
      </c>
      <c r="K57" s="28">
        <f>G57*(1-Скидка_RP_СИЗ)</f>
        <v>130.19999999999999</v>
      </c>
      <c r="L57" s="28">
        <f>H57*K57</f>
        <v>0</v>
      </c>
    </row>
    <row r="58" spans="1:12">
      <c r="A58" s="81">
        <v>0</v>
      </c>
      <c r="B58" s="89">
        <v>723234</v>
      </c>
      <c r="C58" s="23" t="s">
        <v>3378</v>
      </c>
      <c r="D58" s="23" t="s">
        <v>2481</v>
      </c>
      <c r="E58" s="23" t="s">
        <v>550</v>
      </c>
      <c r="F58" s="25">
        <v>1.24</v>
      </c>
      <c r="G58" s="25">
        <f>ROUND(F58*Курс_EUR,2)</f>
        <v>130.19999999999999</v>
      </c>
      <c r="H58" s="26"/>
      <c r="I58" s="72">
        <f>F58*(1-Скидка_RP_СИЗ)</f>
        <v>1.24</v>
      </c>
      <c r="J58" s="72">
        <f>I58*H58</f>
        <v>0</v>
      </c>
      <c r="K58" s="28">
        <f>G58*(1-Скидка_RP_СИЗ)</f>
        <v>130.19999999999999</v>
      </c>
      <c r="L58" s="28">
        <f>H58*K58</f>
        <v>0</v>
      </c>
    </row>
    <row r="59" spans="1:12">
      <c r="A59" s="81"/>
      <c r="B59" s="89"/>
      <c r="C59" s="23"/>
      <c r="D59" s="23"/>
      <c r="E59" s="23"/>
      <c r="F59" s="25"/>
      <c r="G59" s="25"/>
      <c r="H59" s="26"/>
      <c r="I59" s="72"/>
      <c r="J59" s="72"/>
      <c r="K59" s="28"/>
      <c r="L59" s="28"/>
    </row>
    <row r="60" spans="1:12">
      <c r="A60" s="81">
        <v>0</v>
      </c>
      <c r="B60" s="89">
        <v>723243</v>
      </c>
      <c r="C60" s="23" t="s">
        <v>3374</v>
      </c>
      <c r="D60" s="23" t="s">
        <v>2481</v>
      </c>
      <c r="E60" s="23" t="s">
        <v>550</v>
      </c>
      <c r="F60" s="25">
        <v>1.24</v>
      </c>
      <c r="G60" s="25">
        <f>ROUND(F60*Курс_EUR,2)</f>
        <v>130.19999999999999</v>
      </c>
      <c r="H60" s="26"/>
      <c r="I60" s="72">
        <f>F60*(1-Скидка_RP_СИЗ)</f>
        <v>1.24</v>
      </c>
      <c r="J60" s="72">
        <f t="shared" ref="J60:J61" si="15">I60*H60</f>
        <v>0</v>
      </c>
      <c r="K60" s="28">
        <f>G60*(1-Скидка_RP_СИЗ)</f>
        <v>130.19999999999999</v>
      </c>
      <c r="L60" s="28">
        <f t="shared" ref="L60:L61" si="16">H60*K60</f>
        <v>0</v>
      </c>
    </row>
    <row r="61" spans="1:12">
      <c r="A61" s="81">
        <v>0</v>
      </c>
      <c r="B61" s="89">
        <v>723244</v>
      </c>
      <c r="C61" s="23" t="s">
        <v>3375</v>
      </c>
      <c r="D61" s="23" t="s">
        <v>2481</v>
      </c>
      <c r="E61" s="23" t="s">
        <v>550</v>
      </c>
      <c r="F61" s="25">
        <v>1.24</v>
      </c>
      <c r="G61" s="25">
        <f>ROUND(F61*Курс_EUR,2)</f>
        <v>130.19999999999999</v>
      </c>
      <c r="H61" s="26"/>
      <c r="I61" s="72">
        <f>F61*(1-Скидка_RP_СИЗ)</f>
        <v>1.24</v>
      </c>
      <c r="J61" s="72">
        <f t="shared" si="15"/>
        <v>0</v>
      </c>
      <c r="K61" s="28">
        <f>G61*(1-Скидка_RP_СИЗ)</f>
        <v>130.19999999999999</v>
      </c>
      <c r="L61" s="28">
        <f t="shared" si="16"/>
        <v>0</v>
      </c>
    </row>
    <row r="62" spans="1:12">
      <c r="A62" s="81"/>
      <c r="B62" s="80"/>
      <c r="C62" s="23"/>
      <c r="D62" s="23"/>
      <c r="E62" s="23"/>
      <c r="F62" s="25"/>
      <c r="G62" s="25"/>
      <c r="H62" s="26"/>
      <c r="I62" s="72"/>
      <c r="J62" s="72"/>
      <c r="K62" s="28"/>
      <c r="L62" s="28"/>
    </row>
    <row r="63" spans="1:12">
      <c r="A63" s="81">
        <v>0</v>
      </c>
      <c r="B63" s="89">
        <v>723333</v>
      </c>
      <c r="C63" s="23" t="s">
        <v>2523</v>
      </c>
      <c r="D63" s="23" t="s">
        <v>2481</v>
      </c>
      <c r="E63" s="23" t="s">
        <v>550</v>
      </c>
      <c r="F63" s="25">
        <v>1.47</v>
      </c>
      <c r="G63" s="25">
        <f>ROUND(F63*Курс_EUR,2)</f>
        <v>154.35</v>
      </c>
      <c r="H63" s="26"/>
      <c r="I63" s="72">
        <f>F63*(1-Скидка_RP_СИЗ)</f>
        <v>1.47</v>
      </c>
      <c r="J63" s="72">
        <f>I63*H63</f>
        <v>0</v>
      </c>
      <c r="K63" s="28">
        <f>G63*(1-Скидка_RP_СИЗ)</f>
        <v>154.35</v>
      </c>
      <c r="L63" s="28">
        <f>H63*K63</f>
        <v>0</v>
      </c>
    </row>
    <row r="64" spans="1:12">
      <c r="A64" s="81">
        <v>0</v>
      </c>
      <c r="B64" s="89">
        <v>723334</v>
      </c>
      <c r="C64" s="23" t="s">
        <v>2524</v>
      </c>
      <c r="D64" s="23" t="s">
        <v>2481</v>
      </c>
      <c r="E64" s="23" t="s">
        <v>550</v>
      </c>
      <c r="F64" s="25">
        <v>1.47</v>
      </c>
      <c r="G64" s="25">
        <f>ROUND(F64*Курс_EUR,2)</f>
        <v>154.35</v>
      </c>
      <c r="H64" s="26"/>
      <c r="I64" s="72">
        <f>F64*(1-Скидка_RP_СИЗ)</f>
        <v>1.47</v>
      </c>
      <c r="J64" s="72">
        <f>I64*H64</f>
        <v>0</v>
      </c>
      <c r="K64" s="28">
        <f>G64*(1-Скидка_RP_СИЗ)</f>
        <v>154.35</v>
      </c>
      <c r="L64" s="28">
        <f>H64*K64</f>
        <v>0</v>
      </c>
    </row>
    <row r="65" spans="1:12">
      <c r="A65" s="81"/>
      <c r="B65" s="80"/>
      <c r="C65" s="23"/>
      <c r="D65" s="23"/>
      <c r="E65" s="23"/>
      <c r="F65" s="25"/>
      <c r="G65" s="25"/>
      <c r="H65" s="26"/>
      <c r="I65" s="72"/>
      <c r="J65" s="72"/>
      <c r="K65" s="28"/>
      <c r="L65" s="28"/>
    </row>
    <row r="66" spans="1:12">
      <c r="A66" s="81">
        <v>0</v>
      </c>
      <c r="B66" s="89">
        <v>723632</v>
      </c>
      <c r="C66" s="23" t="s">
        <v>2525</v>
      </c>
      <c r="D66" s="23" t="s">
        <v>2481</v>
      </c>
      <c r="E66" s="23" t="s">
        <v>550</v>
      </c>
      <c r="F66" s="25">
        <v>1.39</v>
      </c>
      <c r="G66" s="25">
        <f>ROUND(F66*Курс_EUR,2)</f>
        <v>145.94999999999999</v>
      </c>
      <c r="H66" s="26"/>
      <c r="I66" s="72">
        <f>F66*(1-Скидка_RP_СИЗ)</f>
        <v>1.39</v>
      </c>
      <c r="J66" s="72">
        <f>I66*H66</f>
        <v>0</v>
      </c>
      <c r="K66" s="28">
        <f>G66*(1-Скидка_RP_СИЗ)</f>
        <v>145.94999999999999</v>
      </c>
      <c r="L66" s="28">
        <f>H66*K66</f>
        <v>0</v>
      </c>
    </row>
    <row r="67" spans="1:12">
      <c r="A67" s="81">
        <v>0</v>
      </c>
      <c r="B67" s="89">
        <v>723633</v>
      </c>
      <c r="C67" s="23" t="s">
        <v>2526</v>
      </c>
      <c r="D67" s="23" t="s">
        <v>2481</v>
      </c>
      <c r="E67" s="23" t="s">
        <v>550</v>
      </c>
      <c r="F67" s="25">
        <v>1.39</v>
      </c>
      <c r="G67" s="25">
        <f>ROUND(F67*Курс_EUR,2)</f>
        <v>145.94999999999999</v>
      </c>
      <c r="H67" s="26"/>
      <c r="I67" s="72">
        <f>F67*(1-Скидка_RP_СИЗ)</f>
        <v>1.39</v>
      </c>
      <c r="J67" s="72">
        <f>I67*H67</f>
        <v>0</v>
      </c>
      <c r="K67" s="28">
        <f>G67*(1-Скидка_RP_СИЗ)</f>
        <v>145.94999999999999</v>
      </c>
      <c r="L67" s="28">
        <f>H67*K67</f>
        <v>0</v>
      </c>
    </row>
    <row r="68" spans="1:12">
      <c r="A68" s="81">
        <v>0</v>
      </c>
      <c r="B68" s="89">
        <v>723634</v>
      </c>
      <c r="C68" s="23" t="s">
        <v>2527</v>
      </c>
      <c r="D68" s="23" t="s">
        <v>2481</v>
      </c>
      <c r="E68" s="23" t="s">
        <v>550</v>
      </c>
      <c r="F68" s="25">
        <v>1.39</v>
      </c>
      <c r="G68" s="25">
        <f>ROUND(F68*Курс_EUR,2)</f>
        <v>145.94999999999999</v>
      </c>
      <c r="H68" s="26"/>
      <c r="I68" s="72">
        <f>F68*(1-Скидка_RP_СИЗ)</f>
        <v>1.39</v>
      </c>
      <c r="J68" s="72">
        <f>I68*H68</f>
        <v>0</v>
      </c>
      <c r="K68" s="28">
        <f>G68*(1-Скидка_RP_СИЗ)</f>
        <v>145.94999999999999</v>
      </c>
      <c r="L68" s="28">
        <f>H68*K68</f>
        <v>0</v>
      </c>
    </row>
    <row r="69" spans="1:12">
      <c r="A69" s="81"/>
      <c r="B69" s="80"/>
      <c r="C69" s="23"/>
      <c r="D69" s="23"/>
      <c r="E69" s="23"/>
      <c r="F69" s="25"/>
      <c r="G69" s="25"/>
      <c r="H69" s="26"/>
      <c r="I69" s="72"/>
      <c r="J69" s="72"/>
      <c r="K69" s="28"/>
      <c r="L69" s="28"/>
    </row>
    <row r="70" spans="1:12">
      <c r="A70" s="81">
        <v>0</v>
      </c>
      <c r="B70" s="89">
        <v>723732</v>
      </c>
      <c r="C70" s="23" t="s">
        <v>2528</v>
      </c>
      <c r="D70" s="23" t="s">
        <v>2481</v>
      </c>
      <c r="E70" s="23" t="s">
        <v>550</v>
      </c>
      <c r="F70" s="25">
        <v>2.44</v>
      </c>
      <c r="G70" s="25">
        <f>ROUND(F70*Курс_EUR,2)</f>
        <v>256.2</v>
      </c>
      <c r="H70" s="26"/>
      <c r="I70" s="72">
        <f>F70*(1-Скидка_RP_СИЗ)</f>
        <v>2.44</v>
      </c>
      <c r="J70" s="72">
        <f>I70*H70</f>
        <v>0</v>
      </c>
      <c r="K70" s="28">
        <f>G70*(1-Скидка_RP_СИЗ)</f>
        <v>256.2</v>
      </c>
      <c r="L70" s="28">
        <f>H70*K70</f>
        <v>0</v>
      </c>
    </row>
    <row r="71" spans="1:12">
      <c r="A71" s="81">
        <v>0</v>
      </c>
      <c r="B71" s="89">
        <v>723733</v>
      </c>
      <c r="C71" s="23" t="s">
        <v>2529</v>
      </c>
      <c r="D71" s="23" t="s">
        <v>2481</v>
      </c>
      <c r="E71" s="23" t="s">
        <v>550</v>
      </c>
      <c r="F71" s="25">
        <v>2.44</v>
      </c>
      <c r="G71" s="25">
        <f>ROUND(F71*Курс_EUR,2)</f>
        <v>256.2</v>
      </c>
      <c r="H71" s="26"/>
      <c r="I71" s="72">
        <f>F71*(1-Скидка_RP_СИЗ)</f>
        <v>2.44</v>
      </c>
      <c r="J71" s="72">
        <f>I71*H71</f>
        <v>0</v>
      </c>
      <c r="K71" s="28">
        <f>G71*(1-Скидка_RP_СИЗ)</f>
        <v>256.2</v>
      </c>
      <c r="L71" s="28">
        <f>H71*K71</f>
        <v>0</v>
      </c>
    </row>
    <row r="72" spans="1:12">
      <c r="A72" s="81">
        <v>0</v>
      </c>
      <c r="B72" s="89">
        <v>723734</v>
      </c>
      <c r="C72" s="23" t="s">
        <v>2530</v>
      </c>
      <c r="D72" s="23" t="s">
        <v>2481</v>
      </c>
      <c r="E72" s="23" t="s">
        <v>550</v>
      </c>
      <c r="F72" s="25">
        <v>2.44</v>
      </c>
      <c r="G72" s="25">
        <f>ROUND(F72*Курс_EUR,2)</f>
        <v>256.2</v>
      </c>
      <c r="H72" s="26"/>
      <c r="I72" s="72">
        <f>F72*(1-Скидка_RP_СИЗ)</f>
        <v>2.44</v>
      </c>
      <c r="J72" s="72">
        <f>I72*H72</f>
        <v>0</v>
      </c>
      <c r="K72" s="28">
        <f>G72*(1-Скидка_RP_СИЗ)</f>
        <v>256.2</v>
      </c>
      <c r="L72" s="28">
        <f>H72*K72</f>
        <v>0</v>
      </c>
    </row>
    <row r="73" spans="1:12">
      <c r="A73" s="81"/>
      <c r="B73" s="82"/>
      <c r="C73" s="23"/>
      <c r="D73" s="23"/>
      <c r="E73" s="23"/>
      <c r="F73" s="25"/>
      <c r="G73" s="25"/>
      <c r="H73" s="26"/>
      <c r="I73" s="72"/>
      <c r="J73" s="72"/>
      <c r="K73" s="28"/>
      <c r="L73" s="28"/>
    </row>
    <row r="74" spans="1:12">
      <c r="A74" s="81">
        <v>0</v>
      </c>
      <c r="B74" s="100">
        <v>724534</v>
      </c>
      <c r="C74" s="23" t="s">
        <v>2536</v>
      </c>
      <c r="D74" s="23" t="s">
        <v>2481</v>
      </c>
      <c r="E74" s="23" t="s">
        <v>550</v>
      </c>
      <c r="F74" s="25">
        <v>2.2999999999999998</v>
      </c>
      <c r="G74" s="25">
        <f>ROUND(F74*Курс_EUR,2)</f>
        <v>241.5</v>
      </c>
      <c r="H74" s="26"/>
      <c r="I74" s="72">
        <f>F74*(1-Скидка_RP_СИЗ)</f>
        <v>2.2999999999999998</v>
      </c>
      <c r="J74" s="72">
        <f>I74*H74</f>
        <v>0</v>
      </c>
      <c r="K74" s="28">
        <f>G74*(1-Скидка_RP_СИЗ)</f>
        <v>241.5</v>
      </c>
      <c r="L74" s="28">
        <f>H74*K74</f>
        <v>0</v>
      </c>
    </row>
    <row r="75" spans="1:12">
      <c r="A75" s="81">
        <v>0</v>
      </c>
      <c r="B75" s="100">
        <v>724535</v>
      </c>
      <c r="C75" s="23" t="s">
        <v>2537</v>
      </c>
      <c r="D75" s="23" t="s">
        <v>2481</v>
      </c>
      <c r="E75" s="23" t="s">
        <v>550</v>
      </c>
      <c r="F75" s="25">
        <v>2.2999999999999998</v>
      </c>
      <c r="G75" s="25">
        <f>ROUND(F75*Курс_EUR,2)</f>
        <v>241.5</v>
      </c>
      <c r="H75" s="26"/>
      <c r="I75" s="72">
        <f>F75*(1-Скидка_RP_СИЗ)</f>
        <v>2.2999999999999998</v>
      </c>
      <c r="J75" s="72">
        <f>I75*H75</f>
        <v>0</v>
      </c>
      <c r="K75" s="28">
        <f>G75*(1-Скидка_RP_СИЗ)</f>
        <v>241.5</v>
      </c>
      <c r="L75" s="28">
        <f>H75*K75</f>
        <v>0</v>
      </c>
    </row>
    <row r="76" spans="1:12">
      <c r="A76" s="81"/>
      <c r="B76" s="82"/>
      <c r="C76" s="23"/>
      <c r="D76" s="23"/>
      <c r="E76" s="23"/>
      <c r="F76" s="25"/>
      <c r="G76" s="25"/>
      <c r="H76" s="26"/>
      <c r="I76" s="72"/>
      <c r="J76" s="72"/>
      <c r="K76" s="28"/>
      <c r="L76" s="28"/>
    </row>
    <row r="77" spans="1:12">
      <c r="A77" s="81">
        <v>0</v>
      </c>
      <c r="B77" s="89">
        <v>724544</v>
      </c>
      <c r="C77" s="23" t="s">
        <v>2531</v>
      </c>
      <c r="D77" s="23" t="s">
        <v>2481</v>
      </c>
      <c r="E77" s="23" t="s">
        <v>550</v>
      </c>
      <c r="F77" s="25">
        <v>2.14</v>
      </c>
      <c r="G77" s="25">
        <f>ROUND(F77*Курс_EUR,2)</f>
        <v>224.7</v>
      </c>
      <c r="H77" s="26"/>
      <c r="I77" s="72">
        <f>F77*(1-Скидка_RP_СИЗ)</f>
        <v>2.14</v>
      </c>
      <c r="J77" s="72">
        <f>I77*H77</f>
        <v>0</v>
      </c>
      <c r="K77" s="28">
        <f>G77*(1-Скидка_RP_СИЗ)</f>
        <v>224.7</v>
      </c>
      <c r="L77" s="28">
        <f>H77*K77</f>
        <v>0</v>
      </c>
    </row>
    <row r="78" spans="1:12">
      <c r="A78" s="81">
        <v>0</v>
      </c>
      <c r="B78" s="89">
        <v>724545</v>
      </c>
      <c r="C78" s="23" t="s">
        <v>2532</v>
      </c>
      <c r="D78" s="23" t="s">
        <v>2481</v>
      </c>
      <c r="E78" s="23" t="s">
        <v>550</v>
      </c>
      <c r="F78" s="25">
        <v>2.14</v>
      </c>
      <c r="G78" s="25">
        <f>ROUND(F78*Курс_EUR,2)</f>
        <v>224.7</v>
      </c>
      <c r="H78" s="26"/>
      <c r="I78" s="72">
        <f>F78*(1-Скидка_RP_СИЗ)</f>
        <v>2.14</v>
      </c>
      <c r="J78" s="72">
        <f>I78*H78</f>
        <v>0</v>
      </c>
      <c r="K78" s="28">
        <f>G78*(1-Скидка_RP_СИЗ)</f>
        <v>224.7</v>
      </c>
      <c r="L78" s="28">
        <f>H78*K78</f>
        <v>0</v>
      </c>
    </row>
    <row r="79" spans="1:12">
      <c r="A79" s="81"/>
      <c r="B79" s="80"/>
      <c r="C79" s="23"/>
      <c r="D79" s="23"/>
      <c r="E79" s="23"/>
      <c r="F79" s="25"/>
      <c r="G79" s="25"/>
      <c r="H79" s="26"/>
      <c r="I79" s="72"/>
      <c r="J79" s="72"/>
      <c r="K79" s="28"/>
      <c r="L79" s="28"/>
    </row>
    <row r="80" spans="1:12">
      <c r="A80" s="81">
        <v>0</v>
      </c>
      <c r="B80" s="89">
        <v>725532</v>
      </c>
      <c r="C80" s="23" t="s">
        <v>2533</v>
      </c>
      <c r="D80" s="23" t="s">
        <v>2481</v>
      </c>
      <c r="E80" s="23" t="s">
        <v>550</v>
      </c>
      <c r="F80" s="25">
        <v>6.34</v>
      </c>
      <c r="G80" s="25">
        <f>ROUND(F80*Курс_EUR,2)</f>
        <v>665.7</v>
      </c>
      <c r="H80" s="26"/>
      <c r="I80" s="72">
        <f>F80*(1-Скидка_RP_СИЗ)</f>
        <v>6.34</v>
      </c>
      <c r="J80" s="72">
        <f>I80*H80</f>
        <v>0</v>
      </c>
      <c r="K80" s="28">
        <f>G80*(1-Скидка_RP_СИЗ)</f>
        <v>665.7</v>
      </c>
      <c r="L80" s="28">
        <f>H80*K80</f>
        <v>0</v>
      </c>
    </row>
    <row r="81" spans="1:12">
      <c r="A81" s="81">
        <v>0</v>
      </c>
      <c r="B81" s="89">
        <v>725533</v>
      </c>
      <c r="C81" s="23" t="s">
        <v>2534</v>
      </c>
      <c r="D81" s="23" t="s">
        <v>2481</v>
      </c>
      <c r="E81" s="23" t="s">
        <v>550</v>
      </c>
      <c r="F81" s="25">
        <v>6.34</v>
      </c>
      <c r="G81" s="25">
        <f>ROUND(F81*Курс_EUR,2)</f>
        <v>665.7</v>
      </c>
      <c r="H81" s="26"/>
      <c r="I81" s="72">
        <f>F81*(1-Скидка_RP_СИЗ)</f>
        <v>6.34</v>
      </c>
      <c r="J81" s="72">
        <f>I81*H81</f>
        <v>0</v>
      </c>
      <c r="K81" s="28">
        <f>G81*(1-Скидка_RP_СИЗ)</f>
        <v>665.7</v>
      </c>
      <c r="L81" s="28">
        <f>H81*K81</f>
        <v>0</v>
      </c>
    </row>
    <row r="82" spans="1:12">
      <c r="A82" s="81">
        <v>0</v>
      </c>
      <c r="B82" s="89">
        <v>725534</v>
      </c>
      <c r="C82" s="23" t="s">
        <v>2535</v>
      </c>
      <c r="D82" s="23" t="s">
        <v>2481</v>
      </c>
      <c r="E82" s="23" t="s">
        <v>550</v>
      </c>
      <c r="F82" s="25">
        <v>6.34</v>
      </c>
      <c r="G82" s="25">
        <f>ROUND(F82*Курс_EUR,2)</f>
        <v>665.7</v>
      </c>
      <c r="H82" s="26"/>
      <c r="I82" s="72">
        <f>F82*(1-Скидка_RP_СИЗ)</f>
        <v>6.34</v>
      </c>
      <c r="J82" s="72">
        <f>I82*H82</f>
        <v>0</v>
      </c>
      <c r="K82" s="28">
        <f>G82*(1-Скидка_RP_СИЗ)</f>
        <v>665.7</v>
      </c>
      <c r="L82" s="28">
        <f>H82*K82</f>
        <v>0</v>
      </c>
    </row>
    <row r="83" spans="1:12">
      <c r="A83" s="81"/>
      <c r="B83" s="80"/>
      <c r="C83" s="23"/>
      <c r="D83" s="23"/>
      <c r="E83" s="23"/>
      <c r="F83" s="25"/>
      <c r="G83" s="25"/>
      <c r="H83" s="26"/>
      <c r="I83" s="72"/>
      <c r="J83" s="72"/>
      <c r="K83" s="28"/>
      <c r="L83" s="28"/>
    </row>
    <row r="84" spans="1:12" ht="16" thickBot="1">
      <c r="A84" s="81"/>
      <c r="B84" s="324" t="s">
        <v>1504</v>
      </c>
      <c r="C84" s="324"/>
      <c r="D84" s="324"/>
      <c r="E84" s="324"/>
      <c r="F84" s="325"/>
      <c r="G84" s="86"/>
      <c r="H84" s="26"/>
      <c r="I84" s="72"/>
      <c r="J84" s="72"/>
      <c r="K84" s="28"/>
      <c r="L84" s="28"/>
    </row>
    <row r="85" spans="1:12" ht="12.5" thickBot="1">
      <c r="A85" s="81"/>
      <c r="B85" s="321" t="s">
        <v>1571</v>
      </c>
      <c r="C85" s="322"/>
      <c r="D85" s="322"/>
      <c r="E85" s="322"/>
      <c r="F85" s="323"/>
      <c r="G85" s="88"/>
      <c r="H85" s="26"/>
      <c r="I85" s="72"/>
      <c r="J85" s="72"/>
      <c r="K85" s="28"/>
      <c r="L85" s="28"/>
    </row>
    <row r="86" spans="1:12">
      <c r="A86" s="81">
        <v>0</v>
      </c>
      <c r="B86" s="89">
        <v>731310</v>
      </c>
      <c r="C86" s="23" t="s">
        <v>1948</v>
      </c>
      <c r="D86" s="23" t="s">
        <v>1572</v>
      </c>
      <c r="E86" s="23" t="s">
        <v>7</v>
      </c>
      <c r="F86" s="25">
        <v>0.6</v>
      </c>
      <c r="G86" s="25">
        <f>ROUND(F86*Курс_EUR,2)</f>
        <v>63</v>
      </c>
      <c r="H86" s="26"/>
      <c r="I86" s="72">
        <f>F86*(1-Скидка_RP_СИЗ)</f>
        <v>0.6</v>
      </c>
      <c r="J86" s="72">
        <f>I86*H86</f>
        <v>0</v>
      </c>
      <c r="K86" s="28">
        <f>G86*(1-Скидка_RP_СИЗ)</f>
        <v>63</v>
      </c>
      <c r="L86" s="28">
        <f>H86*K86</f>
        <v>0</v>
      </c>
    </row>
    <row r="87" spans="1:12">
      <c r="A87" s="81">
        <v>0</v>
      </c>
      <c r="B87" s="89">
        <v>731315</v>
      </c>
      <c r="C87" s="23" t="s">
        <v>1949</v>
      </c>
      <c r="D87" s="23" t="s">
        <v>778</v>
      </c>
      <c r="E87" s="23" t="s">
        <v>7</v>
      </c>
      <c r="F87" s="25">
        <v>0.77</v>
      </c>
      <c r="G87" s="25">
        <f>ROUND(F87*Курс_EUR,2)</f>
        <v>80.849999999999994</v>
      </c>
      <c r="H87" s="26"/>
      <c r="I87" s="72">
        <f>F87*(1-Скидка_RP_СИЗ)</f>
        <v>0.77</v>
      </c>
      <c r="J87" s="72">
        <f>I87*H87</f>
        <v>0</v>
      </c>
      <c r="K87" s="28">
        <f>G87*(1-Скидка_RP_СИЗ)</f>
        <v>80.849999999999994</v>
      </c>
      <c r="L87" s="28">
        <f>H87*K87</f>
        <v>0</v>
      </c>
    </row>
    <row r="88" spans="1:12">
      <c r="A88" s="81"/>
      <c r="B88" s="80"/>
      <c r="C88" s="23"/>
      <c r="D88" s="23"/>
      <c r="E88" s="23"/>
      <c r="F88" s="25"/>
      <c r="G88" s="25"/>
      <c r="H88" s="26"/>
      <c r="I88" s="72"/>
      <c r="J88" s="72"/>
      <c r="K88" s="28"/>
      <c r="L88" s="28"/>
    </row>
    <row r="89" spans="1:12">
      <c r="A89" s="81">
        <v>0</v>
      </c>
      <c r="B89" s="89">
        <v>731325</v>
      </c>
      <c r="C89" s="23" t="s">
        <v>1950</v>
      </c>
      <c r="D89" s="23" t="s">
        <v>778</v>
      </c>
      <c r="E89" s="23" t="s">
        <v>7</v>
      </c>
      <c r="F89" s="25">
        <v>0.9</v>
      </c>
      <c r="G89" s="25">
        <f>ROUND(F89*Курс_EUR,2)</f>
        <v>94.5</v>
      </c>
      <c r="H89" s="26"/>
      <c r="I89" s="72">
        <f>F89*(1-Скидка_RP_СИЗ)</f>
        <v>0.9</v>
      </c>
      <c r="J89" s="72">
        <f>I89*H89</f>
        <v>0</v>
      </c>
      <c r="K89" s="28">
        <f>G89*(1-Скидка_RP_СИЗ)</f>
        <v>94.5</v>
      </c>
      <c r="L89" s="28">
        <f>H89*K89</f>
        <v>0</v>
      </c>
    </row>
    <row r="90" spans="1:12">
      <c r="A90" s="81">
        <v>0</v>
      </c>
      <c r="B90" s="89">
        <v>731326</v>
      </c>
      <c r="C90" s="23" t="s">
        <v>1646</v>
      </c>
      <c r="D90" s="23" t="s">
        <v>778</v>
      </c>
      <c r="E90" s="23" t="s">
        <v>7</v>
      </c>
      <c r="F90" s="25">
        <v>0.9</v>
      </c>
      <c r="G90" s="25">
        <f>ROUND(F90*Курс_EUR,2)</f>
        <v>94.5</v>
      </c>
      <c r="H90" s="26"/>
      <c r="I90" s="72">
        <f>F90*(1-Скидка_RP_СИЗ)</f>
        <v>0.9</v>
      </c>
      <c r="J90" s="72">
        <f>I90*H90</f>
        <v>0</v>
      </c>
      <c r="K90" s="28">
        <f>G90*(1-Скидка_RP_СИЗ)</f>
        <v>94.5</v>
      </c>
      <c r="L90" s="28">
        <f>H90*K90</f>
        <v>0</v>
      </c>
    </row>
    <row r="91" spans="1:12">
      <c r="A91" s="81"/>
      <c r="B91" s="80"/>
      <c r="C91" s="23"/>
      <c r="D91" s="23"/>
      <c r="E91" s="23"/>
      <c r="F91" s="25"/>
      <c r="G91" s="25"/>
      <c r="H91" s="26"/>
      <c r="I91" s="72"/>
      <c r="J91" s="72"/>
      <c r="K91" s="28"/>
      <c r="L91" s="28"/>
    </row>
    <row r="92" spans="1:12">
      <c r="A92" s="81">
        <v>0</v>
      </c>
      <c r="B92" s="89">
        <v>731335</v>
      </c>
      <c r="C92" s="23" t="s">
        <v>1946</v>
      </c>
      <c r="D92" s="23" t="s">
        <v>778</v>
      </c>
      <c r="E92" s="23" t="s">
        <v>7</v>
      </c>
      <c r="F92" s="25">
        <v>1.4</v>
      </c>
      <c r="G92" s="25">
        <f>ROUND(F92*Курс_EUR,2)</f>
        <v>147</v>
      </c>
      <c r="H92" s="26"/>
      <c r="I92" s="72">
        <f>F92*(1-Скидка_RP_СИЗ)</f>
        <v>1.4</v>
      </c>
      <c r="J92" s="72">
        <f>I92*H92</f>
        <v>0</v>
      </c>
      <c r="K92" s="28">
        <f>G92*(1-Скидка_RP_СИЗ)</f>
        <v>147</v>
      </c>
      <c r="L92" s="28">
        <f>H92*K92</f>
        <v>0</v>
      </c>
    </row>
    <row r="93" spans="1:12">
      <c r="A93" s="81">
        <v>0</v>
      </c>
      <c r="B93" s="89">
        <v>731336</v>
      </c>
      <c r="C93" s="23" t="s">
        <v>1947</v>
      </c>
      <c r="D93" s="23" t="s">
        <v>778</v>
      </c>
      <c r="E93" s="23" t="s">
        <v>7</v>
      </c>
      <c r="F93" s="25">
        <v>1.4</v>
      </c>
      <c r="G93" s="25">
        <f>ROUND(F93*Курс_EUR,2)</f>
        <v>147</v>
      </c>
      <c r="H93" s="26"/>
      <c r="I93" s="72">
        <f>F93*(1-Скидка_RP_СИЗ)</f>
        <v>1.4</v>
      </c>
      <c r="J93" s="72">
        <f>I93*H93</f>
        <v>0</v>
      </c>
      <c r="K93" s="28">
        <f>G93*(1-Скидка_RP_СИЗ)</f>
        <v>147</v>
      </c>
      <c r="L93" s="28">
        <f>H93*K93</f>
        <v>0</v>
      </c>
    </row>
    <row r="94" spans="1:12" ht="12.5" thickBot="1">
      <c r="A94" s="81"/>
      <c r="B94" s="80"/>
      <c r="C94" s="23"/>
      <c r="D94" s="23"/>
      <c r="E94" s="23"/>
      <c r="F94" s="25"/>
      <c r="G94" s="25"/>
      <c r="H94" s="26"/>
      <c r="I94" s="72"/>
      <c r="J94" s="72"/>
      <c r="K94" s="28"/>
      <c r="L94" s="28"/>
    </row>
    <row r="95" spans="1:12" ht="12.5" thickBot="1">
      <c r="A95" s="81"/>
      <c r="B95" s="321" t="s">
        <v>1505</v>
      </c>
      <c r="C95" s="322"/>
      <c r="D95" s="322"/>
      <c r="E95" s="322"/>
      <c r="F95" s="323"/>
      <c r="G95" s="88"/>
      <c r="H95" s="26"/>
      <c r="I95" s="72"/>
      <c r="J95" s="72"/>
      <c r="K95" s="28"/>
      <c r="L95" s="28"/>
    </row>
    <row r="96" spans="1:12">
      <c r="A96" s="81">
        <v>0</v>
      </c>
      <c r="B96" s="100">
        <v>732401</v>
      </c>
      <c r="C96" s="82" t="s">
        <v>1628</v>
      </c>
      <c r="D96" s="29" t="s">
        <v>1510</v>
      </c>
      <c r="E96" s="29" t="s">
        <v>7</v>
      </c>
      <c r="F96" s="32">
        <v>16.649999999999999</v>
      </c>
      <c r="G96" s="25">
        <f>ROUND(F96*Курс_EUR,2)</f>
        <v>1748.25</v>
      </c>
      <c r="H96" s="26"/>
      <c r="I96" s="72">
        <f>F96*(1-Скидка_RP_СИЗ)</f>
        <v>16.649999999999999</v>
      </c>
      <c r="J96" s="72">
        <f>I96*H96</f>
        <v>0</v>
      </c>
      <c r="K96" s="28">
        <f>G96*(1-Скидка_RP_СИЗ)</f>
        <v>1748.25</v>
      </c>
      <c r="L96" s="28">
        <f>H96*K96</f>
        <v>0</v>
      </c>
    </row>
    <row r="97" spans="1:12">
      <c r="A97" s="81">
        <v>0</v>
      </c>
      <c r="B97" s="100">
        <v>732402</v>
      </c>
      <c r="C97" s="82" t="s">
        <v>1506</v>
      </c>
      <c r="D97" s="29" t="s">
        <v>1510</v>
      </c>
      <c r="E97" s="29" t="s">
        <v>7</v>
      </c>
      <c r="F97" s="32">
        <v>16.649999999999999</v>
      </c>
      <c r="G97" s="25">
        <f>ROUND(F97*Курс_EUR,2)</f>
        <v>1748.25</v>
      </c>
      <c r="H97" s="26"/>
      <c r="I97" s="72">
        <f>F97*(1-Скидка_RP_СИЗ)</f>
        <v>16.649999999999999</v>
      </c>
      <c r="J97" s="72">
        <f>I97*H97</f>
        <v>0</v>
      </c>
      <c r="K97" s="28">
        <f>G97*(1-Скидка_RP_СИЗ)</f>
        <v>1748.25</v>
      </c>
      <c r="L97" s="28">
        <f>H97*K97</f>
        <v>0</v>
      </c>
    </row>
    <row r="98" spans="1:12">
      <c r="A98" s="81">
        <v>0</v>
      </c>
      <c r="B98" s="100">
        <v>732403</v>
      </c>
      <c r="C98" s="82" t="s">
        <v>1629</v>
      </c>
      <c r="D98" s="29" t="s">
        <v>1510</v>
      </c>
      <c r="E98" s="29" t="s">
        <v>7</v>
      </c>
      <c r="F98" s="32">
        <v>16.649999999999999</v>
      </c>
      <c r="G98" s="25">
        <f>ROUND(F98*Курс_EUR,2)</f>
        <v>1748.25</v>
      </c>
      <c r="H98" s="26"/>
      <c r="I98" s="72">
        <f>F98*(1-Скидка_RP_СИЗ)</f>
        <v>16.649999999999999</v>
      </c>
      <c r="J98" s="72">
        <f>I98*H98</f>
        <v>0</v>
      </c>
      <c r="K98" s="28">
        <f>G98*(1-Скидка_RP_СИЗ)</f>
        <v>1748.25</v>
      </c>
      <c r="L98" s="28">
        <f>H98*K98</f>
        <v>0</v>
      </c>
    </row>
    <row r="99" spans="1:12">
      <c r="A99" s="81"/>
      <c r="B99" s="82"/>
      <c r="C99" s="82"/>
      <c r="D99" s="29"/>
      <c r="E99" s="29"/>
      <c r="F99" s="32"/>
      <c r="G99" s="25"/>
      <c r="H99" s="26"/>
      <c r="I99" s="72"/>
      <c r="J99" s="72"/>
      <c r="K99" s="28"/>
      <c r="L99" s="28"/>
    </row>
    <row r="100" spans="1:12">
      <c r="A100" s="81">
        <v>0</v>
      </c>
      <c r="B100" s="100">
        <v>732406</v>
      </c>
      <c r="C100" s="82" t="s">
        <v>2260</v>
      </c>
      <c r="D100" s="29" t="s">
        <v>21</v>
      </c>
      <c r="E100" s="29" t="s">
        <v>7</v>
      </c>
      <c r="F100" s="32">
        <v>28.95</v>
      </c>
      <c r="G100" s="25">
        <f>ROUND(F100*Курс_EUR,2)</f>
        <v>3039.75</v>
      </c>
      <c r="H100" s="26"/>
      <c r="I100" s="72">
        <f>F100*(1-Скидка_RP_СИЗ)</f>
        <v>28.95</v>
      </c>
      <c r="J100" s="72">
        <f>I100*H100</f>
        <v>0</v>
      </c>
      <c r="K100" s="28">
        <f>G100*(1-Скидка_RP_СИЗ)</f>
        <v>3039.75</v>
      </c>
      <c r="L100" s="28">
        <f>H100*K100</f>
        <v>0</v>
      </c>
    </row>
    <row r="101" spans="1:12">
      <c r="A101" s="81">
        <v>0</v>
      </c>
      <c r="B101" s="100">
        <v>732407</v>
      </c>
      <c r="C101" s="82" t="s">
        <v>2261</v>
      </c>
      <c r="D101" s="29" t="s">
        <v>21</v>
      </c>
      <c r="E101" s="29" t="s">
        <v>7</v>
      </c>
      <c r="F101" s="32">
        <v>28.95</v>
      </c>
      <c r="G101" s="25">
        <f>ROUND(F101*Курс_EUR,2)</f>
        <v>3039.75</v>
      </c>
      <c r="H101" s="26"/>
      <c r="I101" s="72">
        <f>F101*(1-Скидка_RP_СИЗ)</f>
        <v>28.95</v>
      </c>
      <c r="J101" s="72">
        <f>I101*H101</f>
        <v>0</v>
      </c>
      <c r="K101" s="28">
        <f>G101*(1-Скидка_RP_СИЗ)</f>
        <v>3039.75</v>
      </c>
      <c r="L101" s="28">
        <f>H101*K101</f>
        <v>0</v>
      </c>
    </row>
    <row r="102" spans="1:12">
      <c r="A102" s="81">
        <v>0</v>
      </c>
      <c r="B102" s="100">
        <v>732408</v>
      </c>
      <c r="C102" s="82" t="s">
        <v>2262</v>
      </c>
      <c r="D102" s="29" t="s">
        <v>21</v>
      </c>
      <c r="E102" s="29" t="s">
        <v>7</v>
      </c>
      <c r="F102" s="32">
        <v>28.95</v>
      </c>
      <c r="G102" s="25">
        <f>ROUND(F102*Курс_EUR,2)</f>
        <v>3039.75</v>
      </c>
      <c r="H102" s="26"/>
      <c r="I102" s="72">
        <f>F102*(1-Скидка_RP_СИЗ)</f>
        <v>28.95</v>
      </c>
      <c r="J102" s="72">
        <f>I102*H102</f>
        <v>0</v>
      </c>
      <c r="K102" s="28">
        <f>G102*(1-Скидка_RP_СИЗ)</f>
        <v>3039.75</v>
      </c>
      <c r="L102" s="28">
        <f>H102*K102</f>
        <v>0</v>
      </c>
    </row>
    <row r="103" spans="1:12">
      <c r="A103" s="81"/>
      <c r="B103" s="82"/>
      <c r="C103" s="82"/>
      <c r="D103" s="29"/>
      <c r="E103" s="29"/>
      <c r="F103" s="32"/>
      <c r="G103" s="25"/>
      <c r="H103" s="26"/>
      <c r="I103" s="72"/>
      <c r="J103" s="72"/>
      <c r="K103" s="28"/>
      <c r="L103" s="28"/>
    </row>
    <row r="104" spans="1:12">
      <c r="A104" s="81">
        <v>0</v>
      </c>
      <c r="B104" s="100">
        <v>732492</v>
      </c>
      <c r="C104" s="82" t="s">
        <v>2325</v>
      </c>
      <c r="D104" s="29" t="s">
        <v>1923</v>
      </c>
      <c r="E104" s="29" t="s">
        <v>552</v>
      </c>
      <c r="F104" s="32">
        <v>5.4</v>
      </c>
      <c r="G104" s="25">
        <f>ROUND(F104*Курс_EUR,2)</f>
        <v>567</v>
      </c>
      <c r="H104" s="26"/>
      <c r="I104" s="72">
        <f>F104*(1-Скидка_RP_СИЗ)</f>
        <v>5.4</v>
      </c>
      <c r="J104" s="72">
        <f>I104*H104</f>
        <v>0</v>
      </c>
      <c r="K104" s="28">
        <f>G104*(1-Скидка_RP_СИЗ)</f>
        <v>567</v>
      </c>
      <c r="L104" s="28">
        <f>H104*K104</f>
        <v>0</v>
      </c>
    </row>
    <row r="105" spans="1:12">
      <c r="A105" s="81">
        <v>0</v>
      </c>
      <c r="B105" s="100">
        <v>732494</v>
      </c>
      <c r="C105" s="82" t="s">
        <v>2326</v>
      </c>
      <c r="D105" s="29" t="s">
        <v>1923</v>
      </c>
      <c r="E105" s="29" t="s">
        <v>552</v>
      </c>
      <c r="F105" s="32">
        <v>5.4</v>
      </c>
      <c r="G105" s="25">
        <f>ROUND(F105*Курс_EUR,2)</f>
        <v>567</v>
      </c>
      <c r="H105" s="26"/>
      <c r="I105" s="72">
        <f>F105*(1-Скидка_RP_СИЗ)</f>
        <v>5.4</v>
      </c>
      <c r="J105" s="72">
        <f>I105*H105</f>
        <v>0</v>
      </c>
      <c r="K105" s="28">
        <f>G105*(1-Скидка_RP_СИЗ)</f>
        <v>567</v>
      </c>
      <c r="L105" s="28">
        <f>H105*K105</f>
        <v>0</v>
      </c>
    </row>
    <row r="106" spans="1:12">
      <c r="A106" s="81">
        <v>0</v>
      </c>
      <c r="B106" s="100">
        <v>732497</v>
      </c>
      <c r="C106" s="82" t="s">
        <v>2327</v>
      </c>
      <c r="D106" s="29" t="s">
        <v>799</v>
      </c>
      <c r="E106" s="29" t="s">
        <v>7</v>
      </c>
      <c r="F106" s="32">
        <v>3.6</v>
      </c>
      <c r="G106" s="25">
        <f>ROUND(F106*Курс_EUR,2)</f>
        <v>378</v>
      </c>
      <c r="H106" s="26"/>
      <c r="I106" s="72">
        <f>F106*(1-Скидка_RP_СИЗ)</f>
        <v>3.6</v>
      </c>
      <c r="J106" s="72">
        <f>I106*H106</f>
        <v>0</v>
      </c>
      <c r="K106" s="28">
        <f>G106*(1-Скидка_RP_СИЗ)</f>
        <v>378</v>
      </c>
      <c r="L106" s="28">
        <f>H106*K106</f>
        <v>0</v>
      </c>
    </row>
    <row r="107" spans="1:12">
      <c r="A107" s="81"/>
      <c r="B107" s="82"/>
      <c r="C107" s="82"/>
      <c r="D107" s="29"/>
      <c r="E107" s="29"/>
      <c r="F107" s="32"/>
      <c r="G107" s="25"/>
      <c r="H107" s="26"/>
      <c r="I107" s="72"/>
      <c r="J107" s="72"/>
      <c r="K107" s="28"/>
      <c r="L107" s="28"/>
    </row>
    <row r="108" spans="1:12">
      <c r="A108" s="81">
        <v>0</v>
      </c>
      <c r="B108" s="100">
        <v>732601</v>
      </c>
      <c r="C108" s="82" t="s">
        <v>2613</v>
      </c>
      <c r="D108" s="29" t="s">
        <v>2100</v>
      </c>
      <c r="E108" s="29" t="s">
        <v>7</v>
      </c>
      <c r="F108" s="32">
        <v>99.99</v>
      </c>
      <c r="G108" s="25">
        <f>ROUND(F108*Курс_EUR,2)</f>
        <v>10498.95</v>
      </c>
      <c r="H108" s="26"/>
      <c r="I108" s="72">
        <f>F108*(1-Скидка_RP_СИЗ)</f>
        <v>99.99</v>
      </c>
      <c r="J108" s="72">
        <f t="shared" ref="J108:J116" si="17">I108*H108</f>
        <v>0</v>
      </c>
      <c r="K108" s="28">
        <f>G108*(1-Скидка_RP_СИЗ)</f>
        <v>10498.95</v>
      </c>
      <c r="L108" s="28">
        <f t="shared" ref="L108:L116" si="18">H108*K108</f>
        <v>0</v>
      </c>
    </row>
    <row r="109" spans="1:12">
      <c r="A109" s="81">
        <v>0</v>
      </c>
      <c r="B109" s="100">
        <v>732602</v>
      </c>
      <c r="C109" s="82" t="s">
        <v>2614</v>
      </c>
      <c r="D109" s="29" t="s">
        <v>2100</v>
      </c>
      <c r="E109" s="29" t="s">
        <v>7</v>
      </c>
      <c r="F109" s="32">
        <v>99.99</v>
      </c>
      <c r="G109" s="25">
        <f>ROUND(F109*Курс_EUR,2)</f>
        <v>10498.95</v>
      </c>
      <c r="H109" s="26"/>
      <c r="I109" s="72">
        <f>F109*(1-Скидка_RP_СИЗ)</f>
        <v>99.99</v>
      </c>
      <c r="J109" s="72">
        <f t="shared" si="17"/>
        <v>0</v>
      </c>
      <c r="K109" s="28">
        <f>G109*(1-Скидка_RP_СИЗ)</f>
        <v>10498.95</v>
      </c>
      <c r="L109" s="28">
        <f t="shared" si="18"/>
        <v>0</v>
      </c>
    </row>
    <row r="110" spans="1:12">
      <c r="A110" s="81">
        <v>0</v>
      </c>
      <c r="B110" s="100">
        <v>732603</v>
      </c>
      <c r="C110" s="82" t="s">
        <v>2615</v>
      </c>
      <c r="D110" s="29" t="s">
        <v>2100</v>
      </c>
      <c r="E110" s="29" t="s">
        <v>7</v>
      </c>
      <c r="F110" s="32">
        <v>99.99</v>
      </c>
      <c r="G110" s="25">
        <f>ROUND(F110*Курс_EUR,2)</f>
        <v>10498.95</v>
      </c>
      <c r="H110" s="26"/>
      <c r="I110" s="72">
        <f>F110*(1-Скидка_RP_СИЗ)</f>
        <v>99.99</v>
      </c>
      <c r="J110" s="72">
        <f t="shared" si="17"/>
        <v>0</v>
      </c>
      <c r="K110" s="28">
        <f>G110*(1-Скидка_RP_СИЗ)</f>
        <v>10498.95</v>
      </c>
      <c r="L110" s="28">
        <f t="shared" si="18"/>
        <v>0</v>
      </c>
    </row>
    <row r="111" spans="1:12">
      <c r="A111" s="81"/>
      <c r="B111" s="82"/>
      <c r="C111" s="82"/>
      <c r="D111" s="29"/>
      <c r="E111" s="29"/>
      <c r="F111" s="32"/>
      <c r="G111" s="25"/>
      <c r="H111" s="26"/>
      <c r="I111" s="72"/>
      <c r="J111" s="72"/>
      <c r="K111" s="28"/>
      <c r="L111" s="28"/>
    </row>
    <row r="112" spans="1:12">
      <c r="A112" s="81">
        <v>0</v>
      </c>
      <c r="B112" s="100">
        <v>732691</v>
      </c>
      <c r="C112" s="82" t="s">
        <v>2616</v>
      </c>
      <c r="D112" s="29" t="s">
        <v>2617</v>
      </c>
      <c r="E112" s="29" t="s">
        <v>7</v>
      </c>
      <c r="F112" s="32">
        <v>1.72</v>
      </c>
      <c r="G112" s="25">
        <f>ROUND(F112*Курс_EUR,2)</f>
        <v>180.6</v>
      </c>
      <c r="H112" s="26"/>
      <c r="I112" s="72">
        <f>F112*(1-Скидка_RP_СИЗ)</f>
        <v>1.72</v>
      </c>
      <c r="J112" s="72">
        <f t="shared" si="17"/>
        <v>0</v>
      </c>
      <c r="K112" s="28">
        <f>G112*(1-Скидка_RP_СИЗ)</f>
        <v>180.6</v>
      </c>
      <c r="L112" s="28">
        <f t="shared" si="18"/>
        <v>0</v>
      </c>
    </row>
    <row r="113" spans="1:12">
      <c r="A113" s="81">
        <v>0</v>
      </c>
      <c r="B113" s="100">
        <v>732692</v>
      </c>
      <c r="C113" s="82" t="s">
        <v>2618</v>
      </c>
      <c r="D113" s="29" t="s">
        <v>1923</v>
      </c>
      <c r="E113" s="29" t="s">
        <v>21</v>
      </c>
      <c r="F113" s="32">
        <v>3.89</v>
      </c>
      <c r="G113" s="25">
        <f>ROUND(F113*Курс_EUR,2)</f>
        <v>408.45</v>
      </c>
      <c r="H113" s="26"/>
      <c r="I113" s="72">
        <f>F113*(1-Скидка_RP_СИЗ)</f>
        <v>3.89</v>
      </c>
      <c r="J113" s="72">
        <f t="shared" si="17"/>
        <v>0</v>
      </c>
      <c r="K113" s="28">
        <f>G113*(1-Скидка_RP_СИЗ)</f>
        <v>408.45</v>
      </c>
      <c r="L113" s="28">
        <f t="shared" si="18"/>
        <v>0</v>
      </c>
    </row>
    <row r="114" spans="1:12">
      <c r="A114" s="81">
        <v>0</v>
      </c>
      <c r="B114" s="100">
        <v>732694</v>
      </c>
      <c r="C114" s="82" t="s">
        <v>3360</v>
      </c>
      <c r="D114" s="29" t="s">
        <v>2619</v>
      </c>
      <c r="E114" s="29" t="s">
        <v>21</v>
      </c>
      <c r="F114" s="32">
        <v>0.72</v>
      </c>
      <c r="G114" s="25">
        <f>ROUND(F114*Курс_EUR,2)</f>
        <v>75.599999999999994</v>
      </c>
      <c r="H114" s="26"/>
      <c r="I114" s="72">
        <f>F114*(1-Скидка_RP_СИЗ)</f>
        <v>0.72</v>
      </c>
      <c r="J114" s="72">
        <f t="shared" si="17"/>
        <v>0</v>
      </c>
      <c r="K114" s="28">
        <f>G114*(1-Скидка_RP_СИЗ)</f>
        <v>75.599999999999994</v>
      </c>
      <c r="L114" s="28">
        <f t="shared" si="18"/>
        <v>0</v>
      </c>
    </row>
    <row r="115" spans="1:12">
      <c r="A115" s="81">
        <v>0</v>
      </c>
      <c r="B115" s="100">
        <v>732697</v>
      </c>
      <c r="C115" s="82" t="s">
        <v>2620</v>
      </c>
      <c r="D115" s="29" t="s">
        <v>2097</v>
      </c>
      <c r="E115" s="29" t="s">
        <v>7</v>
      </c>
      <c r="F115" s="32">
        <v>7.92</v>
      </c>
      <c r="G115" s="25">
        <f>ROUND(F115*Курс_EUR,2)</f>
        <v>831.6</v>
      </c>
      <c r="H115" s="26"/>
      <c r="I115" s="72">
        <f>F115*(1-Скидка_RP_СИЗ)</f>
        <v>7.92</v>
      </c>
      <c r="J115" s="72">
        <f t="shared" si="17"/>
        <v>0</v>
      </c>
      <c r="K115" s="28">
        <f>G115*(1-Скидка_RP_СИЗ)</f>
        <v>831.6</v>
      </c>
      <c r="L115" s="28">
        <f t="shared" si="18"/>
        <v>0</v>
      </c>
    </row>
    <row r="116" spans="1:12">
      <c r="A116" s="81">
        <v>0</v>
      </c>
      <c r="B116" s="100">
        <v>732698</v>
      </c>
      <c r="C116" s="82" t="s">
        <v>2621</v>
      </c>
      <c r="D116" s="29" t="s">
        <v>794</v>
      </c>
      <c r="E116" s="29" t="s">
        <v>7</v>
      </c>
      <c r="F116" s="32">
        <v>15.84</v>
      </c>
      <c r="G116" s="25">
        <f>ROUND(F116*Курс_EUR,2)</f>
        <v>1663.2</v>
      </c>
      <c r="H116" s="26"/>
      <c r="I116" s="72">
        <f>F116*(1-Скидка_RP_СИЗ)</f>
        <v>15.84</v>
      </c>
      <c r="J116" s="72">
        <f t="shared" si="17"/>
        <v>0</v>
      </c>
      <c r="K116" s="28">
        <f>G116*(1-Скидка_RP_СИЗ)</f>
        <v>1663.2</v>
      </c>
      <c r="L116" s="28">
        <f t="shared" si="18"/>
        <v>0</v>
      </c>
    </row>
    <row r="117" spans="1:12">
      <c r="A117" s="81"/>
      <c r="B117" s="82"/>
      <c r="C117" s="82"/>
      <c r="D117" s="29"/>
      <c r="E117" s="29"/>
      <c r="F117" s="32"/>
      <c r="G117" s="25"/>
      <c r="H117" s="26"/>
      <c r="I117" s="72"/>
      <c r="J117" s="72"/>
      <c r="K117" s="28"/>
      <c r="L117" s="28"/>
    </row>
    <row r="118" spans="1:12">
      <c r="A118" s="81">
        <v>0</v>
      </c>
      <c r="B118" s="100">
        <v>733311</v>
      </c>
      <c r="C118" s="82" t="s">
        <v>1507</v>
      </c>
      <c r="D118" s="29" t="s">
        <v>1002</v>
      </c>
      <c r="E118" s="29" t="s">
        <v>7</v>
      </c>
      <c r="F118" s="32">
        <v>4.95</v>
      </c>
      <c r="G118" s="25">
        <f>ROUND(F118*Курс_EUR,2)</f>
        <v>519.75</v>
      </c>
      <c r="H118" s="26"/>
      <c r="I118" s="72">
        <f>F118*(1-Скидка_RP_СИЗ)</f>
        <v>4.95</v>
      </c>
      <c r="J118" s="72">
        <f>I118*H118</f>
        <v>0</v>
      </c>
      <c r="K118" s="28">
        <f>G118*(1-Скидка_RP_СИЗ)</f>
        <v>519.75</v>
      </c>
      <c r="L118" s="28">
        <f>H118*K118</f>
        <v>0</v>
      </c>
    </row>
    <row r="119" spans="1:12">
      <c r="A119" s="81">
        <v>0</v>
      </c>
      <c r="B119" s="100">
        <v>733371</v>
      </c>
      <c r="C119" s="82" t="s">
        <v>1508</v>
      </c>
      <c r="D119" s="29" t="s">
        <v>1002</v>
      </c>
      <c r="E119" s="29" t="s">
        <v>7</v>
      </c>
      <c r="F119" s="32">
        <v>8.64</v>
      </c>
      <c r="G119" s="25">
        <f>ROUND(F119*Курс_EUR,2)</f>
        <v>907.2</v>
      </c>
      <c r="H119" s="26"/>
      <c r="I119" s="72">
        <f>F119*(1-Скидка_RP_СИЗ)</f>
        <v>8.64</v>
      </c>
      <c r="J119" s="72">
        <f>I119*H119</f>
        <v>0</v>
      </c>
      <c r="K119" s="28">
        <f>G119*(1-Скидка_RP_СИЗ)</f>
        <v>907.2</v>
      </c>
      <c r="L119" s="28">
        <f>H119*K119</f>
        <v>0</v>
      </c>
    </row>
    <row r="120" spans="1:12">
      <c r="A120" s="81">
        <v>0</v>
      </c>
      <c r="B120" s="100">
        <v>733381</v>
      </c>
      <c r="C120" s="82" t="s">
        <v>1511</v>
      </c>
      <c r="D120" s="29" t="s">
        <v>1002</v>
      </c>
      <c r="E120" s="29" t="s">
        <v>7</v>
      </c>
      <c r="F120" s="32">
        <v>9.6</v>
      </c>
      <c r="G120" s="25">
        <f>ROUND(F120*Курс_EUR,2)</f>
        <v>1008</v>
      </c>
      <c r="H120" s="26"/>
      <c r="I120" s="72">
        <f>F120*(1-Скидка_RP_СИЗ)</f>
        <v>9.6</v>
      </c>
      <c r="J120" s="72">
        <f>I120*H120</f>
        <v>0</v>
      </c>
      <c r="K120" s="28">
        <f>G120*(1-Скидка_RP_СИЗ)</f>
        <v>1008</v>
      </c>
      <c r="L120" s="28">
        <f>H120*K120</f>
        <v>0</v>
      </c>
    </row>
    <row r="121" spans="1:12">
      <c r="A121" s="81">
        <v>0</v>
      </c>
      <c r="B121" s="100">
        <v>733722</v>
      </c>
      <c r="C121" s="82" t="s">
        <v>1519</v>
      </c>
      <c r="D121" s="29" t="s">
        <v>1520</v>
      </c>
      <c r="E121" s="29" t="s">
        <v>7</v>
      </c>
      <c r="F121" s="32">
        <v>1.17</v>
      </c>
      <c r="G121" s="25">
        <f>ROUND(F121*Курс_EUR,2)</f>
        <v>122.85</v>
      </c>
      <c r="H121" s="26"/>
      <c r="I121" s="72">
        <f>F121*(1-Скидка_RP_СИЗ)</f>
        <v>1.17</v>
      </c>
      <c r="J121" s="72">
        <f>I121*H121</f>
        <v>0</v>
      </c>
      <c r="K121" s="28">
        <f>G121*(1-Скидка_RP_СИЗ)</f>
        <v>122.85</v>
      </c>
      <c r="L121" s="28">
        <f>H121*K121</f>
        <v>0</v>
      </c>
    </row>
    <row r="122" spans="1:12">
      <c r="A122" s="81"/>
      <c r="B122" s="82"/>
      <c r="C122" s="82"/>
      <c r="D122" s="29"/>
      <c r="E122" s="29"/>
      <c r="F122" s="32"/>
      <c r="G122" s="32"/>
      <c r="H122" s="26"/>
      <c r="I122" s="72"/>
      <c r="J122" s="72"/>
      <c r="K122" s="28"/>
      <c r="L122" s="28"/>
    </row>
    <row r="123" spans="1:12">
      <c r="A123" s="81">
        <v>0</v>
      </c>
      <c r="B123" s="100">
        <v>733800</v>
      </c>
      <c r="C123" s="82" t="s">
        <v>1509</v>
      </c>
      <c r="D123" s="29" t="s">
        <v>3382</v>
      </c>
      <c r="E123" s="29" t="s">
        <v>7</v>
      </c>
      <c r="F123" s="32">
        <v>0.99</v>
      </c>
      <c r="G123" s="25">
        <f>ROUND(F123*Курс_EUR,2)</f>
        <v>103.95</v>
      </c>
      <c r="H123" s="26"/>
      <c r="I123" s="72">
        <f>F123*(1-Скидка_RP_СИЗ)</f>
        <v>0.99</v>
      </c>
      <c r="J123" s="72">
        <f>I123*H123</f>
        <v>0</v>
      </c>
      <c r="K123" s="28">
        <f>G123*(1-Скидка_RP_СИЗ)</f>
        <v>103.95</v>
      </c>
      <c r="L123" s="28">
        <f>H123*K123</f>
        <v>0</v>
      </c>
    </row>
    <row r="124" spans="1:12">
      <c r="A124" s="81"/>
      <c r="B124" s="82"/>
      <c r="C124" s="82"/>
      <c r="D124" s="29"/>
      <c r="E124" s="29"/>
      <c r="F124" s="32"/>
      <c r="G124" s="25"/>
      <c r="H124" s="26"/>
      <c r="I124" s="72"/>
      <c r="J124" s="72"/>
      <c r="K124" s="28"/>
      <c r="L124" s="28"/>
    </row>
    <row r="125" spans="1:12" ht="16" thickBot="1">
      <c r="A125" s="81"/>
      <c r="B125" s="324" t="s">
        <v>2282</v>
      </c>
      <c r="C125" s="324"/>
      <c r="D125" s="324"/>
      <c r="E125" s="324"/>
      <c r="F125" s="325"/>
      <c r="G125" s="86"/>
      <c r="H125" s="26"/>
      <c r="I125" s="72"/>
      <c r="J125" s="72"/>
      <c r="K125" s="28"/>
      <c r="L125" s="28"/>
    </row>
    <row r="126" spans="1:12" ht="12.5" thickBot="1">
      <c r="A126" s="81"/>
      <c r="B126" s="321" t="s">
        <v>582</v>
      </c>
      <c r="C126" s="322"/>
      <c r="D126" s="322"/>
      <c r="E126" s="322"/>
      <c r="F126" s="323"/>
      <c r="G126" s="88"/>
      <c r="H126" s="26"/>
      <c r="I126" s="72"/>
      <c r="J126" s="72"/>
      <c r="K126" s="28"/>
      <c r="L126" s="28"/>
    </row>
    <row r="127" spans="1:12">
      <c r="A127" s="81">
        <v>0</v>
      </c>
      <c r="B127" s="100">
        <v>751212</v>
      </c>
      <c r="C127" s="82" t="s">
        <v>2283</v>
      </c>
      <c r="D127" s="29" t="s">
        <v>2287</v>
      </c>
      <c r="E127" s="29" t="s">
        <v>550</v>
      </c>
      <c r="F127" s="32">
        <v>0.17</v>
      </c>
      <c r="G127" s="25">
        <f>ROUND(F127*Курс_EUR,2)</f>
        <v>17.850000000000001</v>
      </c>
      <c r="H127" s="26"/>
      <c r="I127" s="72">
        <f>F127*(1-Скидка_RP_СИЗ)</f>
        <v>0.17</v>
      </c>
      <c r="J127" s="72">
        <f>I127*H127</f>
        <v>0</v>
      </c>
      <c r="K127" s="28">
        <f>G127*(1-Скидка_RP_СИЗ)</f>
        <v>17.850000000000001</v>
      </c>
      <c r="L127" s="28">
        <f>H127*K127</f>
        <v>0</v>
      </c>
    </row>
    <row r="128" spans="1:12">
      <c r="A128" s="81">
        <v>0</v>
      </c>
      <c r="B128" s="100">
        <v>751213</v>
      </c>
      <c r="C128" s="82" t="s">
        <v>2284</v>
      </c>
      <c r="D128" s="29" t="s">
        <v>2288</v>
      </c>
      <c r="E128" s="29" t="s">
        <v>550</v>
      </c>
      <c r="F128" s="32">
        <v>0.32</v>
      </c>
      <c r="G128" s="25">
        <f>ROUND(F128*Курс_EUR,2)</f>
        <v>33.6</v>
      </c>
      <c r="H128" s="26"/>
      <c r="I128" s="72">
        <f>F128*(1-Скидка_RP_СИЗ)</f>
        <v>0.32</v>
      </c>
      <c r="J128" s="72">
        <f>I128*H128</f>
        <v>0</v>
      </c>
      <c r="K128" s="28">
        <f>G128*(1-Скидка_RP_СИЗ)</f>
        <v>33.6</v>
      </c>
      <c r="L128" s="28">
        <f>H128*K128</f>
        <v>0</v>
      </c>
    </row>
    <row r="129" spans="1:12">
      <c r="A129" s="81">
        <v>0</v>
      </c>
      <c r="B129" s="100">
        <v>751414</v>
      </c>
      <c r="C129" s="82" t="s">
        <v>2285</v>
      </c>
      <c r="D129" s="29" t="s">
        <v>2289</v>
      </c>
      <c r="E129" s="29" t="s">
        <v>550</v>
      </c>
      <c r="F129" s="32">
        <v>1.04</v>
      </c>
      <c r="G129" s="25">
        <f>ROUND(F129*Курс_EUR,2)</f>
        <v>109.2</v>
      </c>
      <c r="H129" s="26"/>
      <c r="I129" s="72">
        <f>F129*(1-Скидка_RP_СИЗ)</f>
        <v>1.04</v>
      </c>
      <c r="J129" s="72">
        <f>I129*H129</f>
        <v>0</v>
      </c>
      <c r="K129" s="28">
        <f>G129*(1-Скидка_RP_СИЗ)</f>
        <v>109.2</v>
      </c>
      <c r="L129" s="28">
        <f>H129*K129</f>
        <v>0</v>
      </c>
    </row>
    <row r="130" spans="1:12">
      <c r="A130" s="81">
        <v>0</v>
      </c>
      <c r="B130" s="100">
        <v>751415</v>
      </c>
      <c r="C130" s="82" t="s">
        <v>2286</v>
      </c>
      <c r="D130" s="29" t="s">
        <v>2290</v>
      </c>
      <c r="E130" s="29" t="s">
        <v>550</v>
      </c>
      <c r="F130" s="32">
        <v>0.55000000000000004</v>
      </c>
      <c r="G130" s="25">
        <f>ROUND(F130*Курс_EUR,2)</f>
        <v>57.75</v>
      </c>
      <c r="H130" s="26"/>
      <c r="I130" s="72">
        <f>F130*(1-Скидка_RP_СИЗ)</f>
        <v>0.55000000000000004</v>
      </c>
      <c r="J130" s="72">
        <f>I130*H130</f>
        <v>0</v>
      </c>
      <c r="K130" s="28">
        <f>G130*(1-Скидка_RP_СИЗ)</f>
        <v>57.75</v>
      </c>
      <c r="L130" s="28">
        <f>H130*K130</f>
        <v>0</v>
      </c>
    </row>
    <row r="131" spans="1:12">
      <c r="A131" s="81"/>
      <c r="B131" s="82"/>
      <c r="C131" s="82"/>
      <c r="D131" s="29"/>
      <c r="E131" s="29"/>
      <c r="F131" s="32"/>
      <c r="G131" s="32"/>
      <c r="H131" s="26"/>
      <c r="I131" s="72"/>
      <c r="J131" s="72"/>
      <c r="K131" s="28"/>
      <c r="L131" s="28"/>
    </row>
    <row r="133" spans="1:12">
      <c r="A133" s="63"/>
      <c r="B133" s="63" t="s">
        <v>40</v>
      </c>
    </row>
    <row r="134" spans="1:12">
      <c r="A134" s="63"/>
      <c r="B134" s="63"/>
    </row>
  </sheetData>
  <autoFilter ref="A6:L131"/>
  <mergeCells count="12">
    <mergeCell ref="B51:F51"/>
    <mergeCell ref="B7:F7"/>
    <mergeCell ref="B2:F2"/>
    <mergeCell ref="B3:F3"/>
    <mergeCell ref="B8:F8"/>
    <mergeCell ref="B25:F25"/>
    <mergeCell ref="B26:F26"/>
    <mergeCell ref="B125:F125"/>
    <mergeCell ref="B126:F126"/>
    <mergeCell ref="B84:F84"/>
    <mergeCell ref="B85:F85"/>
    <mergeCell ref="B95:F95"/>
  </mergeCells>
  <hyperlinks>
    <hyperlink ref="B123" r:id="rId1" display="https://lion-group.ru/products/siz/derzhatel-filtra/"/>
    <hyperlink ref="B9" r:id="rId2" display="https://lion-group.ru/products/siz/zawitnyj-kombinezon-dlya-malyarnyh-rabot-roxtop/"/>
    <hyperlink ref="B10" r:id="rId3" display="https://lion-group.ru/products/siz/zawitnyj-kombinezon-dlya-malyarnyh-rabot-roxtop/"/>
    <hyperlink ref="B11" r:id="rId4" display="https://lion-group.ru/products/siz/zawitnyj-kombinezon-dlya-malyarnyh-rabot-roxtop/"/>
    <hyperlink ref="B12" r:id="rId5" display="https://lion-group.ru/products/siz/zawitnyj-kombinezon-dlya-malyarnyh-rabot-roxtop/"/>
    <hyperlink ref="B100" r:id="rId6" display="https://lion-group.ru/products/siz/komplekt-dlya-zawity-dyhaniya/"/>
    <hyperlink ref="B101" r:id="rId7" display="https://lion-group.ru/products/siz/komplekt-dlya-zawity-dyhaniya/"/>
    <hyperlink ref="B102" r:id="rId8" display="https://lion-group.ru/products/siz/komplekt-dlya-zawity-dyhaniya/"/>
    <hyperlink ref="B129" r:id="rId9" display="https://lion-group.ru/products/siz/mnogorazovye-protivoshumnye-vkladyshi-ear-soft/"/>
    <hyperlink ref="B130" r:id="rId10" display="https://lion-group.ru/products/siz/mnogorazovye-protivoshumnye-vkladyshi-ear-soft/"/>
    <hyperlink ref="B20" r:id="rId11" display="https://lion-group.ru/products/siz/mnogorazovyj-zawitnyj-kombinezon-roxtop/"/>
    <hyperlink ref="B21" r:id="rId12" display="https://lion-group.ru/products/siz/mnogorazovyj-zawitnyj-kombinezon-roxtop/"/>
    <hyperlink ref="B22" r:id="rId13" display="https://lion-group.ru/products/siz/mnogorazovyj-zawitnyj-kombinezon-roxtop/"/>
    <hyperlink ref="B23" r:id="rId14" display="https://lion-group.ru/products/siz/mnogorazovyj-zawitnyj-kombinezon-roxtop/"/>
    <hyperlink ref="B43" r:id="rId15" display="https://lion-group.ru/products/siz/nitrilovye-perchatki-roxone/"/>
    <hyperlink ref="B44" r:id="rId16" display="https://lion-group.ru/products/siz/nitrilovye-perchatki-roxone/"/>
    <hyperlink ref="B45" r:id="rId17" display="https://lion-group.ru/products/siz/nitrilovye-perchatki-roxone/"/>
    <hyperlink ref="B46" r:id="rId18" display="https://lion-group.ru/products/siz/nitrilovye-perchatki-roxone/"/>
    <hyperlink ref="B47" r:id="rId19" display="https://lion-group.ru/products/siz/nitrilovye-perchatki-roxone/"/>
    <hyperlink ref="B48" r:id="rId20" display="https://lion-group.ru/products/siz/nitrilovye-perchatki-roxone/"/>
    <hyperlink ref="B49" r:id="rId21" display="https://lion-group.ru/products/siz/nitrilovye-perchatki-roxone/"/>
    <hyperlink ref="B27" r:id="rId22" display="https://lion-group.ru/products/siz/nitrilovye-perchatki-roxpro/"/>
    <hyperlink ref="B28" r:id="rId23" display="https://lion-group.ru/products/siz/nitrilovye-perchatki-roxpro/"/>
    <hyperlink ref="B29" r:id="rId24" display="https://lion-group.ru/products/siz/nitrilovye-perchatki-roxpro/"/>
    <hyperlink ref="B30" r:id="rId25" display="https://lion-group.ru/products/siz/nitrilovye-perchatki-roxpro/"/>
    <hyperlink ref="B31" r:id="rId26" display="https://lion-group.ru/products/siz/nitrilovye-perchatki-roxpro/"/>
    <hyperlink ref="B32" r:id="rId27" display="https://lion-group.ru/products/siz/nitrilovye-perchatki-roxpro/"/>
    <hyperlink ref="B33" r:id="rId28" display="https://lion-group.ru/products/siz/nitrilovye-perchatki-roxpro/"/>
    <hyperlink ref="B35" r:id="rId29" display="https://lion-group.ru/products/siz/nitrilovye-perchatki-roxtop/"/>
    <hyperlink ref="B36" r:id="rId30" display="https://lion-group.ru/products/siz/nitrilovye-perchatki-roxtop/"/>
    <hyperlink ref="B37" r:id="rId31" display="https://lion-group.ru/products/siz/nitrilovye-perchatki-roxtop/"/>
    <hyperlink ref="B38" r:id="rId32" display="https://lion-group.ru/products/siz/nitrilovye-perchatki-roxtop/"/>
    <hyperlink ref="B39" r:id="rId33" display="https://lion-group.ru/products/siz/nitrilovye-perchatki-roxtop/"/>
    <hyperlink ref="B40" r:id="rId34" display="https://lion-group.ru/products/siz/nitrilovye-perchatki-roxtop/"/>
    <hyperlink ref="B41" r:id="rId35" display="https://lion-group.ru/products/siz/nitrilovye-perchatki-roxtop/"/>
    <hyperlink ref="B127" r:id="rId36" display="https://lion-group.ru/products/siz/odnorazovye-protivoshumnye-vkladyshi-easy-fit/"/>
    <hyperlink ref="B128" r:id="rId37" display="https://lion-group.ru/products/siz/odnorazovye-protivoshumnye-vkladyshi-easy-fit/"/>
    <hyperlink ref="B80" r:id="rId38" display="https://lion-group.ru/products/siz/perchatki-roxtop-7255-dlya-zawity-ot-porezov-s-nitrilovym-pokrytiem-ladoni-pesochnoj-tekstury/"/>
    <hyperlink ref="B81" r:id="rId39" display="https://lion-group.ru/products/siz/perchatki-roxtop-7255-dlya-zawity-ot-porezov-s-nitrilovym-pokrytiem-ladoni-pesochnoj-tekstury/"/>
    <hyperlink ref="B82" r:id="rId40" display="https://lion-group.ru/products/siz/perchatki-roxtop-7255-dlya-zawity-ot-porezov-s-nitrilovym-pokrytiem-ladoni-pesochnoj-tekstury/"/>
    <hyperlink ref="B52" r:id="rId41" display="https://lion-group.ru/products/siz/perchatki-zawitnye-roxtop-7230-bez-pokrytiya-dlya-tochnyh-rabot/"/>
    <hyperlink ref="B53" r:id="rId42" display="https://lion-group.ru/products/siz/perchatki-zawitnye-roxtop-7230-bez-pokrytiya-dlya-tochnyh-rabot/"/>
    <hyperlink ref="B54" r:id="rId43" display="https://lion-group.ru/products/siz/perchatki-zawitnye-roxtop-7230-bez-pokrytiya-dlya-tochnyh-rabot/"/>
    <hyperlink ref="B56" r:id="rId44" display="https://lion-group.ru/products/siz/perchatki-zawitnye-roxtop-7232-s-poliuretanovym-pokrytiem-ladoni/"/>
    <hyperlink ref="B57" r:id="rId45" display="https://lion-group.ru/products/siz/perchatki-zawitnye-roxtop-7232-s-poliuretanovym-pokrytiem-ladoni/"/>
    <hyperlink ref="B58" r:id="rId46" display="https://lion-group.ru/products/siz/perchatki-zawitnye-roxtop-7232-s-poliuretanovym-pokrytiem-ladoni/"/>
    <hyperlink ref="B63" r:id="rId47" display="https://lion-group.ru/products/siz/perchatki-zawitnye-roxtop-7233-s-relefnym-lateksnym-pokrytiem-ladoni/"/>
    <hyperlink ref="B64" r:id="rId48" display="https://lion-group.ru/products/siz/perchatki-zawitnye-roxtop-7233-s-relefnym-lateksnym-pokrytiem-ladoni/"/>
    <hyperlink ref="B66" r:id="rId49" display="https://lion-group.ru/products/siz/perchatki-zawitnye-roxtop-7236-so-vspenennym-nitrilovym-pokrytiem-ladoni/"/>
    <hyperlink ref="B67" r:id="rId50" display="https://lion-group.ru/products/siz/perchatki-zawitnye-roxtop-7236-so-vspenennym-nitrilovym-pokrytiem-ladoni/"/>
    <hyperlink ref="B68" r:id="rId51" display="https://lion-group.ru/products/siz/perchatki-zawitnye-roxtop-7236-so-vspenennym-nitrilovym-pokrytiem-ladoni/"/>
    <hyperlink ref="B70" r:id="rId52" display="https://lion-group.ru/products/siz/perchatki-zawitnye-roxtop-7237-s-nitrilovym-pokrytiem-ladoni-pesochnoj-tekstury/"/>
    <hyperlink ref="B71" r:id="rId53" display="https://lion-group.ru/products/siz/perchatki-zawitnye-roxtop-7237-s-nitrilovym-pokrytiem-ladoni-pesochnoj-tekstury/"/>
    <hyperlink ref="B72" r:id="rId54" display="https://lion-group.ru/products/siz/perchatki-zawitnye-roxtop-7237-s-nitrilovym-pokrytiem-ladoni-pesochnoj-tekstury/"/>
    <hyperlink ref="B77" r:id="rId55" display="https://lion-group.ru/products/siz/perchatki-zawitnye-roxtop-7245-s-nitrilovym-pokrytiem-ladoni-dlya-grubyh-rabot/"/>
    <hyperlink ref="B78" r:id="rId56" display="https://lion-group.ru/products/siz/perchatki-zawitnye-roxtop-7245-s-nitrilovym-pokrytiem-ladoni-dlya-grubyh-rabot/"/>
    <hyperlink ref="B74" r:id="rId57" display="https://lion-group.ru/products/siz/perchatki-zawitnye-roxtop-7245s-s-nitrilovym-pokrytiem-ladoni-dlya-grubyh-rabot/"/>
    <hyperlink ref="B75" r:id="rId58" display="https://lion-group.ru/products/siz/perchatki-zawitnye-roxtop-7245s-s-nitrilovym-pokrytiem-ladoni-dlya-grubyh-rabot/"/>
    <hyperlink ref="B96" r:id="rId59" display="https://lion-group.ru/products/siz/polumaska-roxtop-silikonovaya/"/>
    <hyperlink ref="B97" r:id="rId60" display="https://lion-group.ru/products/siz/polumaska-roxtop-silikonovaya/"/>
    <hyperlink ref="B98" r:id="rId61" display="https://lion-group.ru/products/siz/polumaska-roxtop-silikonovaya/"/>
    <hyperlink ref="B104" r:id="rId62" display="https://lion-group.ru/products/siz/polumaska-roxtop-silikonovaya/"/>
    <hyperlink ref="B105" r:id="rId63" display="https://lion-group.ru/products/siz/polumaska-roxtop-silikonovaya/"/>
    <hyperlink ref="B106" r:id="rId64" display="https://lion-group.ru/products/siz/polumaska-roxtop-silikonovaya/"/>
    <hyperlink ref="B86" r:id="rId65" display="https://lion-group.ru/products/siz/protivoaerozolnyj-respirator-roxtop-01-ffp1-nrd/"/>
    <hyperlink ref="B87" r:id="rId66" display="https://lion-group.ru/products/siz/protivoaerozolnyj-respirator-roxtop-01v-ffp1-nrd/"/>
    <hyperlink ref="B89" r:id="rId67" display="https://lion-group.ru/products/siz/protivoaerozolnyj-respirator-roxtop-02v-ffp2-nr-d/"/>
    <hyperlink ref="B90" r:id="rId68" display="https://lion-group.ru/products/siz/protivoaerozolnyj-respirator-roxtop-02v-ffp2-nr-d/"/>
    <hyperlink ref="B92" r:id="rId69" display="https://lion-group.ru/products/siz/protivoaerozolnyj-respirator-roxtop-03v-ffp3-nr-d/"/>
    <hyperlink ref="B93" r:id="rId70" display="https://lion-group.ru/products/siz/protivoaerozolnyj-respirator-roxtop-03v-ffp3-nr-d/"/>
    <hyperlink ref="B118" r:id="rId71" display="https://lion-group.ru/products/siz/filtr-ot-organicheskih-parov-a1/"/>
    <hyperlink ref="B121" r:id="rId72" display="https://lion-group.ru/products/siz/filtr-aerozolnyj-r2/"/>
    <hyperlink ref="B119" r:id="rId73" display="https://lion-group.ru/products/siz/filtr-ot-organicheskih-parov-i-kislyh-gazov-abe1/"/>
    <hyperlink ref="B120" r:id="rId74" display="https://lion-group.ru/products/siz/filtr-ot-organicheskih-parov-kislyh-gazov-ammiaka-abek1/"/>
    <hyperlink ref="B15" r:id="rId75" display="https://lion-group.ru/derevoobrabotka/siz/mnogorazovyj-zawitnyj-kombinezon-roxpro-s-ventilyaciej/"/>
    <hyperlink ref="B16" r:id="rId76" display="https://lion-group.ru/derevoobrabotka/siz/mnogorazovyj-zawitnyj-kombinezon-roxpro-s-ventilyaciej/"/>
    <hyperlink ref="B17" r:id="rId77" display="https://lion-group.ru/derevoobrabotka/siz/mnogorazovyj-zawitnyj-kombinezon-roxpro-s-ventilyaciej/"/>
    <hyperlink ref="B18" r:id="rId78" display="https://lion-group.ru/derevoobrabotka/siz/mnogorazovyj-zawitnyj-kombinezon-roxpro-s-ventilyaciej/"/>
    <hyperlink ref="D5" location="Содержание!A1" display="Содержание"/>
    <hyperlink ref="B108" r:id="rId79" display="https://lion-group.ru/products/siz/polnolicevaya-maska-roxtop-7000/"/>
    <hyperlink ref="B109" r:id="rId80" display="https://lion-group.ru/products/siz/polnolicevaya-maska-roxtop-7000/"/>
    <hyperlink ref="B110" r:id="rId81" display="https://lion-group.ru/products/siz/polnolicevaya-maska-roxtop-7000/"/>
    <hyperlink ref="B112" r:id="rId82" display="https://lion-group.ru/products/siz/polnolicevaya-maska-roxtop-7000/"/>
    <hyperlink ref="B113" r:id="rId83" display="https://lion-group.ru/products/siz/polnolicevaya-maska-roxtop-7000/"/>
    <hyperlink ref="B114" r:id="rId84" display="https://lion-group.ru/products/siz/polnolicevaya-maska-roxtop-7000/"/>
    <hyperlink ref="B115" r:id="rId85" display="https://lion-group.ru/products/siz/polnolicevaya-maska-roxtop-7000/"/>
    <hyperlink ref="B116" r:id="rId86" display="https://lion-group.ru/products/siz/polnolicevaya-maska-roxtop-7000/"/>
    <hyperlink ref="B60" r:id="rId87" display="https://lion-group.ru/products/siz/perchatki-zawitnye-roxtop-7232-s-poliuretanovym-pokrytiem-ladoni1/"/>
    <hyperlink ref="B61" r:id="rId88" display="https://lion-group.ru/products/siz/perchatki-zawitnye-roxtop-7232-s-poliuretanovym-pokrytiem-ladoni1/"/>
    <hyperlink ref="B13" r:id="rId89" display="https://lion-group.ru/products/siz/zawitnyj-kombinezon-dlya-malyarnyh-rabot-roxtop/"/>
  </hyperlinks>
  <pageMargins left="0.11811023622047245" right="0.11811023622047245" top="0.55118110236220474" bottom="0.35433070866141736" header="0.31496062992125984" footer="0.31496062992125984"/>
  <pageSetup paperSize="9" scale="85" orientation="portrait" r:id="rId90"/>
  <drawing r:id="rId9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6"/>
  <sheetViews>
    <sheetView workbookViewId="0">
      <pane xSplit="10" ySplit="6" topLeftCell="K7" activePane="bottomRight" state="frozen"/>
      <selection activeCell="B1" sqref="B1"/>
      <selection pane="topRight" activeCell="K1" sqref="K1"/>
      <selection pane="bottomLeft" activeCell="B8" sqref="B8"/>
      <selection pane="bottomRight" activeCell="J5" sqref="J5"/>
    </sheetView>
  </sheetViews>
  <sheetFormatPr defaultColWidth="9.1796875" defaultRowHeight="12" outlineLevelCol="1"/>
  <cols>
    <col min="1" max="1" width="7.26953125" style="1" hidden="1" customWidth="1" outlineLevel="1"/>
    <col min="2" max="2" width="9.7265625" style="1" customWidth="1" collapsed="1"/>
    <col min="3" max="10" width="9.7265625" style="1" customWidth="1"/>
    <col min="11" max="11" width="9.81640625" style="1" hidden="1" customWidth="1" outlineLevel="1"/>
    <col min="12" max="12" width="9.81640625" style="1" customWidth="1" collapsed="1"/>
    <col min="13" max="13" width="9.1796875" style="1" outlineLevel="1"/>
    <col min="14" max="15" width="9.1796875" style="65" hidden="1" customWidth="1"/>
    <col min="16" max="17" width="9.1796875" style="1" outlineLevel="1"/>
    <col min="18" max="18" width="2.453125" style="1" customWidth="1"/>
    <col min="19" max="16384" width="9.1796875" style="1"/>
  </cols>
  <sheetData>
    <row r="1" spans="1:17">
      <c r="B1" s="210"/>
    </row>
    <row r="2" spans="1:17" ht="15.5">
      <c r="B2" s="314" t="s">
        <v>0</v>
      </c>
      <c r="C2" s="314"/>
      <c r="D2" s="314"/>
      <c r="E2" s="314"/>
      <c r="F2" s="314"/>
      <c r="G2" s="314"/>
      <c r="H2" s="314"/>
      <c r="I2" s="314"/>
      <c r="J2" s="314"/>
      <c r="K2" s="314"/>
    </row>
    <row r="3" spans="1:17" ht="15.5">
      <c r="B3" s="314" t="s">
        <v>579</v>
      </c>
      <c r="C3" s="314"/>
      <c r="D3" s="314"/>
      <c r="E3" s="314"/>
      <c r="F3" s="314"/>
      <c r="G3" s="314"/>
      <c r="H3" s="314"/>
      <c r="I3" s="314"/>
      <c r="J3" s="314"/>
      <c r="K3" s="314"/>
    </row>
    <row r="4" spans="1:17">
      <c r="B4" s="1" t="s">
        <v>1202</v>
      </c>
      <c r="K4" s="211"/>
      <c r="L4" s="211"/>
      <c r="M4" s="4"/>
      <c r="P4" s="5" t="s">
        <v>574</v>
      </c>
      <c r="Q4" s="6">
        <v>0</v>
      </c>
    </row>
    <row r="5" spans="1:17" ht="15" thickBot="1">
      <c r="B5" s="1" t="s">
        <v>1</v>
      </c>
      <c r="J5" s="85" t="s">
        <v>585</v>
      </c>
      <c r="K5" s="309">
        <f>Курс_EUR</f>
        <v>105</v>
      </c>
      <c r="L5" s="212"/>
      <c r="N5" s="66" t="s">
        <v>2345</v>
      </c>
      <c r="O5" s="67">
        <f>SUM(O38:O1074)</f>
        <v>0</v>
      </c>
      <c r="P5" s="5" t="s">
        <v>1688</v>
      </c>
      <c r="Q5" s="8">
        <f>SUM(Q38:Q1074)</f>
        <v>0</v>
      </c>
    </row>
    <row r="6" spans="1:17" ht="27" customHeight="1" thickBot="1">
      <c r="A6" s="10" t="s">
        <v>969</v>
      </c>
      <c r="B6" s="10" t="s">
        <v>2</v>
      </c>
      <c r="C6" s="352" t="s">
        <v>480</v>
      </c>
      <c r="D6" s="353"/>
      <c r="E6" s="353"/>
      <c r="F6" s="353"/>
      <c r="G6" s="353"/>
      <c r="H6" s="353"/>
      <c r="I6" s="353"/>
      <c r="J6" s="354"/>
      <c r="K6" s="12" t="s">
        <v>2343</v>
      </c>
      <c r="L6" s="12" t="s">
        <v>1627</v>
      </c>
      <c r="M6" s="13" t="s">
        <v>576</v>
      </c>
      <c r="N6" s="68" t="s">
        <v>575</v>
      </c>
      <c r="O6" s="68" t="s">
        <v>2508</v>
      </c>
      <c r="P6" s="14" t="s">
        <v>575</v>
      </c>
      <c r="Q6" s="15" t="s">
        <v>1687</v>
      </c>
    </row>
    <row r="7" spans="1:17" ht="12.75" customHeight="1" thickBot="1">
      <c r="A7" s="213"/>
      <c r="B7" s="362" t="s">
        <v>2624</v>
      </c>
      <c r="C7" s="362"/>
      <c r="D7" s="362"/>
      <c r="E7" s="362"/>
      <c r="F7" s="362"/>
      <c r="G7" s="362"/>
      <c r="H7" s="362"/>
      <c r="I7" s="362"/>
      <c r="J7" s="362"/>
      <c r="K7" s="363"/>
      <c r="L7" s="214"/>
      <c r="M7" s="18"/>
      <c r="N7" s="69"/>
      <c r="O7" s="70"/>
      <c r="P7" s="215"/>
      <c r="Q7" s="20"/>
    </row>
    <row r="8" spans="1:17" ht="12.75" customHeight="1">
      <c r="A8" s="371">
        <v>0</v>
      </c>
      <c r="B8" s="355" t="s">
        <v>2425</v>
      </c>
      <c r="C8" s="356"/>
      <c r="D8" s="356"/>
      <c r="E8" s="356"/>
      <c r="F8" s="356"/>
      <c r="G8" s="356"/>
      <c r="H8" s="356"/>
      <c r="I8" s="356"/>
      <c r="J8" s="356"/>
      <c r="K8" s="334">
        <v>952</v>
      </c>
      <c r="L8" s="334">
        <f>ROUND(K8*Курс_EUR,0)</f>
        <v>99960</v>
      </c>
      <c r="M8" s="26"/>
      <c r="N8" s="261">
        <f>K8*(1-Скидка_SATA)</f>
        <v>952</v>
      </c>
      <c r="O8" s="72">
        <f>N8*M8</f>
        <v>0</v>
      </c>
      <c r="P8" s="26">
        <f>L8*(1-Скидка_SATA)</f>
        <v>99960</v>
      </c>
      <c r="Q8" s="28">
        <f>M8*P8</f>
        <v>0</v>
      </c>
    </row>
    <row r="9" spans="1:17" ht="12.75" customHeight="1">
      <c r="A9" s="372"/>
      <c r="B9" s="216" t="s">
        <v>2625</v>
      </c>
      <c r="C9" s="217" t="s">
        <v>2626</v>
      </c>
      <c r="D9" s="217" t="s">
        <v>2627</v>
      </c>
      <c r="E9" s="217" t="s">
        <v>2628</v>
      </c>
      <c r="F9" s="217" t="s">
        <v>2629</v>
      </c>
      <c r="G9" s="217" t="s">
        <v>2630</v>
      </c>
      <c r="H9" s="217" t="s">
        <v>2631</v>
      </c>
      <c r="I9" s="217" t="s">
        <v>2632</v>
      </c>
      <c r="J9" s="217"/>
      <c r="K9" s="335"/>
      <c r="L9" s="335"/>
      <c r="M9" s="26"/>
      <c r="N9" s="261"/>
      <c r="O9" s="72"/>
      <c r="P9" s="26"/>
      <c r="Q9" s="28"/>
    </row>
    <row r="10" spans="1:17" ht="12.75" customHeight="1" thickBot="1">
      <c r="A10" s="372"/>
      <c r="B10" s="216">
        <v>1200295</v>
      </c>
      <c r="C10" s="217">
        <v>1200378</v>
      </c>
      <c r="D10" s="217">
        <v>1200451</v>
      </c>
      <c r="E10" s="217">
        <v>1201954</v>
      </c>
      <c r="F10" s="217">
        <v>1200336</v>
      </c>
      <c r="G10" s="217">
        <v>1200419</v>
      </c>
      <c r="H10" s="217">
        <v>1200493</v>
      </c>
      <c r="I10" s="217">
        <v>1200550</v>
      </c>
      <c r="J10" s="217"/>
      <c r="K10" s="335"/>
      <c r="L10" s="335"/>
      <c r="M10" s="26"/>
      <c r="N10" s="261"/>
      <c r="O10" s="72"/>
      <c r="P10" s="26"/>
      <c r="Q10" s="28"/>
    </row>
    <row r="11" spans="1:17" ht="12.75" customHeight="1">
      <c r="A11" s="372"/>
      <c r="B11" s="355" t="s">
        <v>2426</v>
      </c>
      <c r="C11" s="356"/>
      <c r="D11" s="356"/>
      <c r="E11" s="356"/>
      <c r="F11" s="356"/>
      <c r="G11" s="356"/>
      <c r="H11" s="356"/>
      <c r="I11" s="356"/>
      <c r="J11" s="356"/>
      <c r="K11" s="335"/>
      <c r="L11" s="335"/>
      <c r="M11" s="26"/>
      <c r="N11" s="261"/>
      <c r="O11" s="72"/>
      <c r="P11" s="26"/>
      <c r="Q11" s="28"/>
    </row>
    <row r="12" spans="1:17" ht="12.75" customHeight="1">
      <c r="A12" s="372"/>
      <c r="B12" s="218" t="s">
        <v>2625</v>
      </c>
      <c r="C12" s="219" t="s">
        <v>2626</v>
      </c>
      <c r="D12" s="219" t="s">
        <v>2627</v>
      </c>
      <c r="E12" s="219" t="s">
        <v>2628</v>
      </c>
      <c r="F12" s="219" t="s">
        <v>2629</v>
      </c>
      <c r="G12" s="219" t="s">
        <v>2630</v>
      </c>
      <c r="H12" s="219" t="s">
        <v>2631</v>
      </c>
      <c r="I12" s="219" t="s">
        <v>2632</v>
      </c>
      <c r="J12" s="219"/>
      <c r="K12" s="335"/>
      <c r="L12" s="335"/>
      <c r="M12" s="26"/>
      <c r="N12" s="261"/>
      <c r="O12" s="72"/>
      <c r="P12" s="26"/>
      <c r="Q12" s="28"/>
    </row>
    <row r="13" spans="1:17" ht="12.75" customHeight="1" thickBot="1">
      <c r="A13" s="373"/>
      <c r="B13" s="220">
        <v>1200013</v>
      </c>
      <c r="C13" s="221">
        <v>1200097</v>
      </c>
      <c r="D13" s="221">
        <v>1200170</v>
      </c>
      <c r="E13" s="221">
        <v>1200534</v>
      </c>
      <c r="F13" s="221">
        <v>1200055</v>
      </c>
      <c r="G13" s="221">
        <v>1200138</v>
      </c>
      <c r="H13" s="221">
        <v>1200211</v>
      </c>
      <c r="I13" s="221">
        <v>1200253</v>
      </c>
      <c r="J13" s="221"/>
      <c r="K13" s="336"/>
      <c r="L13" s="336"/>
      <c r="M13" s="26"/>
      <c r="N13" s="261"/>
      <c r="O13" s="72"/>
      <c r="P13" s="26"/>
      <c r="Q13" s="28"/>
    </row>
    <row r="14" spans="1:17" ht="12.75" customHeight="1">
      <c r="A14" s="371">
        <v>0</v>
      </c>
      <c r="B14" s="355" t="s">
        <v>2427</v>
      </c>
      <c r="C14" s="356"/>
      <c r="D14" s="356"/>
      <c r="E14" s="356"/>
      <c r="F14" s="356"/>
      <c r="G14" s="356"/>
      <c r="H14" s="356"/>
      <c r="I14" s="356"/>
      <c r="J14" s="356"/>
      <c r="K14" s="334">
        <v>1099</v>
      </c>
      <c r="L14" s="334">
        <f>ROUND(K14*Курс_EUR,0)</f>
        <v>115395</v>
      </c>
      <c r="M14" s="26"/>
      <c r="N14" s="261">
        <f>K14*(1-Скидка_SATA)</f>
        <v>1099</v>
      </c>
      <c r="O14" s="72">
        <f>N14*M14</f>
        <v>0</v>
      </c>
      <c r="P14" s="26">
        <f>L14*(1-Скидка_SATA)</f>
        <v>115395</v>
      </c>
      <c r="Q14" s="28">
        <f>M14*P14</f>
        <v>0</v>
      </c>
    </row>
    <row r="15" spans="1:17" ht="12.75" customHeight="1">
      <c r="A15" s="372"/>
      <c r="B15" s="216" t="s">
        <v>2625</v>
      </c>
      <c r="C15" s="217" t="s">
        <v>2626</v>
      </c>
      <c r="D15" s="217" t="s">
        <v>2627</v>
      </c>
      <c r="E15" s="217" t="s">
        <v>2628</v>
      </c>
      <c r="F15" s="217" t="s">
        <v>2629</v>
      </c>
      <c r="G15" s="217" t="s">
        <v>2630</v>
      </c>
      <c r="H15" s="217" t="s">
        <v>2631</v>
      </c>
      <c r="I15" s="217" t="s">
        <v>2632</v>
      </c>
      <c r="J15" s="217"/>
      <c r="K15" s="335"/>
      <c r="L15" s="335"/>
      <c r="M15" s="26"/>
      <c r="N15" s="261"/>
      <c r="O15" s="72"/>
      <c r="P15" s="26"/>
      <c r="Q15" s="28"/>
    </row>
    <row r="16" spans="1:17" ht="12.75" customHeight="1" thickBot="1">
      <c r="A16" s="372"/>
      <c r="B16" s="216">
        <v>1200328</v>
      </c>
      <c r="C16" s="217">
        <v>1200401</v>
      </c>
      <c r="D16" s="217">
        <v>1200485</v>
      </c>
      <c r="E16" s="217">
        <v>1201962</v>
      </c>
      <c r="F16" s="217">
        <v>1200360</v>
      </c>
      <c r="G16" s="217">
        <v>1200443</v>
      </c>
      <c r="H16" s="217">
        <v>1200526</v>
      </c>
      <c r="I16" s="217">
        <v>1200584</v>
      </c>
      <c r="J16" s="217"/>
      <c r="K16" s="335"/>
      <c r="L16" s="335"/>
      <c r="M16" s="26"/>
      <c r="N16" s="261"/>
      <c r="O16" s="72"/>
      <c r="P16" s="26"/>
      <c r="Q16" s="28"/>
    </row>
    <row r="17" spans="1:17" ht="12.75" customHeight="1">
      <c r="A17" s="372"/>
      <c r="B17" s="355" t="s">
        <v>2428</v>
      </c>
      <c r="C17" s="356"/>
      <c r="D17" s="356"/>
      <c r="E17" s="356"/>
      <c r="F17" s="356"/>
      <c r="G17" s="356"/>
      <c r="H17" s="356"/>
      <c r="I17" s="356"/>
      <c r="J17" s="356"/>
      <c r="K17" s="335"/>
      <c r="L17" s="335"/>
      <c r="M17" s="26"/>
      <c r="N17" s="261"/>
      <c r="O17" s="72"/>
      <c r="P17" s="26"/>
      <c r="Q17" s="28"/>
    </row>
    <row r="18" spans="1:17" ht="12.75" customHeight="1">
      <c r="A18" s="372"/>
      <c r="B18" s="218" t="s">
        <v>2625</v>
      </c>
      <c r="C18" s="219" t="s">
        <v>2626</v>
      </c>
      <c r="D18" s="219" t="s">
        <v>2627</v>
      </c>
      <c r="E18" s="219" t="s">
        <v>2628</v>
      </c>
      <c r="F18" s="219" t="s">
        <v>2629</v>
      </c>
      <c r="G18" s="219" t="s">
        <v>2630</v>
      </c>
      <c r="H18" s="219" t="s">
        <v>2631</v>
      </c>
      <c r="I18" s="219" t="s">
        <v>2632</v>
      </c>
      <c r="J18" s="219"/>
      <c r="K18" s="335"/>
      <c r="L18" s="335"/>
      <c r="M18" s="26"/>
      <c r="N18" s="261"/>
      <c r="O18" s="72"/>
      <c r="P18" s="26"/>
      <c r="Q18" s="28"/>
    </row>
    <row r="19" spans="1:17" ht="12.75" customHeight="1" thickBot="1">
      <c r="A19" s="373"/>
      <c r="B19" s="220">
        <v>1200047</v>
      </c>
      <c r="C19" s="221">
        <v>1200120</v>
      </c>
      <c r="D19" s="221">
        <v>1200203</v>
      </c>
      <c r="E19" s="221">
        <v>1200542</v>
      </c>
      <c r="F19" s="221">
        <v>1200089</v>
      </c>
      <c r="G19" s="221">
        <v>1200162</v>
      </c>
      <c r="H19" s="221">
        <v>1200245</v>
      </c>
      <c r="I19" s="221">
        <v>1200287</v>
      </c>
      <c r="J19" s="221"/>
      <c r="K19" s="336"/>
      <c r="L19" s="336"/>
      <c r="M19" s="26"/>
      <c r="N19" s="261"/>
      <c r="O19" s="72"/>
      <c r="P19" s="26"/>
      <c r="Q19" s="28"/>
    </row>
    <row r="20" spans="1:17" ht="12.75" customHeight="1">
      <c r="A20" s="371">
        <v>0</v>
      </c>
      <c r="B20" s="355" t="s">
        <v>2429</v>
      </c>
      <c r="C20" s="356"/>
      <c r="D20" s="356"/>
      <c r="E20" s="356"/>
      <c r="F20" s="356"/>
      <c r="G20" s="356"/>
      <c r="H20" s="356"/>
      <c r="I20" s="356"/>
      <c r="J20" s="356"/>
      <c r="K20" s="334">
        <v>1317</v>
      </c>
      <c r="L20" s="334">
        <f>ROUND(K20*Курс_EUR,0)</f>
        <v>138285</v>
      </c>
      <c r="M20" s="26"/>
      <c r="N20" s="261">
        <f>K20*(1-Скидка_SATA)</f>
        <v>1317</v>
      </c>
      <c r="O20" s="72">
        <f>N20*M20</f>
        <v>0</v>
      </c>
      <c r="P20" s="26">
        <f>L20*(1-Скидка_SATA)</f>
        <v>138285</v>
      </c>
      <c r="Q20" s="28">
        <f>M20*P20</f>
        <v>0</v>
      </c>
    </row>
    <row r="21" spans="1:17" ht="12.75" customHeight="1">
      <c r="A21" s="372"/>
      <c r="B21" s="216" t="s">
        <v>2625</v>
      </c>
      <c r="C21" s="217" t="s">
        <v>2626</v>
      </c>
      <c r="D21" s="217" t="s">
        <v>2627</v>
      </c>
      <c r="E21" s="217" t="s">
        <v>2628</v>
      </c>
      <c r="F21" s="217" t="s">
        <v>2629</v>
      </c>
      <c r="G21" s="217" t="s">
        <v>2630</v>
      </c>
      <c r="H21" s="217" t="s">
        <v>2631</v>
      </c>
      <c r="I21" s="217" t="s">
        <v>2632</v>
      </c>
      <c r="J21" s="217"/>
      <c r="K21" s="335"/>
      <c r="L21" s="335"/>
      <c r="M21" s="26"/>
      <c r="N21" s="261"/>
      <c r="O21" s="72"/>
      <c r="P21" s="26"/>
      <c r="Q21" s="28"/>
    </row>
    <row r="22" spans="1:17" ht="12.75" customHeight="1" thickBot="1">
      <c r="A22" s="372"/>
      <c r="B22" s="216">
        <v>1200302</v>
      </c>
      <c r="C22" s="217">
        <v>1200386</v>
      </c>
      <c r="D22" s="217">
        <v>1200469</v>
      </c>
      <c r="E22" s="217">
        <v>1201970</v>
      </c>
      <c r="F22" s="217">
        <v>1200344</v>
      </c>
      <c r="G22" s="217">
        <v>1200427</v>
      </c>
      <c r="H22" s="217">
        <v>1200500</v>
      </c>
      <c r="I22" s="217">
        <v>1200568</v>
      </c>
      <c r="J22" s="217"/>
      <c r="K22" s="335"/>
      <c r="L22" s="335"/>
      <c r="M22" s="26"/>
      <c r="N22" s="261"/>
      <c r="O22" s="72"/>
      <c r="P22" s="26"/>
      <c r="Q22" s="28"/>
    </row>
    <row r="23" spans="1:17" ht="12.75" customHeight="1">
      <c r="A23" s="372"/>
      <c r="B23" s="355" t="s">
        <v>2430</v>
      </c>
      <c r="C23" s="356"/>
      <c r="D23" s="356"/>
      <c r="E23" s="356"/>
      <c r="F23" s="356"/>
      <c r="G23" s="356"/>
      <c r="H23" s="356"/>
      <c r="I23" s="356"/>
      <c r="J23" s="356"/>
      <c r="K23" s="335"/>
      <c r="L23" s="335"/>
      <c r="M23" s="26"/>
      <c r="N23" s="261"/>
      <c r="O23" s="72"/>
      <c r="P23" s="26"/>
      <c r="Q23" s="28"/>
    </row>
    <row r="24" spans="1:17" ht="12.75" customHeight="1">
      <c r="A24" s="372"/>
      <c r="B24" s="218" t="s">
        <v>2625</v>
      </c>
      <c r="C24" s="219" t="s">
        <v>2626</v>
      </c>
      <c r="D24" s="219" t="s">
        <v>2627</v>
      </c>
      <c r="E24" s="219" t="s">
        <v>2628</v>
      </c>
      <c r="F24" s="219" t="s">
        <v>2629</v>
      </c>
      <c r="G24" s="219" t="s">
        <v>2630</v>
      </c>
      <c r="H24" s="219" t="s">
        <v>2631</v>
      </c>
      <c r="I24" s="219" t="s">
        <v>2632</v>
      </c>
      <c r="J24" s="219"/>
      <c r="K24" s="335"/>
      <c r="L24" s="335"/>
      <c r="M24" s="26"/>
      <c r="N24" s="261"/>
      <c r="O24" s="72"/>
      <c r="P24" s="26"/>
      <c r="Q24" s="28"/>
    </row>
    <row r="25" spans="1:17" ht="12.75" customHeight="1" thickBot="1">
      <c r="A25" s="373"/>
      <c r="B25" s="220">
        <v>1200021</v>
      </c>
      <c r="C25" s="221">
        <v>1200104</v>
      </c>
      <c r="D25" s="221">
        <v>1200188</v>
      </c>
      <c r="E25" s="221">
        <v>1201938</v>
      </c>
      <c r="F25" s="221">
        <v>1200063</v>
      </c>
      <c r="G25" s="221">
        <v>1200146</v>
      </c>
      <c r="H25" s="221">
        <v>1200229</v>
      </c>
      <c r="I25" s="221">
        <v>1200261</v>
      </c>
      <c r="J25" s="221"/>
      <c r="K25" s="336"/>
      <c r="L25" s="336"/>
      <c r="M25" s="26"/>
      <c r="N25" s="261"/>
      <c r="O25" s="72"/>
      <c r="P25" s="26"/>
      <c r="Q25" s="28"/>
    </row>
    <row r="26" spans="1:17" ht="12.75" customHeight="1">
      <c r="A26" s="371">
        <v>0</v>
      </c>
      <c r="B26" s="355" t="s">
        <v>2431</v>
      </c>
      <c r="C26" s="356"/>
      <c r="D26" s="356"/>
      <c r="E26" s="356"/>
      <c r="F26" s="356"/>
      <c r="G26" s="356"/>
      <c r="H26" s="356"/>
      <c r="I26" s="356"/>
      <c r="J26" s="356"/>
      <c r="K26" s="334">
        <v>1450</v>
      </c>
      <c r="L26" s="334">
        <f>ROUND(K26*Курс_EUR,0)</f>
        <v>152250</v>
      </c>
      <c r="M26" s="26"/>
      <c r="N26" s="261">
        <f>K26*(1-Скидка_SATA)</f>
        <v>1450</v>
      </c>
      <c r="O26" s="72">
        <f>N26*M26</f>
        <v>0</v>
      </c>
      <c r="P26" s="26">
        <f>L26*(1-Скидка_SATA)</f>
        <v>152250</v>
      </c>
      <c r="Q26" s="28">
        <f>M26*P26</f>
        <v>0</v>
      </c>
    </row>
    <row r="27" spans="1:17" ht="12.75" customHeight="1">
      <c r="A27" s="372"/>
      <c r="B27" s="216" t="s">
        <v>2625</v>
      </c>
      <c r="C27" s="217" t="s">
        <v>2626</v>
      </c>
      <c r="D27" s="217" t="s">
        <v>2627</v>
      </c>
      <c r="E27" s="217" t="s">
        <v>2628</v>
      </c>
      <c r="F27" s="217" t="s">
        <v>2629</v>
      </c>
      <c r="G27" s="217" t="s">
        <v>2630</v>
      </c>
      <c r="H27" s="217" t="s">
        <v>2631</v>
      </c>
      <c r="I27" s="217" t="s">
        <v>2632</v>
      </c>
      <c r="J27" s="217"/>
      <c r="K27" s="335"/>
      <c r="L27" s="335"/>
      <c r="M27" s="26"/>
      <c r="N27" s="261"/>
      <c r="O27" s="72"/>
      <c r="P27" s="26"/>
      <c r="Q27" s="28"/>
    </row>
    <row r="28" spans="1:17" ht="12.75" customHeight="1" thickBot="1">
      <c r="A28" s="372"/>
      <c r="B28" s="216">
        <v>1200310</v>
      </c>
      <c r="C28" s="217">
        <v>1200394</v>
      </c>
      <c r="D28" s="217">
        <v>1200477</v>
      </c>
      <c r="E28" s="217">
        <v>1201988</v>
      </c>
      <c r="F28" s="217">
        <v>1200352</v>
      </c>
      <c r="G28" s="217">
        <v>1200435</v>
      </c>
      <c r="H28" s="217">
        <v>1200518</v>
      </c>
      <c r="I28" s="217">
        <v>1200576</v>
      </c>
      <c r="J28" s="217"/>
      <c r="K28" s="335"/>
      <c r="L28" s="335"/>
      <c r="M28" s="26"/>
      <c r="N28" s="261"/>
      <c r="O28" s="72"/>
      <c r="P28" s="26"/>
      <c r="Q28" s="28"/>
    </row>
    <row r="29" spans="1:17" ht="12.75" customHeight="1">
      <c r="A29" s="372"/>
      <c r="B29" s="355" t="s">
        <v>2432</v>
      </c>
      <c r="C29" s="356"/>
      <c r="D29" s="356"/>
      <c r="E29" s="356"/>
      <c r="F29" s="356"/>
      <c r="G29" s="356"/>
      <c r="H29" s="356"/>
      <c r="I29" s="356"/>
      <c r="J29" s="356"/>
      <c r="K29" s="335"/>
      <c r="L29" s="335"/>
      <c r="M29" s="26"/>
      <c r="N29" s="261"/>
      <c r="O29" s="72"/>
      <c r="P29" s="26"/>
      <c r="Q29" s="28"/>
    </row>
    <row r="30" spans="1:17" ht="12.75" customHeight="1">
      <c r="A30" s="372"/>
      <c r="B30" s="218" t="s">
        <v>2625</v>
      </c>
      <c r="C30" s="219" t="s">
        <v>2626</v>
      </c>
      <c r="D30" s="219" t="s">
        <v>2627</v>
      </c>
      <c r="E30" s="219" t="s">
        <v>2628</v>
      </c>
      <c r="F30" s="219" t="s">
        <v>2629</v>
      </c>
      <c r="G30" s="219" t="s">
        <v>2630</v>
      </c>
      <c r="H30" s="219" t="s">
        <v>2631</v>
      </c>
      <c r="I30" s="219" t="s">
        <v>2632</v>
      </c>
      <c r="J30" s="219"/>
      <c r="K30" s="335"/>
      <c r="L30" s="335"/>
      <c r="M30" s="26"/>
      <c r="N30" s="261"/>
      <c r="O30" s="72"/>
      <c r="P30" s="26"/>
      <c r="Q30" s="28"/>
    </row>
    <row r="31" spans="1:17" ht="12.75" customHeight="1" thickBot="1">
      <c r="A31" s="373"/>
      <c r="B31" s="220">
        <v>1200039</v>
      </c>
      <c r="C31" s="221">
        <v>1200112</v>
      </c>
      <c r="D31" s="221">
        <v>1200196</v>
      </c>
      <c r="E31" s="221">
        <v>1201946</v>
      </c>
      <c r="F31" s="221">
        <v>1200071</v>
      </c>
      <c r="G31" s="221">
        <v>1200154</v>
      </c>
      <c r="H31" s="221">
        <v>1200237</v>
      </c>
      <c r="I31" s="221">
        <v>1200279</v>
      </c>
      <c r="J31" s="221"/>
      <c r="K31" s="336"/>
      <c r="L31" s="336"/>
      <c r="M31" s="26"/>
      <c r="N31" s="261"/>
      <c r="O31" s="72"/>
      <c r="P31" s="26"/>
      <c r="Q31" s="28"/>
    </row>
    <row r="32" spans="1:17" ht="12.75" customHeight="1">
      <c r="A32" s="371">
        <v>0</v>
      </c>
      <c r="B32" s="359" t="s">
        <v>2433</v>
      </c>
      <c r="C32" s="360"/>
      <c r="D32" s="360"/>
      <c r="E32" s="360"/>
      <c r="F32" s="360"/>
      <c r="G32" s="360"/>
      <c r="H32" s="360"/>
      <c r="I32" s="360"/>
      <c r="J32" s="361"/>
      <c r="K32" s="334">
        <v>378</v>
      </c>
      <c r="L32" s="334">
        <f>ROUND(K32*Курс_EUR,0)</f>
        <v>39690</v>
      </c>
      <c r="M32" s="26"/>
      <c r="N32" s="261">
        <f>K32*(1-Скидка_SATA)</f>
        <v>378</v>
      </c>
      <c r="O32" s="72">
        <f>N32*M32</f>
        <v>0</v>
      </c>
      <c r="P32" s="26">
        <f>L32*(1-Скидка_SATA)</f>
        <v>39690</v>
      </c>
      <c r="Q32" s="28">
        <f>M32*P32</f>
        <v>0</v>
      </c>
    </row>
    <row r="33" spans="1:17" ht="12.75" customHeight="1">
      <c r="A33" s="372"/>
      <c r="B33" s="216" t="s">
        <v>2625</v>
      </c>
      <c r="C33" s="217" t="s">
        <v>2626</v>
      </c>
      <c r="D33" s="217" t="s">
        <v>2627</v>
      </c>
      <c r="E33" s="217" t="s">
        <v>2628</v>
      </c>
      <c r="F33" s="217" t="s">
        <v>2629</v>
      </c>
      <c r="G33" s="217" t="s">
        <v>2630</v>
      </c>
      <c r="H33" s="217" t="s">
        <v>2631</v>
      </c>
      <c r="I33" s="217" t="s">
        <v>2632</v>
      </c>
      <c r="J33" s="217"/>
      <c r="K33" s="335"/>
      <c r="L33" s="335"/>
      <c r="M33" s="26"/>
      <c r="N33" s="261"/>
      <c r="O33" s="72"/>
      <c r="P33" s="26"/>
      <c r="Q33" s="28"/>
    </row>
    <row r="34" spans="1:17" ht="12.75" customHeight="1" thickBot="1">
      <c r="A34" s="372"/>
      <c r="B34" s="216">
        <v>1203992</v>
      </c>
      <c r="C34" s="217">
        <v>1204015</v>
      </c>
      <c r="D34" s="217">
        <v>1204031</v>
      </c>
      <c r="E34" s="217">
        <v>1204073</v>
      </c>
      <c r="F34" s="217">
        <v>1203869</v>
      </c>
      <c r="G34" s="217">
        <v>1203885</v>
      </c>
      <c r="H34" s="217">
        <v>1203900</v>
      </c>
      <c r="I34" s="217">
        <v>1203926</v>
      </c>
      <c r="J34" s="217"/>
      <c r="K34" s="335"/>
      <c r="L34" s="335"/>
      <c r="M34" s="26"/>
      <c r="N34" s="261"/>
      <c r="O34" s="72"/>
      <c r="P34" s="26"/>
      <c r="Q34" s="28"/>
    </row>
    <row r="35" spans="1:17" ht="12.75" customHeight="1">
      <c r="A35" s="372"/>
      <c r="B35" s="359" t="s">
        <v>2434</v>
      </c>
      <c r="C35" s="360"/>
      <c r="D35" s="360"/>
      <c r="E35" s="360"/>
      <c r="F35" s="360"/>
      <c r="G35" s="360"/>
      <c r="H35" s="360"/>
      <c r="I35" s="360"/>
      <c r="J35" s="361"/>
      <c r="K35" s="335"/>
      <c r="L35" s="335"/>
      <c r="M35" s="26"/>
      <c r="N35" s="261"/>
      <c r="O35" s="72"/>
      <c r="P35" s="26"/>
      <c r="Q35" s="28"/>
    </row>
    <row r="36" spans="1:17" ht="12.75" customHeight="1">
      <c r="A36" s="372"/>
      <c r="B36" s="218" t="s">
        <v>2625</v>
      </c>
      <c r="C36" s="219" t="s">
        <v>2626</v>
      </c>
      <c r="D36" s="219" t="s">
        <v>2627</v>
      </c>
      <c r="E36" s="219" t="s">
        <v>2628</v>
      </c>
      <c r="F36" s="219" t="s">
        <v>2629</v>
      </c>
      <c r="G36" s="219" t="s">
        <v>2630</v>
      </c>
      <c r="H36" s="219" t="s">
        <v>2631</v>
      </c>
      <c r="I36" s="219" t="s">
        <v>2632</v>
      </c>
      <c r="J36" s="219"/>
      <c r="K36" s="335"/>
      <c r="L36" s="335"/>
      <c r="M36" s="26"/>
      <c r="N36" s="261"/>
      <c r="O36" s="72"/>
      <c r="P36" s="26"/>
      <c r="Q36" s="28"/>
    </row>
    <row r="37" spans="1:17" ht="12.75" customHeight="1" thickBot="1">
      <c r="A37" s="373"/>
      <c r="B37" s="220">
        <v>1204007</v>
      </c>
      <c r="C37" s="221">
        <v>1204023</v>
      </c>
      <c r="D37" s="221">
        <v>1204065</v>
      </c>
      <c r="E37" s="221">
        <v>1204081</v>
      </c>
      <c r="F37" s="221">
        <v>1203877</v>
      </c>
      <c r="G37" s="221">
        <v>1203893</v>
      </c>
      <c r="H37" s="221">
        <v>1203918</v>
      </c>
      <c r="I37" s="221">
        <v>1203984</v>
      </c>
      <c r="J37" s="221"/>
      <c r="K37" s="336"/>
      <c r="L37" s="336"/>
      <c r="M37" s="26"/>
      <c r="N37" s="261"/>
      <c r="O37" s="72"/>
      <c r="P37" s="26"/>
      <c r="Q37" s="28"/>
    </row>
    <row r="38" spans="1:17" ht="12.75" customHeight="1">
      <c r="A38" s="371">
        <v>0</v>
      </c>
      <c r="B38" s="355" t="s">
        <v>1467</v>
      </c>
      <c r="C38" s="356"/>
      <c r="D38" s="356"/>
      <c r="E38" s="356"/>
      <c r="F38" s="356"/>
      <c r="G38" s="356"/>
      <c r="H38" s="356"/>
      <c r="I38" s="356"/>
      <c r="J38" s="356"/>
      <c r="K38" s="334">
        <v>1561</v>
      </c>
      <c r="L38" s="334">
        <f>ROUND(K38*Курс_EUR,0)</f>
        <v>163905</v>
      </c>
      <c r="M38" s="26"/>
      <c r="N38" s="261">
        <f>K38*(1-Скидка_SATA)</f>
        <v>1561</v>
      </c>
      <c r="O38" s="72">
        <f>N38*M38</f>
        <v>0</v>
      </c>
      <c r="P38" s="26">
        <f>L38*(1-Скидка_SATA)</f>
        <v>163905</v>
      </c>
      <c r="Q38" s="28">
        <f>M38*P38</f>
        <v>0</v>
      </c>
    </row>
    <row r="39" spans="1:17" ht="12.75" customHeight="1">
      <c r="A39" s="372"/>
      <c r="B39" s="216" t="s">
        <v>2626</v>
      </c>
      <c r="C39" s="217" t="s">
        <v>2627</v>
      </c>
      <c r="D39" s="217"/>
      <c r="E39" s="217"/>
      <c r="F39" s="217"/>
      <c r="G39" s="217"/>
      <c r="H39" s="217"/>
      <c r="I39" s="217"/>
      <c r="J39" s="217"/>
      <c r="K39" s="335"/>
      <c r="L39" s="335"/>
      <c r="M39" s="26"/>
      <c r="N39" s="261"/>
      <c r="O39" s="72"/>
      <c r="P39" s="26"/>
      <c r="Q39" s="28"/>
    </row>
    <row r="40" spans="1:17" ht="12.75" customHeight="1">
      <c r="A40" s="372"/>
      <c r="B40" s="216">
        <v>1096066</v>
      </c>
      <c r="C40" s="217">
        <v>1096074</v>
      </c>
      <c r="D40" s="217"/>
      <c r="E40" s="217"/>
      <c r="F40" s="217"/>
      <c r="G40" s="217"/>
      <c r="H40" s="217"/>
      <c r="I40" s="217"/>
      <c r="J40" s="217"/>
      <c r="K40" s="335"/>
      <c r="L40" s="335"/>
      <c r="M40" s="26"/>
      <c r="N40" s="261"/>
      <c r="O40" s="72"/>
      <c r="P40" s="26"/>
      <c r="Q40" s="28"/>
    </row>
    <row r="41" spans="1:17" ht="12.75" customHeight="1">
      <c r="A41" s="372"/>
      <c r="B41" s="218" t="s">
        <v>2630</v>
      </c>
      <c r="C41" s="219" t="s">
        <v>2631</v>
      </c>
      <c r="D41" s="219"/>
      <c r="E41" s="219"/>
      <c r="F41" s="219"/>
      <c r="G41" s="219"/>
      <c r="H41" s="219"/>
      <c r="I41" s="219"/>
      <c r="J41" s="219"/>
      <c r="K41" s="335"/>
      <c r="L41" s="335"/>
      <c r="M41" s="26"/>
      <c r="N41" s="261"/>
      <c r="O41" s="72"/>
      <c r="P41" s="26"/>
      <c r="Q41" s="28"/>
    </row>
    <row r="42" spans="1:17" ht="12.75" customHeight="1" thickBot="1">
      <c r="A42" s="373"/>
      <c r="B42" s="220">
        <v>1096090</v>
      </c>
      <c r="C42" s="221">
        <v>1096082</v>
      </c>
      <c r="D42" s="221"/>
      <c r="E42" s="221"/>
      <c r="F42" s="221"/>
      <c r="G42" s="221"/>
      <c r="H42" s="221"/>
      <c r="I42" s="221"/>
      <c r="J42" s="221"/>
      <c r="K42" s="336"/>
      <c r="L42" s="336"/>
      <c r="M42" s="26"/>
      <c r="N42" s="261"/>
      <c r="O42" s="72"/>
      <c r="P42" s="26"/>
      <c r="Q42" s="28"/>
    </row>
    <row r="43" spans="1:17" ht="12.75" customHeight="1">
      <c r="A43" s="371">
        <v>0</v>
      </c>
      <c r="B43" s="332" t="s">
        <v>1155</v>
      </c>
      <c r="C43" s="333"/>
      <c r="D43" s="333"/>
      <c r="E43" s="333"/>
      <c r="F43" s="333"/>
      <c r="G43" s="333"/>
      <c r="H43" s="333"/>
      <c r="I43" s="333"/>
      <c r="J43" s="333"/>
      <c r="K43" s="334">
        <v>585</v>
      </c>
      <c r="L43" s="334">
        <f>ROUND(K43*Курс_EUR,0)</f>
        <v>61425</v>
      </c>
      <c r="M43" s="26"/>
      <c r="N43" s="261">
        <f>K43*(1-Скидка_SATA)</f>
        <v>585</v>
      </c>
      <c r="O43" s="72">
        <f>N43*M43</f>
        <v>0</v>
      </c>
      <c r="P43" s="26">
        <f>L43*(1-Скидка_SATA)</f>
        <v>61425</v>
      </c>
      <c r="Q43" s="28">
        <f>M43*P43</f>
        <v>0</v>
      </c>
    </row>
    <row r="44" spans="1:17" ht="12.75" customHeight="1">
      <c r="A44" s="372"/>
      <c r="B44" s="216" t="s">
        <v>2626</v>
      </c>
      <c r="C44" s="217" t="s">
        <v>2627</v>
      </c>
      <c r="D44" s="217"/>
      <c r="E44" s="217"/>
      <c r="F44" s="217"/>
      <c r="G44" s="217"/>
      <c r="H44" s="217"/>
      <c r="I44" s="217"/>
      <c r="J44" s="217"/>
      <c r="K44" s="335"/>
      <c r="L44" s="335"/>
      <c r="M44" s="26"/>
      <c r="N44" s="261"/>
      <c r="O44" s="72"/>
      <c r="P44" s="26"/>
      <c r="Q44" s="28"/>
    </row>
    <row r="45" spans="1:17" ht="12.75" customHeight="1">
      <c r="A45" s="372"/>
      <c r="B45" s="216">
        <v>1096181</v>
      </c>
      <c r="C45" s="217">
        <v>1096199</v>
      </c>
      <c r="D45" s="217"/>
      <c r="E45" s="217"/>
      <c r="F45" s="217"/>
      <c r="G45" s="217"/>
      <c r="H45" s="217"/>
      <c r="I45" s="217"/>
      <c r="J45" s="217"/>
      <c r="K45" s="335"/>
      <c r="L45" s="335"/>
      <c r="M45" s="26"/>
      <c r="N45" s="261"/>
      <c r="O45" s="72"/>
      <c r="P45" s="26"/>
      <c r="Q45" s="28"/>
    </row>
    <row r="46" spans="1:17" ht="12.75" customHeight="1">
      <c r="A46" s="372"/>
      <c r="B46" s="218" t="s">
        <v>2630</v>
      </c>
      <c r="C46" s="219" t="s">
        <v>2631</v>
      </c>
      <c r="D46" s="219"/>
      <c r="E46" s="219"/>
      <c r="F46" s="219"/>
      <c r="G46" s="219"/>
      <c r="H46" s="219"/>
      <c r="I46" s="219"/>
      <c r="J46" s="219"/>
      <c r="K46" s="335"/>
      <c r="L46" s="335"/>
      <c r="M46" s="26"/>
      <c r="N46" s="261"/>
      <c r="O46" s="72"/>
      <c r="P46" s="26"/>
      <c r="Q46" s="28"/>
    </row>
    <row r="47" spans="1:17" ht="12.75" customHeight="1" thickBot="1">
      <c r="A47" s="373"/>
      <c r="B47" s="220">
        <v>1096214</v>
      </c>
      <c r="C47" s="221">
        <v>1096206</v>
      </c>
      <c r="D47" s="221"/>
      <c r="E47" s="221"/>
      <c r="F47" s="221"/>
      <c r="G47" s="221"/>
      <c r="H47" s="221"/>
      <c r="I47" s="221"/>
      <c r="J47" s="221"/>
      <c r="K47" s="336"/>
      <c r="L47" s="336"/>
      <c r="M47" s="26"/>
      <c r="N47" s="261"/>
      <c r="O47" s="72"/>
      <c r="P47" s="26"/>
      <c r="Q47" s="28"/>
    </row>
    <row r="48" spans="1:17" ht="12.75" customHeight="1">
      <c r="A48" s="371">
        <v>0</v>
      </c>
      <c r="B48" s="357" t="s">
        <v>1468</v>
      </c>
      <c r="C48" s="358"/>
      <c r="D48" s="358"/>
      <c r="E48" s="358"/>
      <c r="F48" s="358"/>
      <c r="G48" s="358"/>
      <c r="H48" s="358"/>
      <c r="I48" s="358"/>
      <c r="J48" s="358"/>
      <c r="K48" s="334">
        <v>1561</v>
      </c>
      <c r="L48" s="334">
        <f>ROUND(K48*Курс_EUR,0)</f>
        <v>163905</v>
      </c>
      <c r="M48" s="26"/>
      <c r="N48" s="261">
        <f>K48*(1-Скидка_SATA)</f>
        <v>1561</v>
      </c>
      <c r="O48" s="72">
        <f>N48*M48</f>
        <v>0</v>
      </c>
      <c r="P48" s="26">
        <f>L48*(1-Скидка_SATA)</f>
        <v>163905</v>
      </c>
      <c r="Q48" s="28">
        <f>M48*P48</f>
        <v>0</v>
      </c>
    </row>
    <row r="49" spans="1:17" ht="12.75" customHeight="1">
      <c r="A49" s="372"/>
      <c r="B49" s="216" t="s">
        <v>2626</v>
      </c>
      <c r="C49" s="217" t="s">
        <v>2627</v>
      </c>
      <c r="D49" s="217" t="s">
        <v>2628</v>
      </c>
      <c r="E49" s="217"/>
      <c r="F49" s="217"/>
      <c r="G49" s="217"/>
      <c r="H49" s="217"/>
      <c r="I49" s="217"/>
      <c r="J49" s="217"/>
      <c r="K49" s="335"/>
      <c r="L49" s="335"/>
      <c r="M49" s="26"/>
      <c r="N49" s="261"/>
      <c r="O49" s="72"/>
      <c r="P49" s="26"/>
      <c r="Q49" s="28"/>
    </row>
    <row r="50" spans="1:17" ht="12.75" customHeight="1">
      <c r="A50" s="372"/>
      <c r="B50" s="216">
        <v>1096157</v>
      </c>
      <c r="C50" s="217">
        <v>1096149</v>
      </c>
      <c r="D50" s="217">
        <v>1096131</v>
      </c>
      <c r="E50" s="217"/>
      <c r="F50" s="217"/>
      <c r="G50" s="217"/>
      <c r="H50" s="217"/>
      <c r="I50" s="217"/>
      <c r="J50" s="217"/>
      <c r="K50" s="335"/>
      <c r="L50" s="335"/>
      <c r="M50" s="26"/>
      <c r="N50" s="261"/>
      <c r="O50" s="72"/>
      <c r="P50" s="26"/>
      <c r="Q50" s="28"/>
    </row>
    <row r="51" spans="1:17" ht="12.75" customHeight="1">
      <c r="A51" s="372"/>
      <c r="B51" s="218" t="s">
        <v>2630</v>
      </c>
      <c r="C51" s="219" t="s">
        <v>2631</v>
      </c>
      <c r="D51" s="219" t="s">
        <v>2632</v>
      </c>
      <c r="E51" s="219"/>
      <c r="F51" s="219"/>
      <c r="G51" s="219"/>
      <c r="H51" s="219"/>
      <c r="I51" s="219"/>
      <c r="J51" s="219"/>
      <c r="K51" s="335"/>
      <c r="L51" s="335"/>
      <c r="M51" s="26"/>
      <c r="N51" s="261"/>
      <c r="O51" s="72"/>
      <c r="P51" s="26"/>
      <c r="Q51" s="28"/>
    </row>
    <row r="52" spans="1:17" ht="12.75" customHeight="1" thickBot="1">
      <c r="A52" s="373"/>
      <c r="B52" s="220">
        <v>1096107</v>
      </c>
      <c r="C52" s="221">
        <v>1096115</v>
      </c>
      <c r="D52" s="221">
        <v>1096123</v>
      </c>
      <c r="E52" s="221"/>
      <c r="F52" s="221"/>
      <c r="G52" s="221"/>
      <c r="H52" s="221"/>
      <c r="I52" s="221"/>
      <c r="J52" s="221"/>
      <c r="K52" s="336"/>
      <c r="L52" s="336"/>
      <c r="M52" s="26"/>
      <c r="N52" s="261"/>
      <c r="O52" s="72"/>
      <c r="P52" s="26"/>
      <c r="Q52" s="28"/>
    </row>
    <row r="53" spans="1:17" ht="12.75" customHeight="1">
      <c r="A53" s="371">
        <v>0</v>
      </c>
      <c r="B53" s="332" t="s">
        <v>1154</v>
      </c>
      <c r="C53" s="333"/>
      <c r="D53" s="333"/>
      <c r="E53" s="333"/>
      <c r="F53" s="333"/>
      <c r="G53" s="333"/>
      <c r="H53" s="333"/>
      <c r="I53" s="333"/>
      <c r="J53" s="333"/>
      <c r="K53" s="334">
        <v>585</v>
      </c>
      <c r="L53" s="334">
        <f>ROUND(K53*Курс_EUR,0)</f>
        <v>61425</v>
      </c>
      <c r="M53" s="26"/>
      <c r="N53" s="261">
        <f>K53*(1-Скидка_SATA)</f>
        <v>585</v>
      </c>
      <c r="O53" s="72">
        <f>N53*M53</f>
        <v>0</v>
      </c>
      <c r="P53" s="26">
        <f>L53*(1-Скидка_SATA)</f>
        <v>61425</v>
      </c>
      <c r="Q53" s="28">
        <f>M53*P53</f>
        <v>0</v>
      </c>
    </row>
    <row r="54" spans="1:17" ht="12.75" customHeight="1">
      <c r="A54" s="372"/>
      <c r="B54" s="216" t="s">
        <v>2626</v>
      </c>
      <c r="C54" s="217" t="s">
        <v>2627</v>
      </c>
      <c r="D54" s="217" t="s">
        <v>2628</v>
      </c>
      <c r="E54" s="217"/>
      <c r="F54" s="217"/>
      <c r="G54" s="217"/>
      <c r="H54" s="217"/>
      <c r="I54" s="217"/>
      <c r="J54" s="217"/>
      <c r="K54" s="335"/>
      <c r="L54" s="335"/>
      <c r="M54" s="26"/>
      <c r="N54" s="261"/>
      <c r="O54" s="72"/>
      <c r="P54" s="26"/>
      <c r="Q54" s="28"/>
    </row>
    <row r="55" spans="1:17" ht="12.75" customHeight="1">
      <c r="A55" s="372"/>
      <c r="B55" s="216">
        <v>1096272</v>
      </c>
      <c r="C55" s="217">
        <v>1096264</v>
      </c>
      <c r="D55" s="217">
        <v>1096256</v>
      </c>
      <c r="E55" s="217"/>
      <c r="F55" s="217"/>
      <c r="G55" s="217"/>
      <c r="H55" s="217"/>
      <c r="I55" s="217"/>
      <c r="J55" s="217"/>
      <c r="K55" s="335"/>
      <c r="L55" s="335"/>
      <c r="M55" s="26"/>
      <c r="N55" s="261"/>
      <c r="O55" s="72"/>
      <c r="P55" s="26"/>
      <c r="Q55" s="28"/>
    </row>
    <row r="56" spans="1:17" ht="12.75" customHeight="1">
      <c r="A56" s="372"/>
      <c r="B56" s="218" t="s">
        <v>2630</v>
      </c>
      <c r="C56" s="219" t="s">
        <v>2631</v>
      </c>
      <c r="D56" s="219" t="s">
        <v>2632</v>
      </c>
      <c r="E56" s="219"/>
      <c r="F56" s="219"/>
      <c r="G56" s="219"/>
      <c r="H56" s="219"/>
      <c r="I56" s="219"/>
      <c r="J56" s="219"/>
      <c r="K56" s="335"/>
      <c r="L56" s="335"/>
      <c r="M56" s="26"/>
      <c r="N56" s="261"/>
      <c r="O56" s="72"/>
      <c r="P56" s="26"/>
      <c r="Q56" s="28"/>
    </row>
    <row r="57" spans="1:17" ht="12.75" customHeight="1" thickBot="1">
      <c r="A57" s="373"/>
      <c r="B57" s="220">
        <v>1096222</v>
      </c>
      <c r="C57" s="221">
        <v>1096230</v>
      </c>
      <c r="D57" s="221">
        <v>1096248</v>
      </c>
      <c r="E57" s="221"/>
      <c r="F57" s="221"/>
      <c r="G57" s="221"/>
      <c r="H57" s="221"/>
      <c r="I57" s="221"/>
      <c r="J57" s="221"/>
      <c r="K57" s="336"/>
      <c r="L57" s="336"/>
      <c r="M57" s="26"/>
      <c r="N57" s="261"/>
      <c r="O57" s="72"/>
      <c r="P57" s="26"/>
      <c r="Q57" s="28"/>
    </row>
    <row r="58" spans="1:17" ht="12.75" customHeight="1" thickBot="1">
      <c r="A58" s="222"/>
      <c r="B58" s="223"/>
      <c r="C58" s="224"/>
      <c r="D58" s="225"/>
      <c r="E58" s="225"/>
      <c r="F58" s="225"/>
      <c r="G58" s="225"/>
      <c r="H58" s="225"/>
      <c r="I58" s="225"/>
      <c r="J58" s="226"/>
      <c r="K58" s="227"/>
      <c r="L58" s="227"/>
      <c r="M58" s="26"/>
      <c r="N58" s="261"/>
      <c r="O58" s="72"/>
      <c r="P58" s="26"/>
      <c r="Q58" s="28"/>
    </row>
    <row r="59" spans="1:17" ht="12.75" customHeight="1">
      <c r="A59" s="371">
        <v>0</v>
      </c>
      <c r="B59" s="359" t="s">
        <v>966</v>
      </c>
      <c r="C59" s="360"/>
      <c r="D59" s="360"/>
      <c r="E59" s="360"/>
      <c r="F59" s="360"/>
      <c r="G59" s="360"/>
      <c r="H59" s="360"/>
      <c r="I59" s="360"/>
      <c r="J59" s="361"/>
      <c r="K59" s="334">
        <v>994</v>
      </c>
      <c r="L59" s="334">
        <f>ROUND(K59*Курс_EUR,0)</f>
        <v>104370</v>
      </c>
      <c r="M59" s="26"/>
      <c r="N59" s="261">
        <f>K59*(1-Скидка_SATA)</f>
        <v>994</v>
      </c>
      <c r="O59" s="72">
        <f>N59*M59</f>
        <v>0</v>
      </c>
      <c r="P59" s="26">
        <f>L59*(1-Скидка_SATA)</f>
        <v>104370</v>
      </c>
      <c r="Q59" s="28">
        <f>M59*P59</f>
        <v>0</v>
      </c>
    </row>
    <row r="60" spans="1:17" ht="12.75" customHeight="1">
      <c r="A60" s="372"/>
      <c r="B60" s="228" t="s">
        <v>2625</v>
      </c>
      <c r="C60" s="217" t="s">
        <v>2626</v>
      </c>
      <c r="D60" s="217" t="s">
        <v>2627</v>
      </c>
      <c r="E60" s="217" t="s">
        <v>2628</v>
      </c>
      <c r="F60" s="217"/>
      <c r="G60" s="217"/>
      <c r="H60" s="217"/>
      <c r="I60" s="217"/>
      <c r="J60" s="217"/>
      <c r="K60" s="335"/>
      <c r="L60" s="335"/>
      <c r="M60" s="26"/>
      <c r="N60" s="261"/>
      <c r="O60" s="72"/>
      <c r="P60" s="26"/>
      <c r="Q60" s="28"/>
    </row>
    <row r="61" spans="1:17" ht="12.75" customHeight="1">
      <c r="A61" s="372"/>
      <c r="B61" s="228">
        <v>1061548</v>
      </c>
      <c r="C61" s="217">
        <v>1061556</v>
      </c>
      <c r="D61" s="217">
        <v>1061564</v>
      </c>
      <c r="E61" s="217">
        <v>1061572</v>
      </c>
      <c r="F61" s="217"/>
      <c r="G61" s="217"/>
      <c r="H61" s="217"/>
      <c r="I61" s="217"/>
      <c r="J61" s="217"/>
      <c r="K61" s="335"/>
      <c r="L61" s="335"/>
      <c r="M61" s="26"/>
      <c r="N61" s="261"/>
      <c r="O61" s="72"/>
      <c r="P61" s="26"/>
      <c r="Q61" s="28"/>
    </row>
    <row r="62" spans="1:17" ht="12.75" customHeight="1">
      <c r="A62" s="372"/>
      <c r="B62" s="229" t="s">
        <v>2629</v>
      </c>
      <c r="C62" s="219" t="s">
        <v>2630</v>
      </c>
      <c r="D62" s="219" t="s">
        <v>2631</v>
      </c>
      <c r="E62" s="219" t="s">
        <v>2632</v>
      </c>
      <c r="F62" s="219"/>
      <c r="G62" s="219"/>
      <c r="H62" s="219"/>
      <c r="I62" s="219"/>
      <c r="J62" s="219"/>
      <c r="K62" s="335"/>
      <c r="L62" s="335"/>
      <c r="M62" s="26"/>
      <c r="N62" s="261"/>
      <c r="O62" s="72"/>
      <c r="P62" s="26"/>
      <c r="Q62" s="28"/>
    </row>
    <row r="63" spans="1:17" ht="12.75" customHeight="1" thickBot="1">
      <c r="A63" s="373"/>
      <c r="B63" s="230">
        <v>1061580</v>
      </c>
      <c r="C63" s="221">
        <v>1061598</v>
      </c>
      <c r="D63" s="221">
        <v>1061605</v>
      </c>
      <c r="E63" s="221">
        <v>1061613</v>
      </c>
      <c r="F63" s="221"/>
      <c r="G63" s="221"/>
      <c r="H63" s="221"/>
      <c r="I63" s="221"/>
      <c r="J63" s="221"/>
      <c r="K63" s="336"/>
      <c r="L63" s="336"/>
      <c r="M63" s="26"/>
      <c r="N63" s="261"/>
      <c r="O63" s="72"/>
      <c r="P63" s="26"/>
      <c r="Q63" s="28"/>
    </row>
    <row r="64" spans="1:17" ht="12.75" customHeight="1">
      <c r="A64" s="371">
        <v>0</v>
      </c>
      <c r="B64" s="355" t="s">
        <v>967</v>
      </c>
      <c r="C64" s="356"/>
      <c r="D64" s="356"/>
      <c r="E64" s="356"/>
      <c r="F64" s="356"/>
      <c r="G64" s="356"/>
      <c r="H64" s="356"/>
      <c r="I64" s="356"/>
      <c r="J64" s="356"/>
      <c r="K64" s="334">
        <v>1244</v>
      </c>
      <c r="L64" s="334">
        <f>ROUND(K64*Курс_EUR,0)</f>
        <v>130620</v>
      </c>
      <c r="M64" s="26"/>
      <c r="N64" s="261">
        <f>K64*(1-Скидка_SATA)</f>
        <v>1244</v>
      </c>
      <c r="O64" s="72">
        <f>N64*M64</f>
        <v>0</v>
      </c>
      <c r="P64" s="26">
        <f>L64*(1-Скидка_SATA)</f>
        <v>130620</v>
      </c>
      <c r="Q64" s="28">
        <f>M64*P64</f>
        <v>0</v>
      </c>
    </row>
    <row r="65" spans="1:17" ht="12.75" customHeight="1">
      <c r="A65" s="372"/>
      <c r="B65" s="228" t="s">
        <v>2625</v>
      </c>
      <c r="C65" s="217" t="s">
        <v>2626</v>
      </c>
      <c r="D65" s="217" t="s">
        <v>2627</v>
      </c>
      <c r="E65" s="217" t="s">
        <v>2628</v>
      </c>
      <c r="F65" s="217"/>
      <c r="G65" s="217"/>
      <c r="H65" s="217"/>
      <c r="I65" s="217"/>
      <c r="J65" s="217"/>
      <c r="K65" s="335"/>
      <c r="L65" s="335"/>
      <c r="M65" s="26"/>
      <c r="N65" s="261"/>
      <c r="O65" s="72"/>
      <c r="P65" s="26"/>
      <c r="Q65" s="28"/>
    </row>
    <row r="66" spans="1:17" ht="12.75" customHeight="1">
      <c r="A66" s="372"/>
      <c r="B66" s="228">
        <v>1061621</v>
      </c>
      <c r="C66" s="217">
        <v>1061647</v>
      </c>
      <c r="D66" s="217">
        <v>1061697</v>
      </c>
      <c r="E66" s="217">
        <v>1061712</v>
      </c>
      <c r="F66" s="217"/>
      <c r="G66" s="217"/>
      <c r="H66" s="217"/>
      <c r="I66" s="217"/>
      <c r="J66" s="217"/>
      <c r="K66" s="335"/>
      <c r="L66" s="335"/>
      <c r="M66" s="26"/>
      <c r="N66" s="261"/>
      <c r="O66" s="72"/>
      <c r="P66" s="26"/>
      <c r="Q66" s="28"/>
    </row>
    <row r="67" spans="1:17" ht="12.75" customHeight="1">
      <c r="A67" s="372"/>
      <c r="B67" s="229" t="s">
        <v>2629</v>
      </c>
      <c r="C67" s="219" t="s">
        <v>2630</v>
      </c>
      <c r="D67" s="219" t="s">
        <v>2631</v>
      </c>
      <c r="E67" s="219" t="s">
        <v>2632</v>
      </c>
      <c r="F67" s="219"/>
      <c r="G67" s="219"/>
      <c r="H67" s="219"/>
      <c r="I67" s="219"/>
      <c r="J67" s="219"/>
      <c r="K67" s="335"/>
      <c r="L67" s="335"/>
      <c r="M67" s="26"/>
      <c r="N67" s="261"/>
      <c r="O67" s="72"/>
      <c r="P67" s="26"/>
      <c r="Q67" s="28"/>
    </row>
    <row r="68" spans="1:17" ht="12.75" customHeight="1" thickBot="1">
      <c r="A68" s="373"/>
      <c r="B68" s="230">
        <v>1061746</v>
      </c>
      <c r="C68" s="221">
        <v>1061788</v>
      </c>
      <c r="D68" s="221">
        <v>1061803</v>
      </c>
      <c r="E68" s="221">
        <v>1061829</v>
      </c>
      <c r="F68" s="221"/>
      <c r="G68" s="221"/>
      <c r="H68" s="221"/>
      <c r="I68" s="221"/>
      <c r="J68" s="221"/>
      <c r="K68" s="336"/>
      <c r="L68" s="336"/>
      <c r="M68" s="26"/>
      <c r="N68" s="261"/>
      <c r="O68" s="72"/>
      <c r="P68" s="26"/>
      <c r="Q68" s="28"/>
    </row>
    <row r="69" spans="1:17" ht="12.75" customHeight="1">
      <c r="A69" s="371">
        <v>0</v>
      </c>
      <c r="B69" s="332" t="s">
        <v>995</v>
      </c>
      <c r="C69" s="333"/>
      <c r="D69" s="333"/>
      <c r="E69" s="333"/>
      <c r="F69" s="333"/>
      <c r="G69" s="333"/>
      <c r="H69" s="333"/>
      <c r="I69" s="333"/>
      <c r="J69" s="333"/>
      <c r="K69" s="334">
        <v>379</v>
      </c>
      <c r="L69" s="334">
        <f>ROUND(K69*Курс_EUR,0)</f>
        <v>39795</v>
      </c>
      <c r="M69" s="26"/>
      <c r="N69" s="261">
        <f>K69*(1-Скидка_SATA)</f>
        <v>379</v>
      </c>
      <c r="O69" s="72">
        <f>N69*M69</f>
        <v>0</v>
      </c>
      <c r="P69" s="26">
        <f>L69*(1-Скидка_SATA)</f>
        <v>39795</v>
      </c>
      <c r="Q69" s="28">
        <f>M69*P69</f>
        <v>0</v>
      </c>
    </row>
    <row r="70" spans="1:17" ht="12.75" customHeight="1">
      <c r="A70" s="372"/>
      <c r="B70" s="228" t="s">
        <v>2625</v>
      </c>
      <c r="C70" s="217" t="s">
        <v>2626</v>
      </c>
      <c r="D70" s="217" t="s">
        <v>2627</v>
      </c>
      <c r="E70" s="217" t="s">
        <v>2628</v>
      </c>
      <c r="F70" s="217"/>
      <c r="G70" s="217"/>
      <c r="H70" s="217"/>
      <c r="I70" s="217"/>
      <c r="J70" s="217"/>
      <c r="K70" s="335"/>
      <c r="L70" s="335"/>
      <c r="M70" s="26"/>
      <c r="N70" s="261"/>
      <c r="O70" s="72"/>
      <c r="P70" s="26"/>
      <c r="Q70" s="28"/>
    </row>
    <row r="71" spans="1:17" ht="12.75" customHeight="1">
      <c r="A71" s="372"/>
      <c r="B71" s="228">
        <v>1063536</v>
      </c>
      <c r="C71" s="217">
        <v>1063544</v>
      </c>
      <c r="D71" s="217">
        <v>1063552</v>
      </c>
      <c r="E71" s="217">
        <v>1063560</v>
      </c>
      <c r="F71" s="217"/>
      <c r="G71" s="217"/>
      <c r="H71" s="217"/>
      <c r="I71" s="217"/>
      <c r="J71" s="217"/>
      <c r="K71" s="335"/>
      <c r="L71" s="335"/>
      <c r="M71" s="26"/>
      <c r="N71" s="261"/>
      <c r="O71" s="72"/>
      <c r="P71" s="26"/>
      <c r="Q71" s="28"/>
    </row>
    <row r="72" spans="1:17" ht="12.75" customHeight="1">
      <c r="A72" s="372"/>
      <c r="B72" s="218" t="s">
        <v>2629</v>
      </c>
      <c r="C72" s="219" t="s">
        <v>2630</v>
      </c>
      <c r="D72" s="219" t="s">
        <v>2631</v>
      </c>
      <c r="E72" s="219" t="s">
        <v>2632</v>
      </c>
      <c r="F72" s="219"/>
      <c r="G72" s="219"/>
      <c r="H72" s="219"/>
      <c r="I72" s="219"/>
      <c r="J72" s="219"/>
      <c r="K72" s="335"/>
      <c r="L72" s="335"/>
      <c r="M72" s="26"/>
      <c r="N72" s="261"/>
      <c r="O72" s="72"/>
      <c r="P72" s="26"/>
      <c r="Q72" s="28"/>
    </row>
    <row r="73" spans="1:17" ht="12.75" customHeight="1" thickBot="1">
      <c r="A73" s="373"/>
      <c r="B73" s="230">
        <v>1063578</v>
      </c>
      <c r="C73" s="221">
        <v>1063586</v>
      </c>
      <c r="D73" s="221">
        <v>1063594</v>
      </c>
      <c r="E73" s="221">
        <v>1063601</v>
      </c>
      <c r="F73" s="221"/>
      <c r="G73" s="221"/>
      <c r="H73" s="221"/>
      <c r="I73" s="221"/>
      <c r="J73" s="221"/>
      <c r="K73" s="336"/>
      <c r="L73" s="336"/>
      <c r="M73" s="26"/>
      <c r="N73" s="261"/>
      <c r="O73" s="72"/>
      <c r="P73" s="26"/>
      <c r="Q73" s="28"/>
    </row>
    <row r="74" spans="1:17" ht="12.75" customHeight="1">
      <c r="A74" s="371">
        <v>0</v>
      </c>
      <c r="B74" s="355" t="s">
        <v>964</v>
      </c>
      <c r="C74" s="356"/>
      <c r="D74" s="356"/>
      <c r="E74" s="356"/>
      <c r="F74" s="356"/>
      <c r="G74" s="356"/>
      <c r="H74" s="356"/>
      <c r="I74" s="356"/>
      <c r="J74" s="356"/>
      <c r="K74" s="334">
        <v>994</v>
      </c>
      <c r="L74" s="334">
        <f>ROUND(K74*Курс_EUR,0)</f>
        <v>104370</v>
      </c>
      <c r="M74" s="26"/>
      <c r="N74" s="261">
        <f>K74*(1-Скидка_SATA)</f>
        <v>994</v>
      </c>
      <c r="O74" s="72">
        <f>N74*M74</f>
        <v>0</v>
      </c>
      <c r="P74" s="26">
        <f>L74*(1-Скидка_SATA)</f>
        <v>104370</v>
      </c>
      <c r="Q74" s="28">
        <f>M74*P74</f>
        <v>0</v>
      </c>
    </row>
    <row r="75" spans="1:17" ht="12.75" customHeight="1">
      <c r="A75" s="372"/>
      <c r="B75" s="228" t="s">
        <v>2625</v>
      </c>
      <c r="C75" s="217" t="s">
        <v>2626</v>
      </c>
      <c r="D75" s="217" t="s">
        <v>2627</v>
      </c>
      <c r="E75" s="217" t="s">
        <v>2628</v>
      </c>
      <c r="F75" s="217" t="s">
        <v>2633</v>
      </c>
      <c r="G75" s="217"/>
      <c r="H75" s="217"/>
      <c r="I75" s="217"/>
      <c r="J75" s="217"/>
      <c r="K75" s="335"/>
      <c r="L75" s="335"/>
      <c r="M75" s="26"/>
      <c r="N75" s="261"/>
      <c r="O75" s="72"/>
      <c r="P75" s="26"/>
      <c r="Q75" s="28"/>
    </row>
    <row r="76" spans="1:17" ht="12.75" customHeight="1">
      <c r="A76" s="372"/>
      <c r="B76" s="228">
        <v>1061895</v>
      </c>
      <c r="C76" s="217">
        <v>1061902</v>
      </c>
      <c r="D76" s="217">
        <v>1061887</v>
      </c>
      <c r="E76" s="217">
        <v>1061910</v>
      </c>
      <c r="F76" s="217">
        <v>1061928</v>
      </c>
      <c r="G76" s="217"/>
      <c r="H76" s="217"/>
      <c r="I76" s="217"/>
      <c r="J76" s="217"/>
      <c r="K76" s="335"/>
      <c r="L76" s="335"/>
      <c r="M76" s="26"/>
      <c r="N76" s="261"/>
      <c r="O76" s="72"/>
      <c r="P76" s="26"/>
      <c r="Q76" s="28"/>
    </row>
    <row r="77" spans="1:17" ht="12.75" customHeight="1">
      <c r="A77" s="372"/>
      <c r="B77" s="229" t="s">
        <v>2629</v>
      </c>
      <c r="C77" s="219" t="s">
        <v>2630</v>
      </c>
      <c r="D77" s="219" t="s">
        <v>2631</v>
      </c>
      <c r="E77" s="219" t="s">
        <v>2632</v>
      </c>
      <c r="F77" s="219" t="s">
        <v>2634</v>
      </c>
      <c r="G77" s="219"/>
      <c r="H77" s="219"/>
      <c r="I77" s="219"/>
      <c r="J77" s="219"/>
      <c r="K77" s="335"/>
      <c r="L77" s="335"/>
      <c r="M77" s="26"/>
      <c r="N77" s="261"/>
      <c r="O77" s="72"/>
      <c r="P77" s="26"/>
      <c r="Q77" s="28"/>
    </row>
    <row r="78" spans="1:17" ht="12.75" customHeight="1" thickBot="1">
      <c r="A78" s="373"/>
      <c r="B78" s="230">
        <v>1061936</v>
      </c>
      <c r="C78" s="221">
        <v>1061944</v>
      </c>
      <c r="D78" s="221">
        <v>1061952</v>
      </c>
      <c r="E78" s="221">
        <v>1061960</v>
      </c>
      <c r="F78" s="221">
        <v>1061978</v>
      </c>
      <c r="G78" s="221"/>
      <c r="H78" s="221"/>
      <c r="I78" s="221"/>
      <c r="J78" s="221"/>
      <c r="K78" s="336"/>
      <c r="L78" s="336"/>
      <c r="M78" s="26"/>
      <c r="N78" s="261"/>
      <c r="O78" s="72"/>
      <c r="P78" s="26"/>
      <c r="Q78" s="28"/>
    </row>
    <row r="79" spans="1:17" ht="12.75" customHeight="1">
      <c r="A79" s="371">
        <v>0</v>
      </c>
      <c r="B79" s="355" t="s">
        <v>965</v>
      </c>
      <c r="C79" s="356"/>
      <c r="D79" s="356"/>
      <c r="E79" s="356"/>
      <c r="F79" s="356"/>
      <c r="G79" s="356"/>
      <c r="H79" s="356"/>
      <c r="I79" s="356"/>
      <c r="J79" s="356"/>
      <c r="K79" s="334">
        <v>1244</v>
      </c>
      <c r="L79" s="334">
        <f>ROUND(K79*Курс_EUR,0)</f>
        <v>130620</v>
      </c>
      <c r="M79" s="26"/>
      <c r="N79" s="261">
        <f>K79*(1-Скидка_SATA)</f>
        <v>1244</v>
      </c>
      <c r="O79" s="72">
        <f>N79*M79</f>
        <v>0</v>
      </c>
      <c r="P79" s="26">
        <f>L79*(1-Скидка_SATA)</f>
        <v>130620</v>
      </c>
      <c r="Q79" s="28">
        <f>M79*P79</f>
        <v>0</v>
      </c>
    </row>
    <row r="80" spans="1:17" ht="12.75" customHeight="1">
      <c r="A80" s="372"/>
      <c r="B80" s="228" t="s">
        <v>2625</v>
      </c>
      <c r="C80" s="217" t="s">
        <v>2626</v>
      </c>
      <c r="D80" s="217" t="s">
        <v>2627</v>
      </c>
      <c r="E80" s="217" t="s">
        <v>2628</v>
      </c>
      <c r="F80" s="217" t="s">
        <v>2633</v>
      </c>
      <c r="G80" s="217"/>
      <c r="H80" s="217"/>
      <c r="I80" s="217"/>
      <c r="J80" s="217"/>
      <c r="K80" s="335"/>
      <c r="L80" s="335"/>
      <c r="M80" s="26"/>
      <c r="N80" s="261"/>
      <c r="O80" s="72"/>
      <c r="P80" s="26"/>
      <c r="Q80" s="28"/>
    </row>
    <row r="81" spans="1:17" ht="12.75" customHeight="1">
      <c r="A81" s="372"/>
      <c r="B81" s="228">
        <v>1061994</v>
      </c>
      <c r="C81" s="217">
        <v>1061879</v>
      </c>
      <c r="D81" s="217">
        <v>1062025</v>
      </c>
      <c r="E81" s="217">
        <v>1062033</v>
      </c>
      <c r="F81" s="217">
        <v>1062067</v>
      </c>
      <c r="G81" s="217"/>
      <c r="H81" s="217"/>
      <c r="I81" s="217"/>
      <c r="J81" s="217"/>
      <c r="K81" s="335"/>
      <c r="L81" s="335"/>
      <c r="M81" s="26"/>
      <c r="N81" s="261"/>
      <c r="O81" s="72"/>
      <c r="P81" s="26"/>
      <c r="Q81" s="28"/>
    </row>
    <row r="82" spans="1:17" ht="12.75" customHeight="1">
      <c r="A82" s="372"/>
      <c r="B82" s="229" t="s">
        <v>2629</v>
      </c>
      <c r="C82" s="219" t="s">
        <v>2630</v>
      </c>
      <c r="D82" s="219" t="s">
        <v>2631</v>
      </c>
      <c r="E82" s="219" t="s">
        <v>2632</v>
      </c>
      <c r="F82" s="219" t="s">
        <v>2634</v>
      </c>
      <c r="G82" s="219"/>
      <c r="H82" s="219"/>
      <c r="I82" s="219"/>
      <c r="J82" s="219"/>
      <c r="K82" s="335"/>
      <c r="L82" s="335"/>
      <c r="M82" s="26"/>
      <c r="N82" s="261"/>
      <c r="O82" s="72"/>
      <c r="P82" s="26"/>
      <c r="Q82" s="28"/>
    </row>
    <row r="83" spans="1:17" ht="12.75" customHeight="1" thickBot="1">
      <c r="A83" s="373"/>
      <c r="B83" s="230">
        <v>1062075</v>
      </c>
      <c r="C83" s="221">
        <v>1062108</v>
      </c>
      <c r="D83" s="221">
        <v>1062124</v>
      </c>
      <c r="E83" s="221">
        <v>1062158</v>
      </c>
      <c r="F83" s="221">
        <v>1062166</v>
      </c>
      <c r="G83" s="221"/>
      <c r="H83" s="221"/>
      <c r="I83" s="221"/>
      <c r="J83" s="221"/>
      <c r="K83" s="336"/>
      <c r="L83" s="336"/>
      <c r="M83" s="26"/>
      <c r="N83" s="261"/>
      <c r="O83" s="72"/>
      <c r="P83" s="26"/>
      <c r="Q83" s="28"/>
    </row>
    <row r="84" spans="1:17" ht="12.75" customHeight="1">
      <c r="A84" s="371">
        <v>0</v>
      </c>
      <c r="B84" s="332" t="s">
        <v>968</v>
      </c>
      <c r="C84" s="333"/>
      <c r="D84" s="333"/>
      <c r="E84" s="333"/>
      <c r="F84" s="333"/>
      <c r="G84" s="333"/>
      <c r="H84" s="333"/>
      <c r="I84" s="333"/>
      <c r="J84" s="333"/>
      <c r="K84" s="334">
        <v>379</v>
      </c>
      <c r="L84" s="334">
        <f>ROUND(K84*Курс_EUR,0)</f>
        <v>39795</v>
      </c>
      <c r="M84" s="26"/>
      <c r="N84" s="261">
        <f>K84*(1-Скидка_SATA)</f>
        <v>379</v>
      </c>
      <c r="O84" s="72">
        <f>N84*M84</f>
        <v>0</v>
      </c>
      <c r="P84" s="26">
        <f>L84*(1-Скидка_SATA)</f>
        <v>39795</v>
      </c>
      <c r="Q84" s="28">
        <f>M84*P84</f>
        <v>0</v>
      </c>
    </row>
    <row r="85" spans="1:17" ht="12.75" customHeight="1">
      <c r="A85" s="372"/>
      <c r="B85" s="228" t="s">
        <v>2625</v>
      </c>
      <c r="C85" s="217" t="s">
        <v>2626</v>
      </c>
      <c r="D85" s="217" t="s">
        <v>2627</v>
      </c>
      <c r="E85" s="217" t="s">
        <v>2628</v>
      </c>
      <c r="F85" s="217" t="s">
        <v>2633</v>
      </c>
      <c r="G85" s="217"/>
      <c r="H85" s="217"/>
      <c r="I85" s="217"/>
      <c r="J85" s="217"/>
      <c r="K85" s="335"/>
      <c r="L85" s="335"/>
      <c r="M85" s="26"/>
      <c r="N85" s="261"/>
      <c r="O85" s="72"/>
      <c r="P85" s="26"/>
      <c r="Q85" s="28"/>
    </row>
    <row r="86" spans="1:17" ht="12.75" customHeight="1">
      <c r="A86" s="372"/>
      <c r="B86" s="228">
        <v>1063619</v>
      </c>
      <c r="C86" s="217">
        <v>1063627</v>
      </c>
      <c r="D86" s="217">
        <v>1063635</v>
      </c>
      <c r="E86" s="217">
        <v>1063651</v>
      </c>
      <c r="F86" s="217">
        <v>1063669</v>
      </c>
      <c r="G86" s="217"/>
      <c r="H86" s="217"/>
      <c r="I86" s="217"/>
      <c r="J86" s="217"/>
      <c r="K86" s="335"/>
      <c r="L86" s="335"/>
      <c r="M86" s="26"/>
      <c r="N86" s="261"/>
      <c r="O86" s="72"/>
      <c r="P86" s="26"/>
      <c r="Q86" s="28"/>
    </row>
    <row r="87" spans="1:17" ht="12.75" customHeight="1">
      <c r="A87" s="372"/>
      <c r="B87" s="218" t="s">
        <v>2629</v>
      </c>
      <c r="C87" s="219" t="s">
        <v>2630</v>
      </c>
      <c r="D87" s="219" t="s">
        <v>2631</v>
      </c>
      <c r="E87" s="219" t="s">
        <v>2632</v>
      </c>
      <c r="F87" s="219" t="s">
        <v>2634</v>
      </c>
      <c r="G87" s="219"/>
      <c r="H87" s="219"/>
      <c r="I87" s="219"/>
      <c r="J87" s="219"/>
      <c r="K87" s="335"/>
      <c r="L87" s="335"/>
      <c r="M87" s="26"/>
      <c r="N87" s="261"/>
      <c r="O87" s="72"/>
      <c r="P87" s="26"/>
      <c r="Q87" s="28"/>
    </row>
    <row r="88" spans="1:17" ht="12.75" customHeight="1" thickBot="1">
      <c r="A88" s="373"/>
      <c r="B88" s="230">
        <v>1063677</v>
      </c>
      <c r="C88" s="221">
        <v>1063685</v>
      </c>
      <c r="D88" s="221">
        <v>1063643</v>
      </c>
      <c r="E88" s="221">
        <v>1063693</v>
      </c>
      <c r="F88" s="221">
        <v>1063700</v>
      </c>
      <c r="G88" s="221"/>
      <c r="H88" s="221"/>
      <c r="I88" s="221"/>
      <c r="J88" s="221"/>
      <c r="K88" s="336"/>
      <c r="L88" s="336"/>
      <c r="M88" s="26"/>
      <c r="N88" s="261"/>
      <c r="O88" s="72"/>
      <c r="P88" s="26"/>
      <c r="Q88" s="28"/>
    </row>
    <row r="89" spans="1:17" ht="12.75" customHeight="1" thickBot="1">
      <c r="A89" s="222"/>
      <c r="B89" s="223"/>
      <c r="C89" s="224"/>
      <c r="D89" s="225"/>
      <c r="E89" s="225"/>
      <c r="F89" s="225"/>
      <c r="G89" s="225"/>
      <c r="H89" s="225"/>
      <c r="I89" s="225"/>
      <c r="J89" s="226"/>
      <c r="K89" s="227"/>
      <c r="L89" s="231"/>
      <c r="M89" s="26"/>
      <c r="N89" s="261"/>
      <c r="O89" s="72"/>
      <c r="P89" s="26"/>
      <c r="Q89" s="28"/>
    </row>
    <row r="90" spans="1:17" ht="12.75" customHeight="1">
      <c r="A90" s="337">
        <v>0</v>
      </c>
      <c r="B90" s="332" t="s">
        <v>3363</v>
      </c>
      <c r="C90" s="333"/>
      <c r="D90" s="333"/>
      <c r="E90" s="333"/>
      <c r="F90" s="333"/>
      <c r="G90" s="333"/>
      <c r="H90" s="333"/>
      <c r="I90" s="333"/>
      <c r="J90" s="333"/>
      <c r="K90" s="334">
        <v>1011</v>
      </c>
      <c r="L90" s="334">
        <f>ROUND(K90*Курс_EUR,0)</f>
        <v>106155</v>
      </c>
      <c r="M90" s="26"/>
      <c r="N90" s="261">
        <f>K90*(1-Скидка_SATA)</f>
        <v>1011</v>
      </c>
      <c r="O90" s="72">
        <f>N90*M90</f>
        <v>0</v>
      </c>
      <c r="P90" s="26">
        <f>L90*(1-Скидка_SATA)</f>
        <v>106155</v>
      </c>
      <c r="Q90" s="28">
        <f>M90*P90</f>
        <v>0</v>
      </c>
    </row>
    <row r="91" spans="1:17" ht="12.75" customHeight="1">
      <c r="A91" s="337"/>
      <c r="B91" s="229">
        <v>1.6</v>
      </c>
      <c r="C91" s="219">
        <v>1.8</v>
      </c>
      <c r="D91" s="219">
        <v>2</v>
      </c>
      <c r="E91" s="219">
        <v>2.5</v>
      </c>
      <c r="F91" s="219"/>
      <c r="G91" s="219"/>
      <c r="H91" s="219"/>
      <c r="I91" s="219"/>
      <c r="J91" s="219"/>
      <c r="K91" s="335"/>
      <c r="L91" s="335"/>
      <c r="M91" s="26"/>
      <c r="N91" s="261"/>
      <c r="O91" s="72"/>
      <c r="P91" s="26"/>
      <c r="Q91" s="28"/>
    </row>
    <row r="92" spans="1:17" ht="12.75" customHeight="1" thickBot="1">
      <c r="A92" s="337"/>
      <c r="B92" s="230">
        <v>209890</v>
      </c>
      <c r="C92" s="221">
        <v>209908</v>
      </c>
      <c r="D92" s="221">
        <v>209916</v>
      </c>
      <c r="E92" s="221">
        <v>1117531</v>
      </c>
      <c r="F92" s="221"/>
      <c r="G92" s="221"/>
      <c r="H92" s="221"/>
      <c r="I92" s="221"/>
      <c r="J92" s="221"/>
      <c r="K92" s="336"/>
      <c r="L92" s="336"/>
      <c r="M92" s="26"/>
      <c r="N92" s="261"/>
      <c r="O92" s="72"/>
      <c r="P92" s="26"/>
      <c r="Q92" s="28"/>
    </row>
    <row r="93" spans="1:17" ht="12.75" customHeight="1">
      <c r="A93" s="337">
        <v>0</v>
      </c>
      <c r="B93" s="332" t="s">
        <v>3364</v>
      </c>
      <c r="C93" s="333"/>
      <c r="D93" s="333"/>
      <c r="E93" s="333"/>
      <c r="F93" s="333"/>
      <c r="G93" s="333"/>
      <c r="H93" s="333"/>
      <c r="I93" s="333"/>
      <c r="J93" s="333"/>
      <c r="K93" s="338">
        <v>370</v>
      </c>
      <c r="L93" s="334">
        <f>ROUND(K93*Курс_EUR,0)</f>
        <v>38850</v>
      </c>
      <c r="M93" s="26"/>
      <c r="N93" s="261">
        <f>K93*(1-Скидка_SATA)</f>
        <v>370</v>
      </c>
      <c r="O93" s="72">
        <f>N93*M93</f>
        <v>0</v>
      </c>
      <c r="P93" s="26">
        <f>L93*(1-Скидка_SATA)</f>
        <v>38850</v>
      </c>
      <c r="Q93" s="28">
        <f>M93*P93</f>
        <v>0</v>
      </c>
    </row>
    <row r="94" spans="1:17" ht="12.75" customHeight="1">
      <c r="A94" s="337"/>
      <c r="B94" s="218">
        <v>1</v>
      </c>
      <c r="C94" s="219">
        <v>1.1000000000000001</v>
      </c>
      <c r="D94" s="219">
        <v>1.2</v>
      </c>
      <c r="E94" s="219" t="s">
        <v>3369</v>
      </c>
      <c r="F94" s="219">
        <v>1.3</v>
      </c>
      <c r="G94" s="219">
        <v>1.4</v>
      </c>
      <c r="H94" s="219">
        <v>1.6</v>
      </c>
      <c r="I94" s="219">
        <v>1.8</v>
      </c>
      <c r="J94" s="219">
        <v>2</v>
      </c>
      <c r="K94" s="339"/>
      <c r="L94" s="335"/>
      <c r="M94" s="26"/>
      <c r="N94" s="261"/>
      <c r="O94" s="72"/>
      <c r="P94" s="26"/>
      <c r="Q94" s="28"/>
    </row>
    <row r="95" spans="1:17" ht="12.75" customHeight="1" thickBot="1">
      <c r="A95" s="337"/>
      <c r="B95" s="232">
        <v>210245</v>
      </c>
      <c r="C95" s="233">
        <v>210252</v>
      </c>
      <c r="D95" s="234">
        <v>210260</v>
      </c>
      <c r="E95" s="234">
        <v>210278</v>
      </c>
      <c r="F95" s="234">
        <v>210286</v>
      </c>
      <c r="G95" s="234">
        <v>210294</v>
      </c>
      <c r="H95" s="234">
        <v>210302</v>
      </c>
      <c r="I95" s="234">
        <v>210310</v>
      </c>
      <c r="J95" s="234">
        <v>210328</v>
      </c>
      <c r="K95" s="340"/>
      <c r="L95" s="336"/>
      <c r="M95" s="26"/>
      <c r="N95" s="261"/>
      <c r="O95" s="72"/>
      <c r="P95" s="26"/>
      <c r="Q95" s="28"/>
    </row>
    <row r="96" spans="1:17" ht="12.75" customHeight="1">
      <c r="A96" s="337">
        <v>0</v>
      </c>
      <c r="B96" s="332" t="s">
        <v>3365</v>
      </c>
      <c r="C96" s="333"/>
      <c r="D96" s="333"/>
      <c r="E96" s="333"/>
      <c r="F96" s="333"/>
      <c r="G96" s="333"/>
      <c r="H96" s="333"/>
      <c r="I96" s="333"/>
      <c r="J96" s="333"/>
      <c r="K96" s="334">
        <v>1011</v>
      </c>
      <c r="L96" s="334">
        <f>ROUND(K96*Курс_EUR,0)</f>
        <v>106155</v>
      </c>
      <c r="M96" s="26"/>
      <c r="N96" s="261">
        <f>K96*(1-Скидка_SATA)</f>
        <v>1011</v>
      </c>
      <c r="O96" s="72">
        <f>N96*M96</f>
        <v>0</v>
      </c>
      <c r="P96" s="26">
        <f>L96*(1-Скидка_SATA)</f>
        <v>106155</v>
      </c>
      <c r="Q96" s="28">
        <f>M96*P96</f>
        <v>0</v>
      </c>
    </row>
    <row r="97" spans="1:17" ht="12.75" customHeight="1">
      <c r="A97" s="337"/>
      <c r="B97" s="229">
        <v>1.5</v>
      </c>
      <c r="C97" s="219">
        <v>1.7</v>
      </c>
      <c r="D97" s="219">
        <v>1.9</v>
      </c>
      <c r="E97" s="219">
        <v>2.2000000000000002</v>
      </c>
      <c r="F97" s="219"/>
      <c r="G97" s="219"/>
      <c r="H97" s="219"/>
      <c r="I97" s="219"/>
      <c r="J97" s="219"/>
      <c r="K97" s="335"/>
      <c r="L97" s="335"/>
      <c r="M97" s="26"/>
      <c r="N97" s="261"/>
      <c r="O97" s="72"/>
      <c r="P97" s="26"/>
      <c r="Q97" s="28"/>
    </row>
    <row r="98" spans="1:17" ht="12.75" customHeight="1" thickBot="1">
      <c r="A98" s="337"/>
      <c r="B98" s="232">
        <v>210609</v>
      </c>
      <c r="C98" s="234">
        <v>210831</v>
      </c>
      <c r="D98" s="234">
        <v>210849</v>
      </c>
      <c r="E98" s="234">
        <v>210856</v>
      </c>
      <c r="F98" s="234"/>
      <c r="G98" s="234"/>
      <c r="H98" s="234"/>
      <c r="I98" s="234"/>
      <c r="J98" s="234"/>
      <c r="K98" s="336"/>
      <c r="L98" s="336"/>
      <c r="M98" s="26"/>
      <c r="N98" s="261"/>
      <c r="O98" s="72"/>
      <c r="P98" s="26"/>
      <c r="Q98" s="28"/>
    </row>
    <row r="99" spans="1:17" ht="12.75" customHeight="1">
      <c r="A99" s="337">
        <v>0</v>
      </c>
      <c r="B99" s="332" t="s">
        <v>3366</v>
      </c>
      <c r="C99" s="333"/>
      <c r="D99" s="333"/>
      <c r="E99" s="333"/>
      <c r="F99" s="333"/>
      <c r="G99" s="333"/>
      <c r="H99" s="333"/>
      <c r="I99" s="333"/>
      <c r="J99" s="333"/>
      <c r="K99" s="338">
        <v>370</v>
      </c>
      <c r="L99" s="334">
        <f>ROUND(K99*Курс_EUR,0)</f>
        <v>38850</v>
      </c>
      <c r="M99" s="26"/>
      <c r="N99" s="261">
        <f>K99*(1-Скидка_SATA)</f>
        <v>370</v>
      </c>
      <c r="O99" s="72">
        <f>N99*M99</f>
        <v>0</v>
      </c>
      <c r="P99" s="26">
        <f>L99*(1-Скидка_SATA)</f>
        <v>38850</v>
      </c>
      <c r="Q99" s="28">
        <f>M99*P99</f>
        <v>0</v>
      </c>
    </row>
    <row r="100" spans="1:17" ht="12.75" customHeight="1">
      <c r="A100" s="337"/>
      <c r="B100" s="218">
        <v>1</v>
      </c>
      <c r="C100" s="219">
        <v>1.2</v>
      </c>
      <c r="D100" s="219" t="s">
        <v>2640</v>
      </c>
      <c r="E100" s="219">
        <v>1.3</v>
      </c>
      <c r="F100" s="219">
        <v>1.4</v>
      </c>
      <c r="G100" s="219">
        <v>1.5</v>
      </c>
      <c r="H100" s="219">
        <v>1.7</v>
      </c>
      <c r="I100" s="219">
        <v>1.9</v>
      </c>
      <c r="J100" s="219">
        <v>2.2000000000000002</v>
      </c>
      <c r="K100" s="339"/>
      <c r="L100" s="335"/>
      <c r="M100" s="26"/>
      <c r="N100" s="261"/>
      <c r="O100" s="72"/>
      <c r="P100" s="26"/>
      <c r="Q100" s="28"/>
    </row>
    <row r="101" spans="1:17" ht="12.75" customHeight="1" thickBot="1">
      <c r="A101" s="337"/>
      <c r="B101" s="230">
        <v>210955</v>
      </c>
      <c r="C101" s="235">
        <v>210963</v>
      </c>
      <c r="D101" s="221">
        <v>210971</v>
      </c>
      <c r="E101" s="221">
        <v>210989</v>
      </c>
      <c r="F101" s="221">
        <v>211011</v>
      </c>
      <c r="G101" s="221">
        <v>211045</v>
      </c>
      <c r="H101" s="221">
        <v>211052</v>
      </c>
      <c r="I101" s="221">
        <v>211060</v>
      </c>
      <c r="J101" s="221">
        <v>211078</v>
      </c>
      <c r="K101" s="340"/>
      <c r="L101" s="336"/>
      <c r="M101" s="26"/>
      <c r="N101" s="261"/>
      <c r="O101" s="72"/>
      <c r="P101" s="26"/>
      <c r="Q101" s="28"/>
    </row>
    <row r="102" spans="1:17" ht="12.75" customHeight="1" thickBot="1">
      <c r="A102" s="236"/>
      <c r="B102" s="223"/>
      <c r="C102" s="224"/>
      <c r="D102" s="225"/>
      <c r="E102" s="225"/>
      <c r="F102" s="225"/>
      <c r="G102" s="225"/>
      <c r="H102" s="225"/>
      <c r="I102" s="225"/>
      <c r="J102" s="226"/>
      <c r="K102" s="227"/>
      <c r="L102" s="231"/>
      <c r="M102" s="26"/>
      <c r="N102" s="261"/>
      <c r="O102" s="72"/>
      <c r="P102" s="26"/>
      <c r="Q102" s="28"/>
    </row>
    <row r="103" spans="1:17" ht="12.75" customHeight="1">
      <c r="A103" s="337">
        <v>0</v>
      </c>
      <c r="B103" s="332" t="s">
        <v>3367</v>
      </c>
      <c r="C103" s="333"/>
      <c r="D103" s="333"/>
      <c r="E103" s="333"/>
      <c r="F103" s="333"/>
      <c r="G103" s="333"/>
      <c r="H103" s="333"/>
      <c r="I103" s="333"/>
      <c r="J103" s="333"/>
      <c r="K103" s="338">
        <v>378</v>
      </c>
      <c r="L103" s="334">
        <f>ROUND(K103*Курс_EUR,0)</f>
        <v>39690</v>
      </c>
      <c r="M103" s="26"/>
      <c r="N103" s="261">
        <f>K103*(1-Скидка_SATA)</f>
        <v>378</v>
      </c>
      <c r="O103" s="72">
        <f>N103*M103</f>
        <v>0</v>
      </c>
      <c r="P103" s="26">
        <f>L103*(1-Скидка_SATA)</f>
        <v>39690</v>
      </c>
      <c r="Q103" s="28">
        <f>M103*P103</f>
        <v>0</v>
      </c>
    </row>
    <row r="104" spans="1:17" ht="12.75" customHeight="1">
      <c r="A104" s="337"/>
      <c r="B104" s="218">
        <v>1</v>
      </c>
      <c r="C104" s="219">
        <v>1.1000000000000001</v>
      </c>
      <c r="D104" s="219">
        <v>1.2</v>
      </c>
      <c r="E104" s="219" t="s">
        <v>3369</v>
      </c>
      <c r="F104" s="219">
        <v>1.3</v>
      </c>
      <c r="G104" s="219">
        <v>1.4</v>
      </c>
      <c r="H104" s="219">
        <v>1.6</v>
      </c>
      <c r="I104" s="219">
        <v>1.8</v>
      </c>
      <c r="J104" s="219">
        <v>2</v>
      </c>
      <c r="K104" s="339"/>
      <c r="L104" s="335"/>
      <c r="M104" s="26"/>
      <c r="N104" s="261"/>
      <c r="O104" s="72"/>
      <c r="P104" s="26"/>
      <c r="Q104" s="28"/>
    </row>
    <row r="105" spans="1:17" ht="12.75" customHeight="1" thickBot="1">
      <c r="A105" s="337"/>
      <c r="B105" s="230">
        <v>166991</v>
      </c>
      <c r="C105" s="235">
        <v>167007</v>
      </c>
      <c r="D105" s="221">
        <v>167015</v>
      </c>
      <c r="E105" s="221">
        <v>167023</v>
      </c>
      <c r="F105" s="221">
        <v>167049</v>
      </c>
      <c r="G105" s="221">
        <v>167056</v>
      </c>
      <c r="H105" s="221">
        <v>167072</v>
      </c>
      <c r="I105" s="221">
        <v>167080</v>
      </c>
      <c r="J105" s="221">
        <v>168625</v>
      </c>
      <c r="K105" s="340"/>
      <c r="L105" s="336"/>
      <c r="M105" s="26"/>
      <c r="N105" s="261"/>
      <c r="O105" s="72"/>
      <c r="P105" s="26"/>
      <c r="Q105" s="28"/>
    </row>
    <row r="106" spans="1:17" ht="12.75" customHeight="1">
      <c r="A106" s="337">
        <v>0</v>
      </c>
      <c r="B106" s="332" t="s">
        <v>3368</v>
      </c>
      <c r="C106" s="333"/>
      <c r="D106" s="333"/>
      <c r="E106" s="333"/>
      <c r="F106" s="333"/>
      <c r="G106" s="333"/>
      <c r="H106" s="333"/>
      <c r="I106" s="333"/>
      <c r="J106" s="333"/>
      <c r="K106" s="338">
        <v>378</v>
      </c>
      <c r="L106" s="334">
        <f>ROUND(K106*Курс_EUR,0)</f>
        <v>39690</v>
      </c>
      <c r="M106" s="26"/>
      <c r="N106" s="261">
        <f>K106*(1-Скидка_SATA)</f>
        <v>378</v>
      </c>
      <c r="O106" s="72">
        <f>N106*M106</f>
        <v>0</v>
      </c>
      <c r="P106" s="26">
        <f>L106*(1-Скидка_SATA)</f>
        <v>39690</v>
      </c>
      <c r="Q106" s="28">
        <f>M106*P106</f>
        <v>0</v>
      </c>
    </row>
    <row r="107" spans="1:17" ht="12.75" customHeight="1">
      <c r="A107" s="337"/>
      <c r="B107" s="218">
        <v>1</v>
      </c>
      <c r="C107" s="219">
        <v>1.2</v>
      </c>
      <c r="D107" s="219" t="s">
        <v>2640</v>
      </c>
      <c r="E107" s="219">
        <v>1.3</v>
      </c>
      <c r="F107" s="219" t="s">
        <v>3370</v>
      </c>
      <c r="G107" s="219">
        <v>1.4</v>
      </c>
      <c r="H107" s="219">
        <v>1.5</v>
      </c>
      <c r="I107" s="219">
        <v>1.7</v>
      </c>
      <c r="J107" s="219">
        <v>1.9</v>
      </c>
      <c r="K107" s="339"/>
      <c r="L107" s="335"/>
      <c r="M107" s="26"/>
      <c r="N107" s="261"/>
      <c r="O107" s="72"/>
      <c r="P107" s="26"/>
      <c r="Q107" s="28"/>
    </row>
    <row r="108" spans="1:17" ht="12.75" customHeight="1" thickBot="1">
      <c r="A108" s="337"/>
      <c r="B108" s="230">
        <v>166926</v>
      </c>
      <c r="C108" s="235">
        <v>166934</v>
      </c>
      <c r="D108" s="221">
        <v>166983</v>
      </c>
      <c r="E108" s="221">
        <v>166942</v>
      </c>
      <c r="F108" s="221">
        <v>166959</v>
      </c>
      <c r="G108" s="221">
        <v>166967</v>
      </c>
      <c r="H108" s="221">
        <v>166975</v>
      </c>
      <c r="I108" s="221">
        <v>168658</v>
      </c>
      <c r="J108" s="221">
        <v>168666</v>
      </c>
      <c r="K108" s="340"/>
      <c r="L108" s="336"/>
      <c r="M108" s="26"/>
      <c r="N108" s="261"/>
      <c r="O108" s="72"/>
      <c r="P108" s="26"/>
      <c r="Q108" s="28"/>
    </row>
    <row r="109" spans="1:17" ht="12.75" customHeight="1" thickBot="1">
      <c r="A109" s="222"/>
      <c r="B109" s="223"/>
      <c r="C109" s="224"/>
      <c r="D109" s="225"/>
      <c r="E109" s="225"/>
      <c r="F109" s="225"/>
      <c r="G109" s="225"/>
      <c r="H109" s="225"/>
      <c r="I109" s="225"/>
      <c r="J109" s="226"/>
      <c r="K109" s="227"/>
      <c r="L109" s="231"/>
      <c r="M109" s="26"/>
      <c r="N109" s="261"/>
      <c r="O109" s="72"/>
      <c r="P109" s="26"/>
      <c r="Q109" s="28"/>
    </row>
    <row r="110" spans="1:17" ht="12" customHeight="1">
      <c r="A110" s="371">
        <v>0</v>
      </c>
      <c r="B110" s="364" t="s">
        <v>491</v>
      </c>
      <c r="C110" s="365"/>
      <c r="D110" s="365"/>
      <c r="E110" s="365"/>
      <c r="F110" s="365"/>
      <c r="G110" s="365"/>
      <c r="H110" s="365"/>
      <c r="I110" s="365"/>
      <c r="J110" s="366"/>
      <c r="K110" s="338">
        <v>1047</v>
      </c>
      <c r="L110" s="334">
        <f>ROUND(K110*Курс_EUR,0)</f>
        <v>109935</v>
      </c>
      <c r="M110" s="26"/>
      <c r="N110" s="261">
        <f>K110*(1-Скидка_SATA)</f>
        <v>1047</v>
      </c>
      <c r="O110" s="72">
        <f>N110*M110</f>
        <v>0</v>
      </c>
      <c r="P110" s="26">
        <f>L110*(1-Скидка_SATA)</f>
        <v>109935</v>
      </c>
      <c r="Q110" s="28">
        <f>M110*P110</f>
        <v>0</v>
      </c>
    </row>
    <row r="111" spans="1:17">
      <c r="A111" s="372"/>
      <c r="B111" s="229">
        <v>0.8</v>
      </c>
      <c r="C111" s="21">
        <v>1.1000000000000001</v>
      </c>
      <c r="D111" s="219">
        <v>1.3</v>
      </c>
      <c r="E111" s="219">
        <v>1.5</v>
      </c>
      <c r="F111" s="219">
        <v>1.7</v>
      </c>
      <c r="G111" s="219">
        <v>2</v>
      </c>
      <c r="H111" s="219"/>
      <c r="I111" s="219"/>
      <c r="J111" s="219"/>
      <c r="K111" s="339"/>
      <c r="L111" s="335"/>
      <c r="M111" s="26"/>
      <c r="N111" s="261"/>
      <c r="O111" s="72"/>
      <c r="P111" s="26"/>
      <c r="Q111" s="28"/>
    </row>
    <row r="112" spans="1:17" ht="12.5" customHeight="1" thickBot="1">
      <c r="A112" s="373"/>
      <c r="B112" s="230">
        <v>92932</v>
      </c>
      <c r="C112" s="235">
        <v>93336</v>
      </c>
      <c r="D112" s="221">
        <v>93344</v>
      </c>
      <c r="E112" s="221">
        <v>93351</v>
      </c>
      <c r="F112" s="221">
        <v>93369</v>
      </c>
      <c r="G112" s="221">
        <v>93377</v>
      </c>
      <c r="H112" s="221"/>
      <c r="I112" s="221"/>
      <c r="J112" s="221"/>
      <c r="K112" s="340"/>
      <c r="L112" s="336"/>
      <c r="M112" s="26"/>
      <c r="N112" s="261"/>
      <c r="O112" s="72"/>
      <c r="P112" s="26"/>
      <c r="Q112" s="28"/>
    </row>
    <row r="113" spans="1:17" ht="12" customHeight="1">
      <c r="A113" s="371">
        <v>0</v>
      </c>
      <c r="B113" s="364" t="s">
        <v>519</v>
      </c>
      <c r="C113" s="365"/>
      <c r="D113" s="365"/>
      <c r="E113" s="365"/>
      <c r="F113" s="365"/>
      <c r="G113" s="365"/>
      <c r="H113" s="365"/>
      <c r="I113" s="365"/>
      <c r="J113" s="366"/>
      <c r="K113" s="338">
        <v>341</v>
      </c>
      <c r="L113" s="334">
        <f>ROUND(K113*Курс_EUR,0)</f>
        <v>35805</v>
      </c>
      <c r="M113" s="26"/>
      <c r="N113" s="261">
        <f>K113*(1-Скидка_SATA)</f>
        <v>341</v>
      </c>
      <c r="O113" s="72">
        <f>N113*M113</f>
        <v>0</v>
      </c>
      <c r="P113" s="26">
        <f>L113*(1-Скидка_SATA)</f>
        <v>35805</v>
      </c>
      <c r="Q113" s="28">
        <f>M113*P113</f>
        <v>0</v>
      </c>
    </row>
    <row r="114" spans="1:17">
      <c r="A114" s="372"/>
      <c r="B114" s="229">
        <v>0.8</v>
      </c>
      <c r="C114" s="21">
        <v>1.1000000000000001</v>
      </c>
      <c r="D114" s="219">
        <v>1.3</v>
      </c>
      <c r="E114" s="219">
        <v>1.5</v>
      </c>
      <c r="F114" s="219">
        <v>1.7</v>
      </c>
      <c r="G114" s="219">
        <v>2</v>
      </c>
      <c r="H114" s="219"/>
      <c r="I114" s="219"/>
      <c r="J114" s="219"/>
      <c r="K114" s="339"/>
      <c r="L114" s="335"/>
      <c r="M114" s="26"/>
      <c r="N114" s="261"/>
      <c r="O114" s="72"/>
      <c r="P114" s="26"/>
      <c r="Q114" s="28"/>
    </row>
    <row r="115" spans="1:17" ht="12.5" customHeight="1" thickBot="1">
      <c r="A115" s="373"/>
      <c r="B115" s="230">
        <v>92494</v>
      </c>
      <c r="C115" s="235">
        <v>92502</v>
      </c>
      <c r="D115" s="221">
        <v>92510</v>
      </c>
      <c r="E115" s="221">
        <v>92528</v>
      </c>
      <c r="F115" s="221">
        <v>95422</v>
      </c>
      <c r="G115" s="221">
        <v>95356</v>
      </c>
      <c r="H115" s="221"/>
      <c r="I115" s="221"/>
      <c r="J115" s="221"/>
      <c r="K115" s="340"/>
      <c r="L115" s="336"/>
      <c r="M115" s="26"/>
      <c r="N115" s="261"/>
      <c r="O115" s="72"/>
      <c r="P115" s="26"/>
      <c r="Q115" s="28"/>
    </row>
    <row r="116" spans="1:17" ht="12" customHeight="1">
      <c r="A116" s="371">
        <v>0</v>
      </c>
      <c r="B116" s="364" t="s">
        <v>481</v>
      </c>
      <c r="C116" s="365"/>
      <c r="D116" s="365"/>
      <c r="E116" s="365"/>
      <c r="F116" s="365"/>
      <c r="G116" s="365"/>
      <c r="H116" s="365"/>
      <c r="I116" s="365"/>
      <c r="J116" s="366"/>
      <c r="K116" s="338">
        <v>1047</v>
      </c>
      <c r="L116" s="334">
        <f>ROUND(K116*Курс_EUR,0)</f>
        <v>109935</v>
      </c>
      <c r="M116" s="26"/>
      <c r="N116" s="261">
        <f>K116*(1-Скидка_SATA)</f>
        <v>1047</v>
      </c>
      <c r="O116" s="72">
        <f>N116*M116</f>
        <v>0</v>
      </c>
      <c r="P116" s="26">
        <f>L116*(1-Скидка_SATA)</f>
        <v>109935</v>
      </c>
      <c r="Q116" s="28">
        <f>M116*P116</f>
        <v>0</v>
      </c>
    </row>
    <row r="117" spans="1:17">
      <c r="A117" s="372"/>
      <c r="B117" s="229">
        <v>0.8</v>
      </c>
      <c r="C117" s="21">
        <v>1</v>
      </c>
      <c r="D117" s="219">
        <v>1.2</v>
      </c>
      <c r="E117" s="219">
        <v>1.4</v>
      </c>
      <c r="F117" s="219">
        <v>1.6</v>
      </c>
      <c r="G117" s="219">
        <v>2</v>
      </c>
      <c r="H117" s="219"/>
      <c r="I117" s="219"/>
      <c r="J117" s="219"/>
      <c r="K117" s="339"/>
      <c r="L117" s="335"/>
      <c r="M117" s="26"/>
      <c r="N117" s="261"/>
      <c r="O117" s="72"/>
      <c r="P117" s="26"/>
      <c r="Q117" s="28"/>
    </row>
    <row r="118" spans="1:17" ht="12.5" thickBot="1">
      <c r="A118" s="373"/>
      <c r="B118" s="230">
        <v>93385</v>
      </c>
      <c r="C118" s="235">
        <v>92924</v>
      </c>
      <c r="D118" s="221">
        <v>93393</v>
      </c>
      <c r="E118" s="221">
        <v>193656</v>
      </c>
      <c r="F118" s="221">
        <v>96164</v>
      </c>
      <c r="G118" s="221">
        <v>96172</v>
      </c>
      <c r="H118" s="221"/>
      <c r="I118" s="221"/>
      <c r="J118" s="221"/>
      <c r="K118" s="340"/>
      <c r="L118" s="336"/>
      <c r="M118" s="26"/>
      <c r="N118" s="261"/>
      <c r="O118" s="72"/>
      <c r="P118" s="26"/>
      <c r="Q118" s="28"/>
    </row>
    <row r="119" spans="1:17" ht="12" customHeight="1">
      <c r="A119" s="337">
        <v>0</v>
      </c>
      <c r="B119" s="332" t="s">
        <v>510</v>
      </c>
      <c r="C119" s="333"/>
      <c r="D119" s="333"/>
      <c r="E119" s="333"/>
      <c r="F119" s="333"/>
      <c r="G119" s="333"/>
      <c r="H119" s="333"/>
      <c r="I119" s="333"/>
      <c r="J119" s="333"/>
      <c r="K119" s="338">
        <v>341</v>
      </c>
      <c r="L119" s="334">
        <f>ROUND(K119*Курс_EUR,0)</f>
        <v>35805</v>
      </c>
      <c r="M119" s="26"/>
      <c r="N119" s="261">
        <f>K119*(1-Скидка_SATA)</f>
        <v>341</v>
      </c>
      <c r="O119" s="72">
        <f>N119*M119</f>
        <v>0</v>
      </c>
      <c r="P119" s="26">
        <f>L119*(1-Скидка_SATA)</f>
        <v>35805</v>
      </c>
      <c r="Q119" s="28">
        <f>M119*P119</f>
        <v>0</v>
      </c>
    </row>
    <row r="120" spans="1:17">
      <c r="A120" s="337"/>
      <c r="B120" s="229">
        <v>0.8</v>
      </c>
      <c r="C120" s="21">
        <v>1</v>
      </c>
      <c r="D120" s="219">
        <v>1.2</v>
      </c>
      <c r="E120" s="219">
        <v>1.6</v>
      </c>
      <c r="F120" s="219">
        <v>2</v>
      </c>
      <c r="G120" s="219"/>
      <c r="H120" s="219"/>
      <c r="I120" s="219"/>
      <c r="J120" s="219"/>
      <c r="K120" s="339"/>
      <c r="L120" s="335"/>
      <c r="M120" s="26"/>
      <c r="N120" s="261"/>
      <c r="O120" s="72"/>
      <c r="P120" s="26"/>
      <c r="Q120" s="28"/>
    </row>
    <row r="121" spans="1:17" ht="12.5" thickBot="1">
      <c r="A121" s="337"/>
      <c r="B121" s="230">
        <v>92783</v>
      </c>
      <c r="C121" s="235">
        <v>92791</v>
      </c>
      <c r="D121" s="221">
        <v>92809</v>
      </c>
      <c r="E121" s="221">
        <v>92817</v>
      </c>
      <c r="F121" s="221">
        <v>92825</v>
      </c>
      <c r="G121" s="221"/>
      <c r="H121" s="221"/>
      <c r="I121" s="221"/>
      <c r="J121" s="221"/>
      <c r="K121" s="340"/>
      <c r="L121" s="336"/>
      <c r="M121" s="26"/>
      <c r="N121" s="261"/>
      <c r="O121" s="72"/>
      <c r="P121" s="26"/>
      <c r="Q121" s="28"/>
    </row>
    <row r="122" spans="1:17" ht="12.5" customHeight="1" thickBot="1">
      <c r="A122" s="237"/>
      <c r="B122" s="223"/>
      <c r="C122" s="224"/>
      <c r="D122" s="225"/>
      <c r="E122" s="225"/>
      <c r="F122" s="225"/>
      <c r="G122" s="225"/>
      <c r="H122" s="225"/>
      <c r="I122" s="225"/>
      <c r="J122" s="226"/>
      <c r="K122" s="227"/>
      <c r="L122" s="227"/>
      <c r="M122" s="26"/>
      <c r="N122" s="261"/>
      <c r="O122" s="72"/>
      <c r="P122" s="26"/>
      <c r="Q122" s="28"/>
    </row>
    <row r="123" spans="1:17" ht="24" customHeight="1">
      <c r="A123" s="236">
        <v>0</v>
      </c>
      <c r="B123" s="238">
        <v>1068023</v>
      </c>
      <c r="C123" s="333" t="s">
        <v>2635</v>
      </c>
      <c r="D123" s="333"/>
      <c r="E123" s="333"/>
      <c r="F123" s="333"/>
      <c r="G123" s="333"/>
      <c r="H123" s="333"/>
      <c r="I123" s="333"/>
      <c r="J123" s="333"/>
      <c r="K123" s="239">
        <v>1201</v>
      </c>
      <c r="L123" s="239">
        <f>ROUND(K123*Курс_EUR,0)</f>
        <v>126105</v>
      </c>
      <c r="M123" s="26"/>
      <c r="N123" s="261">
        <f>K123*(1-Скидка_SATA)</f>
        <v>1201</v>
      </c>
      <c r="O123" s="72">
        <f>N123*M123</f>
        <v>0</v>
      </c>
      <c r="P123" s="26">
        <f>L123*(1-Скидка_SATA)</f>
        <v>126105</v>
      </c>
      <c r="Q123" s="28">
        <f>M123*P123</f>
        <v>0</v>
      </c>
    </row>
    <row r="124" spans="1:17" ht="24" customHeight="1">
      <c r="A124" s="236">
        <v>0</v>
      </c>
      <c r="B124" s="240">
        <v>1090076</v>
      </c>
      <c r="C124" s="370" t="s">
        <v>2636</v>
      </c>
      <c r="D124" s="370"/>
      <c r="E124" s="370"/>
      <c r="F124" s="370"/>
      <c r="G124" s="370"/>
      <c r="H124" s="370"/>
      <c r="I124" s="370"/>
      <c r="J124" s="370"/>
      <c r="K124" s="241">
        <v>1318</v>
      </c>
      <c r="L124" s="241">
        <f>ROUND(K124*Курс_EUR,0)</f>
        <v>138390</v>
      </c>
      <c r="M124" s="26"/>
      <c r="N124" s="261">
        <f>K124*(1-Скидка_SATA)</f>
        <v>1318</v>
      </c>
      <c r="O124" s="72">
        <f>N124*M124</f>
        <v>0</v>
      </c>
      <c r="P124" s="26">
        <f>L124*(1-Скидка_SATA)</f>
        <v>138390</v>
      </c>
      <c r="Q124" s="28">
        <f>M124*P124</f>
        <v>0</v>
      </c>
    </row>
    <row r="125" spans="1:17" ht="24" customHeight="1" thickBot="1">
      <c r="A125" s="236">
        <v>0</v>
      </c>
      <c r="B125" s="242">
        <v>1091454</v>
      </c>
      <c r="C125" s="351" t="s">
        <v>2637</v>
      </c>
      <c r="D125" s="351"/>
      <c r="E125" s="351"/>
      <c r="F125" s="351"/>
      <c r="G125" s="351"/>
      <c r="H125" s="351"/>
      <c r="I125" s="351"/>
      <c r="J125" s="351"/>
      <c r="K125" s="243">
        <v>1358</v>
      </c>
      <c r="L125" s="243">
        <f>ROUND(K125*Курс_EUR,0)</f>
        <v>142590</v>
      </c>
      <c r="M125" s="26"/>
      <c r="N125" s="261">
        <f>K125*(1-Скидка_SATA)</f>
        <v>1358</v>
      </c>
      <c r="O125" s="72">
        <f>N125*M125</f>
        <v>0</v>
      </c>
      <c r="P125" s="26">
        <f>L125*(1-Скидка_SATA)</f>
        <v>142590</v>
      </c>
      <c r="Q125" s="28">
        <f>M125*P125</f>
        <v>0</v>
      </c>
    </row>
    <row r="126" spans="1:17" ht="12.5" thickBot="1">
      <c r="A126" s="222"/>
      <c r="B126" s="223"/>
      <c r="C126" s="224"/>
      <c r="D126" s="225"/>
      <c r="E126" s="225"/>
      <c r="F126" s="225"/>
      <c r="G126" s="225"/>
      <c r="H126" s="225"/>
      <c r="I126" s="225"/>
      <c r="J126" s="226"/>
      <c r="K126" s="227"/>
      <c r="L126" s="227"/>
      <c r="M126" s="26"/>
      <c r="N126" s="261"/>
      <c r="O126" s="72"/>
      <c r="P126" s="26"/>
      <c r="Q126" s="28"/>
    </row>
    <row r="127" spans="1:17" ht="24" customHeight="1">
      <c r="A127" s="236">
        <v>0</v>
      </c>
      <c r="B127" s="238">
        <v>120006</v>
      </c>
      <c r="C127" s="333" t="s">
        <v>2638</v>
      </c>
      <c r="D127" s="333"/>
      <c r="E127" s="333"/>
      <c r="F127" s="333"/>
      <c r="G127" s="333"/>
      <c r="H127" s="333"/>
      <c r="I127" s="333"/>
      <c r="J127" s="333"/>
      <c r="K127" s="239">
        <v>1402</v>
      </c>
      <c r="L127" s="239">
        <f>ROUND(K127*Курс_EUR,0)</f>
        <v>147210</v>
      </c>
      <c r="M127" s="26"/>
      <c r="N127" s="261">
        <f>K127*(1-Скидка_SATA)</f>
        <v>1402</v>
      </c>
      <c r="O127" s="72">
        <f>N127*M127</f>
        <v>0</v>
      </c>
      <c r="P127" s="26">
        <f>L127*(1-Скидка_SATA)</f>
        <v>147210</v>
      </c>
      <c r="Q127" s="28">
        <f>M127*P127</f>
        <v>0</v>
      </c>
    </row>
    <row r="128" spans="1:17" ht="24" customHeight="1" thickBot="1">
      <c r="A128" s="236">
        <v>0</v>
      </c>
      <c r="B128" s="242">
        <v>120014</v>
      </c>
      <c r="C128" s="351" t="s">
        <v>2639</v>
      </c>
      <c r="D128" s="351"/>
      <c r="E128" s="351"/>
      <c r="F128" s="351"/>
      <c r="G128" s="351"/>
      <c r="H128" s="351"/>
      <c r="I128" s="351"/>
      <c r="J128" s="351"/>
      <c r="K128" s="243">
        <v>2094</v>
      </c>
      <c r="L128" s="243">
        <f>ROUND(K128*Курс_EUR,0)</f>
        <v>219870</v>
      </c>
      <c r="M128" s="26"/>
      <c r="N128" s="261">
        <f>K128*(1-Скидка_SATA)</f>
        <v>2094</v>
      </c>
      <c r="O128" s="72">
        <f>N128*M128</f>
        <v>0</v>
      </c>
      <c r="P128" s="26">
        <f>L128*(1-Скидка_SATA)</f>
        <v>219870</v>
      </c>
      <c r="Q128" s="28">
        <f>M128*P128</f>
        <v>0</v>
      </c>
    </row>
    <row r="129" spans="1:17" ht="12" customHeight="1" thickBot="1">
      <c r="A129" s="237"/>
      <c r="B129" s="223"/>
      <c r="C129" s="224"/>
      <c r="D129" s="225"/>
      <c r="E129" s="225"/>
      <c r="F129" s="225"/>
      <c r="G129" s="225"/>
      <c r="H129" s="225"/>
      <c r="I129" s="225"/>
      <c r="J129" s="226"/>
      <c r="K129" s="227"/>
      <c r="L129" s="227"/>
      <c r="M129" s="26"/>
      <c r="N129" s="261"/>
      <c r="O129" s="72"/>
      <c r="P129" s="26"/>
      <c r="Q129" s="28"/>
    </row>
    <row r="130" spans="1:17" ht="12" customHeight="1">
      <c r="A130" s="371">
        <v>0</v>
      </c>
      <c r="B130" s="332" t="s">
        <v>537</v>
      </c>
      <c r="C130" s="333"/>
      <c r="D130" s="333"/>
      <c r="E130" s="333"/>
      <c r="F130" s="333"/>
      <c r="G130" s="333"/>
      <c r="H130" s="333"/>
      <c r="I130" s="333"/>
      <c r="J130" s="333"/>
      <c r="K130" s="338">
        <v>315</v>
      </c>
      <c r="L130" s="334">
        <f>ROUND(K130*Курс_EUR,0)</f>
        <v>33075</v>
      </c>
      <c r="M130" s="26"/>
      <c r="N130" s="261">
        <f>K130*(1-Скидка_SATA)</f>
        <v>315</v>
      </c>
      <c r="O130" s="72">
        <f>N130*M130</f>
        <v>0</v>
      </c>
      <c r="P130" s="26">
        <f>L130*(1-Скидка_SATA)</f>
        <v>33075</v>
      </c>
      <c r="Q130" s="28">
        <f>M130*P130</f>
        <v>0</v>
      </c>
    </row>
    <row r="131" spans="1:17" ht="12" customHeight="1">
      <c r="A131" s="372"/>
      <c r="B131" s="244">
        <v>0.18</v>
      </c>
      <c r="C131" s="245"/>
      <c r="D131" s="245"/>
      <c r="E131" s="245"/>
      <c r="F131" s="245"/>
      <c r="G131" s="245"/>
      <c r="H131" s="245"/>
      <c r="I131" s="245"/>
      <c r="J131" s="245"/>
      <c r="K131" s="339"/>
      <c r="L131" s="335"/>
      <c r="M131" s="26"/>
      <c r="N131" s="261"/>
      <c r="O131" s="72"/>
      <c r="P131" s="26"/>
      <c r="Q131" s="28"/>
    </row>
    <row r="132" spans="1:17" ht="12" customHeight="1">
      <c r="A132" s="372"/>
      <c r="B132" s="228">
        <v>1840</v>
      </c>
      <c r="C132" s="246"/>
      <c r="D132" s="217"/>
      <c r="E132" s="217"/>
      <c r="F132" s="217"/>
      <c r="G132" s="217"/>
      <c r="H132" s="217"/>
      <c r="I132" s="217"/>
      <c r="J132" s="217"/>
      <c r="K132" s="339"/>
      <c r="L132" s="335"/>
      <c r="M132" s="26"/>
      <c r="N132" s="261"/>
      <c r="O132" s="72"/>
      <c r="P132" s="26"/>
      <c r="Q132" s="28"/>
    </row>
    <row r="133" spans="1:17" ht="12" customHeight="1" thickBot="1">
      <c r="A133" s="373"/>
      <c r="B133" s="232">
        <v>23044</v>
      </c>
      <c r="C133" s="233"/>
      <c r="D133" s="234"/>
      <c r="E133" s="234"/>
      <c r="F133" s="234"/>
      <c r="G133" s="234"/>
      <c r="H133" s="234"/>
      <c r="I133" s="234"/>
      <c r="J133" s="234"/>
      <c r="K133" s="340"/>
      <c r="L133" s="336"/>
      <c r="M133" s="26"/>
      <c r="N133" s="261"/>
      <c r="O133" s="72"/>
      <c r="P133" s="26"/>
      <c r="Q133" s="28"/>
    </row>
    <row r="134" spans="1:17">
      <c r="A134" s="371">
        <v>0</v>
      </c>
      <c r="B134" s="332" t="s">
        <v>537</v>
      </c>
      <c r="C134" s="333"/>
      <c r="D134" s="333"/>
      <c r="E134" s="333"/>
      <c r="F134" s="333"/>
      <c r="G134" s="333"/>
      <c r="H134" s="333"/>
      <c r="I134" s="333"/>
      <c r="J134" s="333"/>
      <c r="K134" s="338">
        <v>315</v>
      </c>
      <c r="L134" s="334">
        <f>ROUND(K134*Курс_EUR,0)</f>
        <v>33075</v>
      </c>
      <c r="M134" s="26"/>
      <c r="N134" s="261">
        <f>K134*(1-Скидка_SATA)</f>
        <v>315</v>
      </c>
      <c r="O134" s="72">
        <f>N134*M134</f>
        <v>0</v>
      </c>
      <c r="P134" s="26">
        <f>L134*(1-Скидка_SATA)</f>
        <v>33075</v>
      </c>
      <c r="Q134" s="28">
        <f>M134*P134</f>
        <v>0</v>
      </c>
    </row>
    <row r="135" spans="1:17">
      <c r="A135" s="372"/>
      <c r="B135" s="244">
        <v>0.23</v>
      </c>
      <c r="C135" s="245">
        <v>0.23</v>
      </c>
      <c r="D135" s="245">
        <v>0.23</v>
      </c>
      <c r="E135" s="245">
        <v>0.28000000000000003</v>
      </c>
      <c r="F135" s="245">
        <v>0.28000000000000003</v>
      </c>
      <c r="G135" s="245">
        <v>0.28000000000000003</v>
      </c>
      <c r="H135" s="245">
        <v>0.33</v>
      </c>
      <c r="I135" s="245">
        <v>0.33</v>
      </c>
      <c r="J135" s="245">
        <v>0.33</v>
      </c>
      <c r="K135" s="339"/>
      <c r="L135" s="335"/>
      <c r="M135" s="26"/>
      <c r="N135" s="261"/>
      <c r="O135" s="72"/>
      <c r="P135" s="26"/>
      <c r="Q135" s="28"/>
    </row>
    <row r="136" spans="1:17">
      <c r="A136" s="372"/>
      <c r="B136" s="228">
        <v>2325</v>
      </c>
      <c r="C136" s="246">
        <v>2350</v>
      </c>
      <c r="D136" s="217">
        <v>2360</v>
      </c>
      <c r="E136" s="217">
        <v>2825</v>
      </c>
      <c r="F136" s="217">
        <v>2850</v>
      </c>
      <c r="G136" s="217">
        <v>2865</v>
      </c>
      <c r="H136" s="217">
        <v>3325</v>
      </c>
      <c r="I136" s="217">
        <v>3350</v>
      </c>
      <c r="J136" s="217">
        <v>3365</v>
      </c>
      <c r="K136" s="339"/>
      <c r="L136" s="335"/>
      <c r="M136" s="26"/>
      <c r="N136" s="261"/>
      <c r="O136" s="72"/>
      <c r="P136" s="26"/>
      <c r="Q136" s="28"/>
    </row>
    <row r="137" spans="1:17" ht="12.5" thickBot="1">
      <c r="A137" s="373"/>
      <c r="B137" s="232">
        <v>7328</v>
      </c>
      <c r="C137" s="233">
        <v>7435</v>
      </c>
      <c r="D137" s="234">
        <v>74922</v>
      </c>
      <c r="E137" s="234">
        <v>16998</v>
      </c>
      <c r="F137" s="234">
        <v>50906</v>
      </c>
      <c r="G137" s="234">
        <v>13771</v>
      </c>
      <c r="H137" s="234">
        <v>20206</v>
      </c>
      <c r="I137" s="234">
        <v>50898</v>
      </c>
      <c r="J137" s="234">
        <v>13789</v>
      </c>
      <c r="K137" s="340"/>
      <c r="L137" s="336"/>
      <c r="M137" s="26"/>
      <c r="N137" s="261"/>
      <c r="O137" s="72"/>
      <c r="P137" s="26"/>
      <c r="Q137" s="28"/>
    </row>
    <row r="138" spans="1:17">
      <c r="A138" s="337">
        <v>0</v>
      </c>
      <c r="B138" s="247">
        <v>0.33</v>
      </c>
      <c r="C138" s="248">
        <v>0.33</v>
      </c>
      <c r="D138" s="248">
        <v>0.38</v>
      </c>
      <c r="E138" s="248">
        <v>0.38</v>
      </c>
      <c r="F138" s="248">
        <v>0.38</v>
      </c>
      <c r="G138" s="248">
        <v>0.46</v>
      </c>
      <c r="H138" s="248">
        <v>0.46</v>
      </c>
      <c r="I138" s="248">
        <v>0.6</v>
      </c>
      <c r="J138" s="248"/>
      <c r="K138" s="338">
        <v>315</v>
      </c>
      <c r="L138" s="334">
        <f>ROUND(K138*Курс_EUR,0)</f>
        <v>33075</v>
      </c>
      <c r="M138" s="26"/>
      <c r="N138" s="261">
        <f>K138*(1-Скидка_SATA)</f>
        <v>315</v>
      </c>
      <c r="O138" s="72">
        <f>N138*M138</f>
        <v>0</v>
      </c>
      <c r="P138" s="26">
        <f>L138*(1-Скидка_SATA)</f>
        <v>33075</v>
      </c>
      <c r="Q138" s="28">
        <f>M138*P138</f>
        <v>0</v>
      </c>
    </row>
    <row r="139" spans="1:17">
      <c r="A139" s="337"/>
      <c r="B139" s="228">
        <v>3375</v>
      </c>
      <c r="C139" s="246">
        <v>3390</v>
      </c>
      <c r="D139" s="217">
        <v>3825</v>
      </c>
      <c r="E139" s="217">
        <v>3850</v>
      </c>
      <c r="F139" s="217">
        <v>3390</v>
      </c>
      <c r="G139" s="217">
        <v>4650</v>
      </c>
      <c r="H139" s="217">
        <v>4682</v>
      </c>
      <c r="I139" s="217">
        <v>6050</v>
      </c>
      <c r="J139" s="217"/>
      <c r="K139" s="339"/>
      <c r="L139" s="335"/>
      <c r="M139" s="26"/>
      <c r="N139" s="261"/>
      <c r="O139" s="72"/>
      <c r="P139" s="26"/>
      <c r="Q139" s="28"/>
    </row>
    <row r="140" spans="1:17" ht="12.5" thickBot="1">
      <c r="A140" s="337"/>
      <c r="B140" s="220">
        <v>74930</v>
      </c>
      <c r="C140" s="221">
        <v>73742</v>
      </c>
      <c r="D140" s="221">
        <v>13797</v>
      </c>
      <c r="E140" s="221">
        <v>7344</v>
      </c>
      <c r="F140" s="221">
        <v>74948</v>
      </c>
      <c r="G140" s="221">
        <v>19307</v>
      </c>
      <c r="H140" s="221">
        <v>74955</v>
      </c>
      <c r="I140" s="221">
        <v>17004</v>
      </c>
      <c r="J140" s="221"/>
      <c r="K140" s="340"/>
      <c r="L140" s="336"/>
      <c r="M140" s="26"/>
      <c r="N140" s="261"/>
      <c r="O140" s="72"/>
      <c r="P140" s="26"/>
      <c r="Q140" s="28"/>
    </row>
    <row r="141" spans="1:17">
      <c r="A141" s="371">
        <v>0</v>
      </c>
      <c r="B141" s="249" t="s">
        <v>1469</v>
      </c>
      <c r="C141" s="250"/>
      <c r="D141" s="250"/>
      <c r="E141" s="250"/>
      <c r="F141" s="250"/>
      <c r="G141" s="250"/>
      <c r="H141" s="250"/>
      <c r="I141" s="250"/>
      <c r="J141" s="250"/>
      <c r="K141" s="338">
        <v>376</v>
      </c>
      <c r="L141" s="334">
        <f>ROUND(K141*Курс_EUR,0)</f>
        <v>39480</v>
      </c>
      <c r="M141" s="26"/>
      <c r="N141" s="261">
        <f>K141*(1-Скидка_SATA)</f>
        <v>376</v>
      </c>
      <c r="O141" s="72">
        <f>N141*M141</f>
        <v>0</v>
      </c>
      <c r="P141" s="26">
        <f>L141*(1-Скидка_SATA)</f>
        <v>39480</v>
      </c>
      <c r="Q141" s="28">
        <f>M141*P141</f>
        <v>0</v>
      </c>
    </row>
    <row r="142" spans="1:17">
      <c r="A142" s="372"/>
      <c r="B142" s="244">
        <v>0.25</v>
      </c>
      <c r="C142" s="245">
        <v>0.3</v>
      </c>
      <c r="D142" s="245">
        <v>0.35</v>
      </c>
      <c r="E142" s="245">
        <v>0.4</v>
      </c>
      <c r="F142" s="245"/>
      <c r="G142" s="245"/>
      <c r="H142" s="245"/>
      <c r="I142" s="245"/>
      <c r="J142" s="245"/>
      <c r="K142" s="339"/>
      <c r="L142" s="335"/>
      <c r="M142" s="26"/>
      <c r="N142" s="261"/>
      <c r="O142" s="72"/>
      <c r="P142" s="26"/>
      <c r="Q142" s="28"/>
    </row>
    <row r="143" spans="1:17">
      <c r="A143" s="372"/>
      <c r="B143" s="228">
        <v>2550</v>
      </c>
      <c r="C143" s="246">
        <v>3050</v>
      </c>
      <c r="D143" s="217">
        <v>3550</v>
      </c>
      <c r="E143" s="217">
        <v>4050</v>
      </c>
      <c r="F143" s="217"/>
      <c r="G143" s="217"/>
      <c r="H143" s="217"/>
      <c r="I143" s="217"/>
      <c r="J143" s="217"/>
      <c r="K143" s="339"/>
      <c r="L143" s="335"/>
      <c r="M143" s="26"/>
      <c r="N143" s="261"/>
      <c r="O143" s="72"/>
      <c r="P143" s="26"/>
      <c r="Q143" s="28"/>
    </row>
    <row r="144" spans="1:17" ht="12.5" thickBot="1">
      <c r="A144" s="373"/>
      <c r="B144" s="230">
        <v>207548</v>
      </c>
      <c r="C144" s="235">
        <v>207555</v>
      </c>
      <c r="D144" s="221">
        <v>207563</v>
      </c>
      <c r="E144" s="221">
        <v>207571</v>
      </c>
      <c r="F144" s="221"/>
      <c r="G144" s="221"/>
      <c r="H144" s="221"/>
      <c r="I144" s="221"/>
      <c r="J144" s="221"/>
      <c r="K144" s="340"/>
      <c r="L144" s="336"/>
      <c r="M144" s="26"/>
      <c r="N144" s="261"/>
      <c r="O144" s="72"/>
      <c r="P144" s="26"/>
      <c r="Q144" s="28"/>
    </row>
    <row r="145" spans="1:17" ht="12.5" thickBot="1">
      <c r="A145" s="237"/>
      <c r="B145" s="223"/>
      <c r="C145" s="224"/>
      <c r="D145" s="225"/>
      <c r="E145" s="225"/>
      <c r="F145" s="225"/>
      <c r="G145" s="225"/>
      <c r="H145" s="225"/>
      <c r="I145" s="225"/>
      <c r="J145" s="226"/>
      <c r="K145" s="227"/>
      <c r="L145" s="227"/>
      <c r="M145" s="26"/>
      <c r="N145" s="261"/>
      <c r="O145" s="72"/>
      <c r="P145" s="26"/>
      <c r="Q145" s="28"/>
    </row>
    <row r="146" spans="1:17" ht="12" customHeight="1">
      <c r="A146" s="337">
        <v>0</v>
      </c>
      <c r="B146" s="332" t="s">
        <v>518</v>
      </c>
      <c r="C146" s="333"/>
      <c r="D146" s="333"/>
      <c r="E146" s="333"/>
      <c r="F146" s="333"/>
      <c r="G146" s="333"/>
      <c r="H146" s="333"/>
      <c r="I146" s="333"/>
      <c r="J146" s="333"/>
      <c r="K146" s="338">
        <v>374</v>
      </c>
      <c r="L146" s="334">
        <f>ROUND(K146*Курс_EUR,0)</f>
        <v>39270</v>
      </c>
      <c r="M146" s="26"/>
      <c r="N146" s="261">
        <f>K146*(1-Скидка_SATA)</f>
        <v>374</v>
      </c>
      <c r="O146" s="72">
        <f>N146*M146</f>
        <v>0</v>
      </c>
      <c r="P146" s="26">
        <f>L146*(1-Скидка_SATA)</f>
        <v>39270</v>
      </c>
      <c r="Q146" s="28">
        <f>M146*P146</f>
        <v>0</v>
      </c>
    </row>
    <row r="147" spans="1:17">
      <c r="A147" s="337"/>
      <c r="B147" s="229">
        <v>1</v>
      </c>
      <c r="C147" s="21">
        <v>1.2</v>
      </c>
      <c r="D147" s="219"/>
      <c r="E147" s="219">
        <v>1.3</v>
      </c>
      <c r="F147" s="219">
        <v>1.4</v>
      </c>
      <c r="G147" s="219">
        <v>1.6</v>
      </c>
      <c r="H147" s="219">
        <v>1.8</v>
      </c>
      <c r="I147" s="219">
        <v>2</v>
      </c>
      <c r="J147" s="219">
        <v>2.5</v>
      </c>
      <c r="K147" s="339"/>
      <c r="L147" s="335"/>
      <c r="M147" s="26"/>
      <c r="N147" s="261"/>
      <c r="O147" s="72"/>
      <c r="P147" s="26"/>
      <c r="Q147" s="28"/>
    </row>
    <row r="148" spans="1:17" ht="12.5" thickBot="1">
      <c r="A148" s="337"/>
      <c r="B148" s="230">
        <v>132357</v>
      </c>
      <c r="C148" s="235">
        <v>132365</v>
      </c>
      <c r="D148" s="221"/>
      <c r="E148" s="221">
        <v>132373</v>
      </c>
      <c r="F148" s="221">
        <v>132381</v>
      </c>
      <c r="G148" s="221">
        <v>132399</v>
      </c>
      <c r="H148" s="221">
        <v>132407</v>
      </c>
      <c r="I148" s="221">
        <v>132415</v>
      </c>
      <c r="J148" s="221">
        <v>132423</v>
      </c>
      <c r="K148" s="340"/>
      <c r="L148" s="336"/>
      <c r="M148" s="26"/>
      <c r="N148" s="261"/>
      <c r="O148" s="72"/>
      <c r="P148" s="26"/>
      <c r="Q148" s="28"/>
    </row>
    <row r="149" spans="1:17" ht="12" customHeight="1">
      <c r="A149" s="337">
        <v>0</v>
      </c>
      <c r="B149" s="332" t="s">
        <v>509</v>
      </c>
      <c r="C149" s="333"/>
      <c r="D149" s="333"/>
      <c r="E149" s="333"/>
      <c r="F149" s="333"/>
      <c r="G149" s="333"/>
      <c r="H149" s="333"/>
      <c r="I149" s="333"/>
      <c r="J149" s="333"/>
      <c r="K149" s="338">
        <v>374</v>
      </c>
      <c r="L149" s="334">
        <f>ROUND(K149*Курс_EUR,0)</f>
        <v>39270</v>
      </c>
      <c r="M149" s="26"/>
      <c r="N149" s="261">
        <f>K149*(1-Скидка_SATA)</f>
        <v>374</v>
      </c>
      <c r="O149" s="72">
        <f>N149*M149</f>
        <v>0</v>
      </c>
      <c r="P149" s="26">
        <f>L149*(1-Скидка_SATA)</f>
        <v>39270</v>
      </c>
      <c r="Q149" s="28">
        <f>M149*P149</f>
        <v>0</v>
      </c>
    </row>
    <row r="150" spans="1:17">
      <c r="A150" s="337"/>
      <c r="B150" s="229">
        <v>1</v>
      </c>
      <c r="C150" s="21">
        <v>1.2</v>
      </c>
      <c r="D150" s="219" t="s">
        <v>2640</v>
      </c>
      <c r="E150" s="219">
        <v>1.3</v>
      </c>
      <c r="F150" s="219">
        <v>1.4</v>
      </c>
      <c r="G150" s="219">
        <v>1.5</v>
      </c>
      <c r="H150" s="219">
        <v>1.7</v>
      </c>
      <c r="I150" s="219">
        <v>1.9</v>
      </c>
      <c r="J150" s="219">
        <v>2.2000000000000002</v>
      </c>
      <c r="K150" s="339"/>
      <c r="L150" s="335"/>
      <c r="M150" s="26"/>
      <c r="N150" s="261"/>
      <c r="O150" s="72"/>
      <c r="P150" s="26"/>
      <c r="Q150" s="28"/>
    </row>
    <row r="151" spans="1:17" ht="12" customHeight="1" thickBot="1">
      <c r="A151" s="337"/>
      <c r="B151" s="230">
        <v>132910</v>
      </c>
      <c r="C151" s="235">
        <v>132928</v>
      </c>
      <c r="D151" s="221">
        <v>132993</v>
      </c>
      <c r="E151" s="221">
        <v>132936</v>
      </c>
      <c r="F151" s="221">
        <v>132944</v>
      </c>
      <c r="G151" s="221">
        <v>132951</v>
      </c>
      <c r="H151" s="221">
        <v>132969</v>
      </c>
      <c r="I151" s="221">
        <v>132977</v>
      </c>
      <c r="J151" s="221">
        <v>132985</v>
      </c>
      <c r="K151" s="340"/>
      <c r="L151" s="336"/>
      <c r="M151" s="26"/>
      <c r="N151" s="261"/>
      <c r="O151" s="72"/>
      <c r="P151" s="26"/>
      <c r="Q151" s="28"/>
    </row>
    <row r="152" spans="1:17" ht="12.5" thickBot="1">
      <c r="A152" s="237"/>
      <c r="B152" s="223"/>
      <c r="C152" s="224"/>
      <c r="D152" s="225"/>
      <c r="E152" s="225"/>
      <c r="F152" s="225"/>
      <c r="G152" s="225"/>
      <c r="H152" s="225"/>
      <c r="I152" s="225"/>
      <c r="J152" s="226"/>
      <c r="K152" s="227"/>
      <c r="L152" s="227"/>
      <c r="M152" s="26"/>
      <c r="N152" s="261"/>
      <c r="O152" s="72"/>
      <c r="P152" s="26"/>
      <c r="Q152" s="28"/>
    </row>
    <row r="153" spans="1:17" ht="12" customHeight="1">
      <c r="A153" s="337">
        <v>0</v>
      </c>
      <c r="B153" s="332" t="s">
        <v>1166</v>
      </c>
      <c r="C153" s="333"/>
      <c r="D153" s="333"/>
      <c r="E153" s="333"/>
      <c r="F153" s="333"/>
      <c r="G153" s="333"/>
      <c r="H153" s="333"/>
      <c r="I153" s="333"/>
      <c r="J153" s="333"/>
      <c r="K153" s="338">
        <v>801</v>
      </c>
      <c r="L153" s="334">
        <f>ROUND(K153*Курс_EUR,0)</f>
        <v>84105</v>
      </c>
      <c r="M153" s="26"/>
      <c r="N153" s="261">
        <f>K153*(1-Скидка_SATA)</f>
        <v>801</v>
      </c>
      <c r="O153" s="72">
        <f>N153*M153</f>
        <v>0</v>
      </c>
      <c r="P153" s="26">
        <f>L153*(1-Скидка_SATA)</f>
        <v>84105</v>
      </c>
      <c r="Q153" s="28">
        <f>M153*P153</f>
        <v>0</v>
      </c>
    </row>
    <row r="154" spans="1:17">
      <c r="A154" s="337"/>
      <c r="B154" s="229">
        <v>1.3</v>
      </c>
      <c r="C154" s="219">
        <v>1.4</v>
      </c>
      <c r="D154" s="219"/>
      <c r="E154" s="219"/>
      <c r="F154" s="219"/>
      <c r="G154" s="219"/>
      <c r="H154" s="219"/>
      <c r="I154" s="219"/>
      <c r="J154" s="219"/>
      <c r="K154" s="339"/>
      <c r="L154" s="335"/>
      <c r="M154" s="26"/>
      <c r="N154" s="261"/>
      <c r="O154" s="72"/>
      <c r="P154" s="26"/>
      <c r="Q154" s="28"/>
    </row>
    <row r="155" spans="1:17" ht="12.5" thickBot="1">
      <c r="A155" s="337"/>
      <c r="B155" s="230">
        <v>1029562</v>
      </c>
      <c r="C155" s="221">
        <v>1029702</v>
      </c>
      <c r="D155" s="221"/>
      <c r="E155" s="221"/>
      <c r="F155" s="221"/>
      <c r="G155" s="221"/>
      <c r="H155" s="221"/>
      <c r="I155" s="221"/>
      <c r="J155" s="221"/>
      <c r="K155" s="340"/>
      <c r="L155" s="336"/>
      <c r="M155" s="26"/>
      <c r="N155" s="261"/>
      <c r="O155" s="72"/>
      <c r="P155" s="26"/>
      <c r="Q155" s="28"/>
    </row>
    <row r="156" spans="1:17" ht="12" customHeight="1">
      <c r="A156" s="337">
        <v>0</v>
      </c>
      <c r="B156" s="364" t="s">
        <v>1168</v>
      </c>
      <c r="C156" s="365"/>
      <c r="D156" s="365"/>
      <c r="E156" s="365"/>
      <c r="F156" s="365"/>
      <c r="G156" s="365"/>
      <c r="H156" s="365"/>
      <c r="I156" s="365"/>
      <c r="J156" s="366"/>
      <c r="K156" s="338">
        <v>247</v>
      </c>
      <c r="L156" s="334">
        <f>ROUND(K156*Курс_EUR,0)</f>
        <v>25935</v>
      </c>
      <c r="M156" s="26"/>
      <c r="N156" s="261">
        <f>K156*(1-Скидка_SATA)</f>
        <v>247</v>
      </c>
      <c r="O156" s="72">
        <f>N156*M156</f>
        <v>0</v>
      </c>
      <c r="P156" s="26">
        <f>L156*(1-Скидка_SATA)</f>
        <v>25935</v>
      </c>
      <c r="Q156" s="28">
        <f>M156*P156</f>
        <v>0</v>
      </c>
    </row>
    <row r="157" spans="1:17">
      <c r="A157" s="337"/>
      <c r="B157" s="229">
        <v>1.3</v>
      </c>
      <c r="C157" s="219">
        <v>1.4</v>
      </c>
      <c r="D157" s="219"/>
      <c r="E157" s="219"/>
      <c r="F157" s="219"/>
      <c r="G157" s="219"/>
      <c r="H157" s="219"/>
      <c r="I157" s="219"/>
      <c r="J157" s="219"/>
      <c r="K157" s="339"/>
      <c r="L157" s="335"/>
      <c r="M157" s="26"/>
      <c r="N157" s="261"/>
      <c r="O157" s="72"/>
      <c r="P157" s="26"/>
      <c r="Q157" s="28"/>
    </row>
    <row r="158" spans="1:17" ht="12.5" thickBot="1">
      <c r="A158" s="337"/>
      <c r="B158" s="230">
        <v>1066423</v>
      </c>
      <c r="C158" s="221">
        <v>1066431</v>
      </c>
      <c r="D158" s="221"/>
      <c r="E158" s="221"/>
      <c r="F158" s="221"/>
      <c r="G158" s="221"/>
      <c r="H158" s="221"/>
      <c r="I158" s="221"/>
      <c r="J158" s="221"/>
      <c r="K158" s="340"/>
      <c r="L158" s="336"/>
      <c r="M158" s="26"/>
      <c r="N158" s="261"/>
      <c r="O158" s="72"/>
      <c r="P158" s="26"/>
      <c r="Q158" s="28"/>
    </row>
    <row r="159" spans="1:17" ht="12" customHeight="1">
      <c r="A159" s="337">
        <v>0</v>
      </c>
      <c r="B159" s="332" t="s">
        <v>1165</v>
      </c>
      <c r="C159" s="333"/>
      <c r="D159" s="333"/>
      <c r="E159" s="333"/>
      <c r="F159" s="333"/>
      <c r="G159" s="333"/>
      <c r="H159" s="333"/>
      <c r="I159" s="333"/>
      <c r="J159" s="333"/>
      <c r="K159" s="338">
        <v>808</v>
      </c>
      <c r="L159" s="334">
        <f>ROUND(K159*Курс_EUR,0)</f>
        <v>84840</v>
      </c>
      <c r="M159" s="26"/>
      <c r="N159" s="261">
        <f>K159*(1-Скидка_SATA)</f>
        <v>808</v>
      </c>
      <c r="O159" s="72">
        <f>N159*M159</f>
        <v>0</v>
      </c>
      <c r="P159" s="26">
        <f>L159*(1-Скидка_SATA)</f>
        <v>84840</v>
      </c>
      <c r="Q159" s="28">
        <f>M159*P159</f>
        <v>0</v>
      </c>
    </row>
    <row r="160" spans="1:17">
      <c r="A160" s="337"/>
      <c r="B160" s="229">
        <v>1.3</v>
      </c>
      <c r="C160" s="219">
        <v>1.4</v>
      </c>
      <c r="D160" s="219"/>
      <c r="E160" s="219"/>
      <c r="F160" s="219"/>
      <c r="G160" s="219"/>
      <c r="H160" s="219"/>
      <c r="I160" s="219"/>
      <c r="J160" s="219"/>
      <c r="K160" s="339"/>
      <c r="L160" s="335"/>
      <c r="M160" s="26"/>
      <c r="N160" s="261"/>
      <c r="O160" s="72"/>
      <c r="P160" s="26"/>
      <c r="Q160" s="28"/>
    </row>
    <row r="161" spans="1:17" ht="12.5" thickBot="1">
      <c r="A161" s="337"/>
      <c r="B161" s="230">
        <v>1029710</v>
      </c>
      <c r="C161" s="221">
        <v>1093575</v>
      </c>
      <c r="D161" s="221"/>
      <c r="E161" s="221"/>
      <c r="F161" s="221"/>
      <c r="G161" s="221"/>
      <c r="H161" s="221"/>
      <c r="I161" s="221"/>
      <c r="J161" s="221"/>
      <c r="K161" s="340"/>
      <c r="L161" s="336"/>
      <c r="M161" s="26"/>
      <c r="N161" s="261"/>
      <c r="O161" s="72"/>
      <c r="P161" s="26"/>
      <c r="Q161" s="28"/>
    </row>
    <row r="162" spans="1:17" ht="12" customHeight="1">
      <c r="A162" s="337">
        <v>0</v>
      </c>
      <c r="B162" s="332" t="s">
        <v>1167</v>
      </c>
      <c r="C162" s="333"/>
      <c r="D162" s="333"/>
      <c r="E162" s="333"/>
      <c r="F162" s="333"/>
      <c r="G162" s="333"/>
      <c r="H162" s="333"/>
      <c r="I162" s="333"/>
      <c r="J162" s="333"/>
      <c r="K162" s="338">
        <v>250</v>
      </c>
      <c r="L162" s="334">
        <f>ROUND(K162*Курс_EUR,0)</f>
        <v>26250</v>
      </c>
      <c r="M162" s="26"/>
      <c r="N162" s="261">
        <f>K162*(1-Скидка_SATA)</f>
        <v>250</v>
      </c>
      <c r="O162" s="72">
        <f>N162*M162</f>
        <v>0</v>
      </c>
      <c r="P162" s="26">
        <f>L162*(1-Скидка_SATA)</f>
        <v>26250</v>
      </c>
      <c r="Q162" s="28">
        <f>M162*P162</f>
        <v>0</v>
      </c>
    </row>
    <row r="163" spans="1:17">
      <c r="A163" s="337"/>
      <c r="B163" s="229">
        <v>1.3</v>
      </c>
      <c r="C163" s="219">
        <v>1.4</v>
      </c>
      <c r="D163" s="219"/>
      <c r="E163" s="219"/>
      <c r="F163" s="219"/>
      <c r="G163" s="219"/>
      <c r="H163" s="219"/>
      <c r="I163" s="219"/>
      <c r="J163" s="219"/>
      <c r="K163" s="339"/>
      <c r="L163" s="335"/>
      <c r="M163" s="26"/>
      <c r="N163" s="261"/>
      <c r="O163" s="72"/>
      <c r="P163" s="26"/>
      <c r="Q163" s="28"/>
    </row>
    <row r="164" spans="1:17" ht="12.5" thickBot="1">
      <c r="A164" s="337"/>
      <c r="B164" s="230">
        <v>1066449</v>
      </c>
      <c r="C164" s="221">
        <v>1066457</v>
      </c>
      <c r="D164" s="221"/>
      <c r="E164" s="221"/>
      <c r="F164" s="221"/>
      <c r="G164" s="221"/>
      <c r="H164" s="221"/>
      <c r="I164" s="221"/>
      <c r="J164" s="221"/>
      <c r="K164" s="340"/>
      <c r="L164" s="336"/>
      <c r="M164" s="26"/>
      <c r="N164" s="261"/>
      <c r="O164" s="72"/>
      <c r="P164" s="26"/>
      <c r="Q164" s="28"/>
    </row>
    <row r="165" spans="1:17" ht="12.5" thickBot="1">
      <c r="A165" s="237"/>
      <c r="B165" s="223"/>
      <c r="C165" s="224"/>
      <c r="D165" s="225"/>
      <c r="E165" s="225"/>
      <c r="F165" s="225"/>
      <c r="G165" s="225"/>
      <c r="H165" s="225"/>
      <c r="I165" s="225"/>
      <c r="J165" s="226"/>
      <c r="K165" s="227"/>
      <c r="L165" s="227"/>
      <c r="M165" s="26"/>
      <c r="N165" s="261"/>
      <c r="O165" s="72"/>
      <c r="P165" s="26"/>
      <c r="Q165" s="28"/>
    </row>
    <row r="166" spans="1:17" ht="12" customHeight="1">
      <c r="A166" s="337">
        <v>0</v>
      </c>
      <c r="B166" s="332" t="s">
        <v>492</v>
      </c>
      <c r="C166" s="333"/>
      <c r="D166" s="333"/>
      <c r="E166" s="333"/>
      <c r="F166" s="333"/>
      <c r="G166" s="333"/>
      <c r="H166" s="333"/>
      <c r="I166" s="333"/>
      <c r="J166" s="333"/>
      <c r="K166" s="338">
        <v>570</v>
      </c>
      <c r="L166" s="334">
        <f>ROUND(K166*Курс_EUR,0)</f>
        <v>59850</v>
      </c>
      <c r="M166" s="26"/>
      <c r="N166" s="261">
        <f>K166*(1-Скидка_SATA)</f>
        <v>570</v>
      </c>
      <c r="O166" s="72">
        <f>N166*M166</f>
        <v>0</v>
      </c>
      <c r="P166" s="26">
        <f>L166*(1-Скидка_SATA)</f>
        <v>59850</v>
      </c>
      <c r="Q166" s="28">
        <f>M166*P166</f>
        <v>0</v>
      </c>
    </row>
    <row r="167" spans="1:17">
      <c r="A167" s="337"/>
      <c r="B167" s="229">
        <v>0.8</v>
      </c>
      <c r="C167" s="21">
        <v>1</v>
      </c>
      <c r="D167" s="219">
        <v>1.3</v>
      </c>
      <c r="E167" s="219">
        <v>1.6</v>
      </c>
      <c r="F167" s="219">
        <v>1.8</v>
      </c>
      <c r="G167" s="219">
        <v>2</v>
      </c>
      <c r="H167" s="219">
        <v>2.5</v>
      </c>
      <c r="I167" s="219">
        <v>3</v>
      </c>
      <c r="J167" s="219"/>
      <c r="K167" s="339"/>
      <c r="L167" s="335"/>
      <c r="M167" s="26"/>
      <c r="N167" s="261"/>
      <c r="O167" s="72"/>
      <c r="P167" s="26"/>
      <c r="Q167" s="28"/>
    </row>
    <row r="168" spans="1:17" ht="12.5" thickBot="1">
      <c r="A168" s="337"/>
      <c r="B168" s="230">
        <v>151183</v>
      </c>
      <c r="C168" s="235">
        <v>151191</v>
      </c>
      <c r="D168" s="221">
        <v>149302</v>
      </c>
      <c r="E168" s="221">
        <v>149310</v>
      </c>
      <c r="F168" s="221">
        <v>150391</v>
      </c>
      <c r="G168" s="221">
        <v>149328</v>
      </c>
      <c r="H168" s="221">
        <v>151209</v>
      </c>
      <c r="I168" s="221">
        <v>151217</v>
      </c>
      <c r="J168" s="221"/>
      <c r="K168" s="340"/>
      <c r="L168" s="336"/>
      <c r="M168" s="26"/>
      <c r="N168" s="261"/>
      <c r="O168" s="72"/>
      <c r="P168" s="26"/>
      <c r="Q168" s="28"/>
    </row>
    <row r="169" spans="1:17" ht="12" customHeight="1">
      <c r="A169" s="337">
        <v>0</v>
      </c>
      <c r="B169" s="332" t="s">
        <v>492</v>
      </c>
      <c r="C169" s="333"/>
      <c r="D169" s="333"/>
      <c r="E169" s="333"/>
      <c r="F169" s="333"/>
      <c r="G169" s="333"/>
      <c r="H169" s="333"/>
      <c r="I169" s="333"/>
      <c r="J169" s="333"/>
      <c r="K169" s="338">
        <v>605</v>
      </c>
      <c r="L169" s="334">
        <f>ROUND(K169*Курс_EUR,0)</f>
        <v>63525</v>
      </c>
      <c r="M169" s="26"/>
      <c r="N169" s="261">
        <f>K169*(1-Скидка_SATA)</f>
        <v>605</v>
      </c>
      <c r="O169" s="72">
        <f>N169*M169</f>
        <v>0</v>
      </c>
      <c r="P169" s="26">
        <f>L169*(1-Скидка_SATA)</f>
        <v>63525</v>
      </c>
      <c r="Q169" s="28">
        <f>M169*P169</f>
        <v>0</v>
      </c>
    </row>
    <row r="170" spans="1:17">
      <c r="A170" s="337"/>
      <c r="B170" s="229">
        <v>4</v>
      </c>
      <c r="C170" s="21"/>
      <c r="D170" s="219"/>
      <c r="E170" s="219"/>
      <c r="F170" s="219"/>
      <c r="G170" s="219"/>
      <c r="H170" s="219"/>
      <c r="I170" s="219"/>
      <c r="J170" s="219"/>
      <c r="K170" s="339"/>
      <c r="L170" s="335"/>
      <c r="M170" s="26"/>
      <c r="N170" s="261"/>
      <c r="O170" s="72"/>
      <c r="P170" s="26"/>
      <c r="Q170" s="28"/>
    </row>
    <row r="171" spans="1:17" ht="12.5" thickBot="1">
      <c r="A171" s="337"/>
      <c r="B171" s="230">
        <v>154161</v>
      </c>
      <c r="C171" s="235"/>
      <c r="D171" s="221"/>
      <c r="E171" s="221"/>
      <c r="F171" s="221"/>
      <c r="G171" s="221"/>
      <c r="H171" s="221"/>
      <c r="I171" s="221"/>
      <c r="J171" s="221"/>
      <c r="K171" s="340"/>
      <c r="L171" s="336"/>
      <c r="M171" s="26"/>
      <c r="N171" s="261"/>
      <c r="O171" s="72"/>
      <c r="P171" s="26"/>
      <c r="Q171" s="28"/>
    </row>
    <row r="172" spans="1:17">
      <c r="A172" s="337">
        <v>0</v>
      </c>
      <c r="B172" s="332" t="s">
        <v>643</v>
      </c>
      <c r="C172" s="333"/>
      <c r="D172" s="333"/>
      <c r="E172" s="333"/>
      <c r="F172" s="333"/>
      <c r="G172" s="333"/>
      <c r="H172" s="333"/>
      <c r="I172" s="333"/>
      <c r="J172" s="333"/>
      <c r="K172" s="338">
        <v>588</v>
      </c>
      <c r="L172" s="334">
        <f>ROUND(K172*Курс_EUR,0)</f>
        <v>61740</v>
      </c>
      <c r="M172" s="26"/>
      <c r="N172" s="261">
        <f>K172*(1-Скидка_SATA)</f>
        <v>588</v>
      </c>
      <c r="O172" s="72">
        <f>N172*M172</f>
        <v>0</v>
      </c>
      <c r="P172" s="26">
        <f>L172*(1-Скидка_SATA)</f>
        <v>61740</v>
      </c>
      <c r="Q172" s="28">
        <f>M172*P172</f>
        <v>0</v>
      </c>
    </row>
    <row r="173" spans="1:17">
      <c r="A173" s="337"/>
      <c r="B173" s="229">
        <v>0.8</v>
      </c>
      <c r="C173" s="21">
        <v>1</v>
      </c>
      <c r="D173" s="219">
        <v>1.3</v>
      </c>
      <c r="E173" s="219">
        <v>1.6</v>
      </c>
      <c r="F173" s="219">
        <v>1.8</v>
      </c>
      <c r="G173" s="219">
        <v>2</v>
      </c>
      <c r="H173" s="219">
        <v>2.5</v>
      </c>
      <c r="I173" s="219">
        <v>3</v>
      </c>
      <c r="J173" s="219"/>
      <c r="K173" s="339"/>
      <c r="L173" s="335"/>
      <c r="M173" s="26"/>
      <c r="N173" s="261"/>
      <c r="O173" s="72"/>
      <c r="P173" s="26"/>
      <c r="Q173" s="28"/>
    </row>
    <row r="174" spans="1:17" ht="12.5" thickBot="1">
      <c r="A174" s="337"/>
      <c r="B174" s="230">
        <v>157875</v>
      </c>
      <c r="C174" s="235">
        <v>157883</v>
      </c>
      <c r="D174" s="221">
        <v>157891</v>
      </c>
      <c r="E174" s="221">
        <v>157909</v>
      </c>
      <c r="F174" s="221">
        <v>157917</v>
      </c>
      <c r="G174" s="221">
        <v>157925</v>
      </c>
      <c r="H174" s="221">
        <v>157933</v>
      </c>
      <c r="I174" s="221">
        <v>157941</v>
      </c>
      <c r="J174" s="221"/>
      <c r="K174" s="340"/>
      <c r="L174" s="336"/>
      <c r="M174" s="26"/>
      <c r="N174" s="261"/>
      <c r="O174" s="72"/>
      <c r="P174" s="26"/>
      <c r="Q174" s="28"/>
    </row>
    <row r="175" spans="1:17">
      <c r="A175" s="337">
        <v>0</v>
      </c>
      <c r="B175" s="332" t="s">
        <v>643</v>
      </c>
      <c r="C175" s="333"/>
      <c r="D175" s="333"/>
      <c r="E175" s="333"/>
      <c r="F175" s="333"/>
      <c r="G175" s="333"/>
      <c r="H175" s="333"/>
      <c r="I175" s="333"/>
      <c r="J175" s="333"/>
      <c r="K175" s="338">
        <v>628</v>
      </c>
      <c r="L175" s="334">
        <f>ROUND(K175*Курс_EUR,0)</f>
        <v>65940</v>
      </c>
      <c r="M175" s="26"/>
      <c r="N175" s="261">
        <f>K175*(1-Скидка_SATA)</f>
        <v>628</v>
      </c>
      <c r="O175" s="72">
        <f>N175*M175</f>
        <v>0</v>
      </c>
      <c r="P175" s="26">
        <f>L175*(1-Скидка_SATA)</f>
        <v>65940</v>
      </c>
      <c r="Q175" s="28">
        <f>M175*P175</f>
        <v>0</v>
      </c>
    </row>
    <row r="176" spans="1:17">
      <c r="A176" s="337"/>
      <c r="B176" s="229">
        <v>4</v>
      </c>
      <c r="C176" s="21"/>
      <c r="D176" s="219"/>
      <c r="E176" s="219"/>
      <c r="F176" s="219"/>
      <c r="G176" s="219"/>
      <c r="H176" s="219"/>
      <c r="I176" s="219"/>
      <c r="J176" s="219"/>
      <c r="K176" s="339"/>
      <c r="L176" s="335"/>
      <c r="M176" s="26"/>
      <c r="N176" s="261"/>
      <c r="O176" s="72"/>
      <c r="P176" s="26"/>
      <c r="Q176" s="28"/>
    </row>
    <row r="177" spans="1:17" ht="12.5" thickBot="1">
      <c r="A177" s="337"/>
      <c r="B177" s="230">
        <v>157958</v>
      </c>
      <c r="C177" s="235"/>
      <c r="D177" s="221"/>
      <c r="E177" s="221"/>
      <c r="F177" s="221"/>
      <c r="G177" s="221"/>
      <c r="H177" s="221"/>
      <c r="I177" s="221"/>
      <c r="J177" s="221"/>
      <c r="K177" s="340"/>
      <c r="L177" s="336"/>
      <c r="M177" s="26"/>
      <c r="N177" s="261"/>
      <c r="O177" s="72"/>
      <c r="P177" s="26"/>
      <c r="Q177" s="28"/>
    </row>
    <row r="178" spans="1:17" ht="12" customHeight="1">
      <c r="A178" s="337">
        <v>0</v>
      </c>
      <c r="B178" s="332" t="s">
        <v>493</v>
      </c>
      <c r="C178" s="333"/>
      <c r="D178" s="333"/>
      <c r="E178" s="333"/>
      <c r="F178" s="333"/>
      <c r="G178" s="333"/>
      <c r="H178" s="333"/>
      <c r="I178" s="333"/>
      <c r="J178" s="333"/>
      <c r="K178" s="338">
        <v>573</v>
      </c>
      <c r="L178" s="334">
        <f>ROUND(K178*Курс_EUR,0)</f>
        <v>60165</v>
      </c>
      <c r="M178" s="26"/>
      <c r="N178" s="261">
        <f>K178*(1-Скидка_SATA)</f>
        <v>573</v>
      </c>
      <c r="O178" s="72">
        <f>N178*M178</f>
        <v>0</v>
      </c>
      <c r="P178" s="26">
        <f>L178*(1-Скидка_SATA)</f>
        <v>60165</v>
      </c>
      <c r="Q178" s="28">
        <f>M178*P178</f>
        <v>0</v>
      </c>
    </row>
    <row r="179" spans="1:17">
      <c r="A179" s="337"/>
      <c r="B179" s="229">
        <v>0.8</v>
      </c>
      <c r="C179" s="21">
        <v>1</v>
      </c>
      <c r="D179" s="219">
        <v>1.3</v>
      </c>
      <c r="E179" s="219">
        <v>1.6</v>
      </c>
      <c r="F179" s="219">
        <v>1.8</v>
      </c>
      <c r="G179" s="219">
        <v>2</v>
      </c>
      <c r="H179" s="219">
        <v>2.5</v>
      </c>
      <c r="I179" s="219">
        <v>3</v>
      </c>
      <c r="J179" s="219"/>
      <c r="K179" s="339"/>
      <c r="L179" s="335"/>
      <c r="M179" s="26"/>
      <c r="N179" s="261"/>
      <c r="O179" s="72"/>
      <c r="P179" s="26"/>
      <c r="Q179" s="28"/>
    </row>
    <row r="180" spans="1:17" ht="12.5" thickBot="1">
      <c r="A180" s="337"/>
      <c r="B180" s="230">
        <v>151225</v>
      </c>
      <c r="C180" s="235">
        <v>151233</v>
      </c>
      <c r="D180" s="221">
        <v>150342</v>
      </c>
      <c r="E180" s="221">
        <v>149344</v>
      </c>
      <c r="F180" s="221">
        <v>150409</v>
      </c>
      <c r="G180" s="221">
        <v>149351</v>
      </c>
      <c r="H180" s="221">
        <v>151241</v>
      </c>
      <c r="I180" s="221">
        <v>151258</v>
      </c>
      <c r="J180" s="221"/>
      <c r="K180" s="340"/>
      <c r="L180" s="336"/>
      <c r="M180" s="26"/>
      <c r="N180" s="261"/>
      <c r="O180" s="72"/>
      <c r="P180" s="26"/>
      <c r="Q180" s="28"/>
    </row>
    <row r="181" spans="1:17" ht="12" customHeight="1">
      <c r="A181" s="337">
        <v>0</v>
      </c>
      <c r="B181" s="332" t="s">
        <v>493</v>
      </c>
      <c r="C181" s="333"/>
      <c r="D181" s="333"/>
      <c r="E181" s="333"/>
      <c r="F181" s="333"/>
      <c r="G181" s="333"/>
      <c r="H181" s="333"/>
      <c r="I181" s="333"/>
      <c r="J181" s="333"/>
      <c r="K181" s="338">
        <v>614</v>
      </c>
      <c r="L181" s="334">
        <f>ROUND(K181*Курс_EUR,0)</f>
        <v>64470</v>
      </c>
      <c r="M181" s="26"/>
      <c r="N181" s="261">
        <f>K181*(1-Скидка_SATA)</f>
        <v>614</v>
      </c>
      <c r="O181" s="72">
        <f>N181*M181</f>
        <v>0</v>
      </c>
      <c r="P181" s="26">
        <f>L181*(1-Скидка_SATA)</f>
        <v>64470</v>
      </c>
      <c r="Q181" s="28">
        <f>M181*P181</f>
        <v>0</v>
      </c>
    </row>
    <row r="182" spans="1:17">
      <c r="A182" s="337"/>
      <c r="B182" s="229">
        <v>4</v>
      </c>
      <c r="C182" s="21"/>
      <c r="D182" s="219"/>
      <c r="E182" s="219"/>
      <c r="F182" s="219"/>
      <c r="G182" s="219"/>
      <c r="H182" s="219"/>
      <c r="I182" s="219"/>
      <c r="J182" s="219"/>
      <c r="K182" s="339"/>
      <c r="L182" s="335"/>
      <c r="M182" s="26"/>
      <c r="N182" s="261"/>
      <c r="O182" s="72"/>
      <c r="P182" s="26"/>
      <c r="Q182" s="28"/>
    </row>
    <row r="183" spans="1:17" ht="12.5" thickBot="1">
      <c r="A183" s="337"/>
      <c r="B183" s="230">
        <v>154179</v>
      </c>
      <c r="C183" s="235"/>
      <c r="D183" s="221"/>
      <c r="E183" s="221"/>
      <c r="F183" s="221"/>
      <c r="G183" s="221"/>
      <c r="H183" s="221"/>
      <c r="I183" s="221"/>
      <c r="J183" s="221"/>
      <c r="K183" s="340"/>
      <c r="L183" s="336"/>
      <c r="M183" s="26"/>
      <c r="N183" s="261"/>
      <c r="O183" s="72"/>
      <c r="P183" s="26"/>
      <c r="Q183" s="28"/>
    </row>
    <row r="184" spans="1:17">
      <c r="A184" s="337">
        <v>0</v>
      </c>
      <c r="B184" s="332" t="s">
        <v>494</v>
      </c>
      <c r="C184" s="333"/>
      <c r="D184" s="333"/>
      <c r="E184" s="333"/>
      <c r="F184" s="333"/>
      <c r="G184" s="333"/>
      <c r="H184" s="333"/>
      <c r="I184" s="333"/>
      <c r="J184" s="333"/>
      <c r="K184" s="338">
        <v>756</v>
      </c>
      <c r="L184" s="334">
        <f>ROUND(K184*Курс_EUR,0)</f>
        <v>79380</v>
      </c>
      <c r="M184" s="26"/>
      <c r="N184" s="261">
        <f>K184*(1-Скидка_SATA)</f>
        <v>756</v>
      </c>
      <c r="O184" s="72">
        <f>N184*M184</f>
        <v>0</v>
      </c>
      <c r="P184" s="26">
        <f>L184*(1-Скидка_SATA)</f>
        <v>79380</v>
      </c>
      <c r="Q184" s="28">
        <f>M184*P184</f>
        <v>0</v>
      </c>
    </row>
    <row r="185" spans="1:17">
      <c r="A185" s="337"/>
      <c r="B185" s="229">
        <v>1.6</v>
      </c>
      <c r="C185" s="21"/>
      <c r="D185" s="219"/>
      <c r="E185" s="219"/>
      <c r="F185" s="219"/>
      <c r="G185" s="219"/>
      <c r="H185" s="219"/>
      <c r="I185" s="219"/>
      <c r="J185" s="219"/>
      <c r="K185" s="339"/>
      <c r="L185" s="335"/>
      <c r="M185" s="26"/>
      <c r="N185" s="261"/>
      <c r="O185" s="72"/>
      <c r="P185" s="26"/>
      <c r="Q185" s="28"/>
    </row>
    <row r="186" spans="1:17" ht="12.5" thickBot="1">
      <c r="A186" s="337"/>
      <c r="B186" s="230">
        <v>164962</v>
      </c>
      <c r="C186" s="235"/>
      <c r="D186" s="221"/>
      <c r="E186" s="221"/>
      <c r="F186" s="221"/>
      <c r="G186" s="221"/>
      <c r="H186" s="221"/>
      <c r="I186" s="221"/>
      <c r="J186" s="221"/>
      <c r="K186" s="340"/>
      <c r="L186" s="336"/>
      <c r="M186" s="26"/>
      <c r="N186" s="261"/>
      <c r="O186" s="72"/>
      <c r="P186" s="26"/>
      <c r="Q186" s="28"/>
    </row>
    <row r="187" spans="1:17" ht="12" customHeight="1">
      <c r="A187" s="337">
        <v>0</v>
      </c>
      <c r="B187" s="332" t="s">
        <v>520</v>
      </c>
      <c r="C187" s="333"/>
      <c r="D187" s="333"/>
      <c r="E187" s="333"/>
      <c r="F187" s="333"/>
      <c r="G187" s="333"/>
      <c r="H187" s="333"/>
      <c r="I187" s="333"/>
      <c r="J187" s="333"/>
      <c r="K187" s="338">
        <v>250</v>
      </c>
      <c r="L187" s="334">
        <f>ROUND(K187*Курс_EUR,0)</f>
        <v>26250</v>
      </c>
      <c r="M187" s="26"/>
      <c r="N187" s="261">
        <f>K187*(1-Скидка_SATA)</f>
        <v>250</v>
      </c>
      <c r="O187" s="72">
        <f>N187*M187</f>
        <v>0</v>
      </c>
      <c r="P187" s="26">
        <f>L187*(1-Скидка_SATA)</f>
        <v>26250</v>
      </c>
      <c r="Q187" s="28">
        <f>M187*P187</f>
        <v>0</v>
      </c>
    </row>
    <row r="188" spans="1:17">
      <c r="A188" s="337"/>
      <c r="B188" s="229">
        <v>0.8</v>
      </c>
      <c r="C188" s="21">
        <v>1</v>
      </c>
      <c r="D188" s="219">
        <v>1.3</v>
      </c>
      <c r="E188" s="219">
        <v>1.6</v>
      </c>
      <c r="F188" s="219">
        <v>1.8</v>
      </c>
      <c r="G188" s="219">
        <v>2</v>
      </c>
      <c r="H188" s="219">
        <v>2.5</v>
      </c>
      <c r="I188" s="219">
        <v>3</v>
      </c>
      <c r="J188" s="219"/>
      <c r="K188" s="339"/>
      <c r="L188" s="335"/>
      <c r="M188" s="26"/>
      <c r="N188" s="261"/>
      <c r="O188" s="72"/>
      <c r="P188" s="26"/>
      <c r="Q188" s="28"/>
    </row>
    <row r="189" spans="1:17" ht="12.5" thickBot="1">
      <c r="A189" s="337"/>
      <c r="B189" s="230">
        <v>151316</v>
      </c>
      <c r="C189" s="235">
        <v>151324</v>
      </c>
      <c r="D189" s="221">
        <v>149161</v>
      </c>
      <c r="E189" s="221">
        <v>149179</v>
      </c>
      <c r="F189" s="221">
        <v>150417</v>
      </c>
      <c r="G189" s="221">
        <v>149187</v>
      </c>
      <c r="H189" s="221">
        <v>151332</v>
      </c>
      <c r="I189" s="221">
        <v>151340</v>
      </c>
      <c r="J189" s="221"/>
      <c r="K189" s="340"/>
      <c r="L189" s="336"/>
      <c r="M189" s="26"/>
      <c r="N189" s="261"/>
      <c r="O189" s="72"/>
      <c r="P189" s="26"/>
      <c r="Q189" s="28"/>
    </row>
    <row r="190" spans="1:17" ht="12" customHeight="1">
      <c r="A190" s="337">
        <v>0</v>
      </c>
      <c r="B190" s="332" t="s">
        <v>520</v>
      </c>
      <c r="C190" s="333"/>
      <c r="D190" s="333"/>
      <c r="E190" s="333"/>
      <c r="F190" s="333"/>
      <c r="G190" s="333"/>
      <c r="H190" s="333"/>
      <c r="I190" s="333"/>
      <c r="J190" s="333"/>
      <c r="K190" s="338">
        <v>283</v>
      </c>
      <c r="L190" s="334">
        <f>ROUND(K190*Курс_EUR,0)</f>
        <v>29715</v>
      </c>
      <c r="M190" s="26"/>
      <c r="N190" s="261">
        <f>K190*(1-Скидка_SATA)</f>
        <v>283</v>
      </c>
      <c r="O190" s="72">
        <f>N190*M190</f>
        <v>0</v>
      </c>
      <c r="P190" s="26">
        <f>L190*(1-Скидка_SATA)</f>
        <v>29715</v>
      </c>
      <c r="Q190" s="28">
        <f>M190*P190</f>
        <v>0</v>
      </c>
    </row>
    <row r="191" spans="1:17">
      <c r="A191" s="337"/>
      <c r="B191" s="229">
        <v>4</v>
      </c>
      <c r="C191" s="21">
        <v>5</v>
      </c>
      <c r="D191" s="219"/>
      <c r="E191" s="219"/>
      <c r="F191" s="219"/>
      <c r="G191" s="219"/>
      <c r="H191" s="219"/>
      <c r="I191" s="219"/>
      <c r="J191" s="219"/>
      <c r="K191" s="339"/>
      <c r="L191" s="335"/>
      <c r="M191" s="26"/>
      <c r="N191" s="261"/>
      <c r="O191" s="72"/>
      <c r="P191" s="26"/>
      <c r="Q191" s="28"/>
    </row>
    <row r="192" spans="1:17" ht="12.5" thickBot="1">
      <c r="A192" s="337"/>
      <c r="B192" s="230">
        <v>154187</v>
      </c>
      <c r="C192" s="235">
        <v>154195</v>
      </c>
      <c r="D192" s="221"/>
      <c r="E192" s="221"/>
      <c r="F192" s="221"/>
      <c r="G192" s="221"/>
      <c r="H192" s="221"/>
      <c r="I192" s="221"/>
      <c r="J192" s="221"/>
      <c r="K192" s="340"/>
      <c r="L192" s="336"/>
      <c r="M192" s="26"/>
      <c r="N192" s="261"/>
      <c r="O192" s="72"/>
      <c r="P192" s="26"/>
      <c r="Q192" s="28"/>
    </row>
    <row r="193" spans="1:17" ht="12" customHeight="1">
      <c r="A193" s="337">
        <v>0</v>
      </c>
      <c r="B193" s="332" t="s">
        <v>482</v>
      </c>
      <c r="C193" s="333"/>
      <c r="D193" s="333"/>
      <c r="E193" s="333"/>
      <c r="F193" s="333"/>
      <c r="G193" s="333"/>
      <c r="H193" s="333"/>
      <c r="I193" s="333"/>
      <c r="J193" s="333"/>
      <c r="K193" s="338">
        <v>650</v>
      </c>
      <c r="L193" s="334">
        <f>ROUND(K193*Курс_EUR,0)</f>
        <v>68250</v>
      </c>
      <c r="M193" s="26"/>
      <c r="N193" s="261">
        <f>K193*(1-Скидка_SATA)</f>
        <v>650</v>
      </c>
      <c r="O193" s="72">
        <f>N193*M193</f>
        <v>0</v>
      </c>
      <c r="P193" s="26">
        <f>L193*(1-Скидка_SATA)</f>
        <v>68250</v>
      </c>
      <c r="Q193" s="28">
        <f>M193*P193</f>
        <v>0</v>
      </c>
    </row>
    <row r="194" spans="1:17" ht="12" customHeight="1">
      <c r="A194" s="337"/>
      <c r="B194" s="229">
        <v>1.4</v>
      </c>
      <c r="C194" s="21">
        <v>1.7</v>
      </c>
      <c r="D194" s="219">
        <v>1.9</v>
      </c>
      <c r="E194" s="219">
        <v>2.1</v>
      </c>
      <c r="F194" s="219"/>
      <c r="G194" s="219"/>
      <c r="H194" s="219"/>
      <c r="I194" s="219"/>
      <c r="J194" s="219"/>
      <c r="K194" s="339"/>
      <c r="L194" s="335"/>
      <c r="M194" s="26"/>
      <c r="N194" s="261"/>
      <c r="O194" s="72"/>
      <c r="P194" s="26"/>
      <c r="Q194" s="28"/>
    </row>
    <row r="195" spans="1:17" ht="12.5" thickBot="1">
      <c r="A195" s="337"/>
      <c r="B195" s="230">
        <v>149377</v>
      </c>
      <c r="C195" s="235">
        <v>149385</v>
      </c>
      <c r="D195" s="221">
        <v>149393</v>
      </c>
      <c r="E195" s="221">
        <v>149401</v>
      </c>
      <c r="F195" s="221"/>
      <c r="G195" s="221"/>
      <c r="H195" s="221"/>
      <c r="I195" s="221"/>
      <c r="J195" s="221"/>
      <c r="K195" s="340"/>
      <c r="L195" s="336"/>
      <c r="M195" s="26"/>
      <c r="N195" s="261"/>
      <c r="O195" s="72"/>
      <c r="P195" s="26"/>
      <c r="Q195" s="28"/>
    </row>
    <row r="196" spans="1:17">
      <c r="A196" s="337">
        <v>0</v>
      </c>
      <c r="B196" s="332" t="s">
        <v>1390</v>
      </c>
      <c r="C196" s="333"/>
      <c r="D196" s="333"/>
      <c r="E196" s="333"/>
      <c r="F196" s="333"/>
      <c r="G196" s="333"/>
      <c r="H196" s="333"/>
      <c r="I196" s="333"/>
      <c r="J196" s="333"/>
      <c r="K196" s="338">
        <v>669</v>
      </c>
      <c r="L196" s="334">
        <f>ROUND(K196*Курс_EUR,0)</f>
        <v>70245</v>
      </c>
      <c r="M196" s="26"/>
      <c r="N196" s="261">
        <f>K196*(1-Скидка_SATA)</f>
        <v>669</v>
      </c>
      <c r="O196" s="72">
        <f>N196*M196</f>
        <v>0</v>
      </c>
      <c r="P196" s="26">
        <f>L196*(1-Скидка_SATA)</f>
        <v>70245</v>
      </c>
      <c r="Q196" s="28">
        <f>M196*P196</f>
        <v>0</v>
      </c>
    </row>
    <row r="197" spans="1:17">
      <c r="A197" s="337"/>
      <c r="B197" s="229">
        <v>1.4</v>
      </c>
      <c r="C197" s="21">
        <v>1.7</v>
      </c>
      <c r="D197" s="219">
        <v>1.9</v>
      </c>
      <c r="E197" s="219">
        <v>2.1</v>
      </c>
      <c r="F197" s="219"/>
      <c r="G197" s="219"/>
      <c r="H197" s="219"/>
      <c r="I197" s="219"/>
      <c r="J197" s="219"/>
      <c r="K197" s="339"/>
      <c r="L197" s="335"/>
      <c r="M197" s="26"/>
      <c r="N197" s="261"/>
      <c r="O197" s="72"/>
      <c r="P197" s="26"/>
      <c r="Q197" s="28"/>
    </row>
    <row r="198" spans="1:17" ht="12.5" thickBot="1">
      <c r="A198" s="337"/>
      <c r="B198" s="230">
        <v>157966</v>
      </c>
      <c r="C198" s="235">
        <v>157974</v>
      </c>
      <c r="D198" s="221">
        <v>157982</v>
      </c>
      <c r="E198" s="221">
        <v>157990</v>
      </c>
      <c r="F198" s="221"/>
      <c r="G198" s="221"/>
      <c r="H198" s="221"/>
      <c r="I198" s="221"/>
      <c r="J198" s="221"/>
      <c r="K198" s="340"/>
      <c r="L198" s="336"/>
      <c r="M198" s="26"/>
      <c r="N198" s="261"/>
      <c r="O198" s="72"/>
      <c r="P198" s="26"/>
      <c r="Q198" s="28"/>
    </row>
    <row r="199" spans="1:17" ht="12" customHeight="1">
      <c r="A199" s="337">
        <v>0</v>
      </c>
      <c r="B199" s="332" t="s">
        <v>483</v>
      </c>
      <c r="C199" s="333"/>
      <c r="D199" s="333"/>
      <c r="E199" s="333"/>
      <c r="F199" s="333"/>
      <c r="G199" s="333"/>
      <c r="H199" s="333"/>
      <c r="I199" s="333"/>
      <c r="J199" s="333"/>
      <c r="K199" s="338">
        <v>653</v>
      </c>
      <c r="L199" s="334">
        <f>ROUND(K199*Курс_EUR,0)</f>
        <v>68565</v>
      </c>
      <c r="M199" s="26"/>
      <c r="N199" s="261">
        <f>K199*(1-Скидка_SATA)</f>
        <v>653</v>
      </c>
      <c r="O199" s="72">
        <f>N199*M199</f>
        <v>0</v>
      </c>
      <c r="P199" s="26">
        <f>L199*(1-Скидка_SATA)</f>
        <v>68565</v>
      </c>
      <c r="Q199" s="28">
        <f>M199*P199</f>
        <v>0</v>
      </c>
    </row>
    <row r="200" spans="1:17" ht="12" customHeight="1">
      <c r="A200" s="337"/>
      <c r="B200" s="229">
        <v>1.4</v>
      </c>
      <c r="C200" s="21">
        <v>1.7</v>
      </c>
      <c r="D200" s="219">
        <v>1.9</v>
      </c>
      <c r="E200" s="219">
        <v>2.1</v>
      </c>
      <c r="F200" s="219"/>
      <c r="G200" s="219"/>
      <c r="H200" s="219"/>
      <c r="I200" s="219"/>
      <c r="J200" s="219"/>
      <c r="K200" s="339"/>
      <c r="L200" s="335"/>
      <c r="M200" s="26"/>
      <c r="N200" s="261"/>
      <c r="O200" s="72"/>
      <c r="P200" s="26"/>
      <c r="Q200" s="28"/>
    </row>
    <row r="201" spans="1:17" ht="12.5" thickBot="1">
      <c r="A201" s="337"/>
      <c r="B201" s="230">
        <v>149419</v>
      </c>
      <c r="C201" s="235">
        <v>149427</v>
      </c>
      <c r="D201" s="221">
        <v>149435</v>
      </c>
      <c r="E201" s="221">
        <v>149443</v>
      </c>
      <c r="F201" s="221"/>
      <c r="G201" s="221"/>
      <c r="H201" s="221"/>
      <c r="I201" s="221"/>
      <c r="J201" s="221"/>
      <c r="K201" s="340"/>
      <c r="L201" s="336"/>
      <c r="M201" s="26"/>
      <c r="N201" s="261"/>
      <c r="O201" s="72"/>
      <c r="P201" s="26"/>
      <c r="Q201" s="28"/>
    </row>
    <row r="202" spans="1:17" ht="12" customHeight="1">
      <c r="A202" s="337">
        <v>0</v>
      </c>
      <c r="B202" s="332" t="s">
        <v>511</v>
      </c>
      <c r="C202" s="333"/>
      <c r="D202" s="333"/>
      <c r="E202" s="333"/>
      <c r="F202" s="333"/>
      <c r="G202" s="333"/>
      <c r="H202" s="333"/>
      <c r="I202" s="333"/>
      <c r="J202" s="333"/>
      <c r="K202" s="338">
        <v>250</v>
      </c>
      <c r="L202" s="334">
        <f>ROUND(K202*Курс_EUR,0)</f>
        <v>26250</v>
      </c>
      <c r="M202" s="26"/>
      <c r="N202" s="261">
        <f>K202*(1-Скидка_SATA)</f>
        <v>250</v>
      </c>
      <c r="O202" s="72">
        <f>N202*M202</f>
        <v>0</v>
      </c>
      <c r="P202" s="26">
        <f>L202*(1-Скидка_SATA)</f>
        <v>26250</v>
      </c>
      <c r="Q202" s="28">
        <f>M202*P202</f>
        <v>0</v>
      </c>
    </row>
    <row r="203" spans="1:17">
      <c r="A203" s="337"/>
      <c r="B203" s="229">
        <v>1.4</v>
      </c>
      <c r="C203" s="21">
        <v>1.7</v>
      </c>
      <c r="D203" s="219">
        <v>1.9</v>
      </c>
      <c r="E203" s="219">
        <v>2.1</v>
      </c>
      <c r="F203" s="219"/>
      <c r="G203" s="219"/>
      <c r="H203" s="219"/>
      <c r="I203" s="219"/>
      <c r="J203" s="219"/>
      <c r="K203" s="339"/>
      <c r="L203" s="335"/>
      <c r="M203" s="26"/>
      <c r="N203" s="261"/>
      <c r="O203" s="72"/>
      <c r="P203" s="26"/>
      <c r="Q203" s="28"/>
    </row>
    <row r="204" spans="1:17" ht="12.5" thickBot="1">
      <c r="A204" s="337"/>
      <c r="B204" s="230">
        <v>149195</v>
      </c>
      <c r="C204" s="235">
        <v>149203</v>
      </c>
      <c r="D204" s="221">
        <v>149211</v>
      </c>
      <c r="E204" s="221">
        <v>149229</v>
      </c>
      <c r="F204" s="221"/>
      <c r="G204" s="221"/>
      <c r="H204" s="221"/>
      <c r="I204" s="221"/>
      <c r="J204" s="221"/>
      <c r="K204" s="340"/>
      <c r="L204" s="336"/>
      <c r="M204" s="26"/>
      <c r="N204" s="261"/>
      <c r="O204" s="72"/>
      <c r="P204" s="26"/>
      <c r="Q204" s="28"/>
    </row>
    <row r="205" spans="1:17">
      <c r="A205" s="337">
        <v>0</v>
      </c>
      <c r="B205" s="332" t="s">
        <v>2622</v>
      </c>
      <c r="C205" s="333"/>
      <c r="D205" s="333"/>
      <c r="E205" s="333"/>
      <c r="F205" s="333"/>
      <c r="G205" s="333"/>
      <c r="H205" s="333"/>
      <c r="I205" s="333"/>
      <c r="J205" s="333"/>
      <c r="K205" s="338">
        <v>612</v>
      </c>
      <c r="L205" s="334">
        <f>ROUND(K205*Курс_EUR,0)</f>
        <v>64260</v>
      </c>
      <c r="M205" s="251"/>
      <c r="N205" s="261">
        <f>K205*(1-Скидка_SATA)</f>
        <v>612</v>
      </c>
      <c r="O205" s="72">
        <f>N205*M205</f>
        <v>0</v>
      </c>
      <c r="P205" s="26">
        <f>L205*(1-Скидка_SATA)</f>
        <v>64260</v>
      </c>
      <c r="Q205" s="28">
        <f>M205*P205</f>
        <v>0</v>
      </c>
    </row>
    <row r="206" spans="1:17">
      <c r="A206" s="369"/>
      <c r="B206" s="229">
        <v>1.3</v>
      </c>
      <c r="C206" s="21">
        <v>1.6</v>
      </c>
      <c r="D206" s="219">
        <v>1.8</v>
      </c>
      <c r="E206" s="219">
        <v>2</v>
      </c>
      <c r="F206" s="219">
        <v>2.5</v>
      </c>
      <c r="G206" s="219"/>
      <c r="H206" s="219"/>
      <c r="I206" s="219"/>
      <c r="J206" s="219"/>
      <c r="K206" s="339"/>
      <c r="L206" s="335"/>
      <c r="M206" s="251"/>
      <c r="N206" s="261"/>
      <c r="O206" s="72"/>
      <c r="P206" s="26"/>
      <c r="Q206" s="28"/>
    </row>
    <row r="207" spans="1:17" ht="12.5" thickBot="1">
      <c r="A207" s="369"/>
      <c r="B207" s="230">
        <v>1107805</v>
      </c>
      <c r="C207" s="235">
        <v>1107813</v>
      </c>
      <c r="D207" s="221">
        <v>1107821</v>
      </c>
      <c r="E207" s="221">
        <v>1107839</v>
      </c>
      <c r="F207" s="221">
        <v>1107847</v>
      </c>
      <c r="G207" s="221"/>
      <c r="H207" s="221"/>
      <c r="I207" s="221"/>
      <c r="J207" s="221"/>
      <c r="K207" s="340"/>
      <c r="L207" s="336"/>
      <c r="M207" s="251"/>
      <c r="N207" s="261"/>
      <c r="O207" s="72"/>
      <c r="P207" s="26"/>
      <c r="Q207" s="28"/>
    </row>
    <row r="208" spans="1:17">
      <c r="A208" s="337">
        <v>0</v>
      </c>
      <c r="B208" s="332" t="s">
        <v>2623</v>
      </c>
      <c r="C208" s="333"/>
      <c r="D208" s="333"/>
      <c r="E208" s="333"/>
      <c r="F208" s="333"/>
      <c r="G208" s="333"/>
      <c r="H208" s="333"/>
      <c r="I208" s="333"/>
      <c r="J208" s="333"/>
      <c r="K208" s="338">
        <v>691</v>
      </c>
      <c r="L208" s="334">
        <f>ROUND(K208*Курс_EUR,0)</f>
        <v>72555</v>
      </c>
      <c r="M208" s="251"/>
      <c r="N208" s="261">
        <f>K208*(1-Скидка_SATA)</f>
        <v>691</v>
      </c>
      <c r="O208" s="72">
        <f>N208*M208</f>
        <v>0</v>
      </c>
      <c r="P208" s="26">
        <f>L208*(1-Скидка_SATA)</f>
        <v>72555</v>
      </c>
      <c r="Q208" s="28">
        <f>M208*P208</f>
        <v>0</v>
      </c>
    </row>
    <row r="209" spans="1:17">
      <c r="A209" s="369"/>
      <c r="B209" s="229">
        <v>1.4</v>
      </c>
      <c r="C209" s="21">
        <v>1.7</v>
      </c>
      <c r="D209" s="219">
        <v>1.9</v>
      </c>
      <c r="E209" s="219"/>
      <c r="F209" s="219"/>
      <c r="G209" s="219"/>
      <c r="H209" s="219"/>
      <c r="I209" s="219"/>
      <c r="J209" s="219"/>
      <c r="K209" s="339"/>
      <c r="L209" s="335"/>
      <c r="M209" s="251"/>
      <c r="N209" s="261"/>
      <c r="O209" s="72"/>
      <c r="P209" s="26"/>
      <c r="Q209" s="28"/>
    </row>
    <row r="210" spans="1:17" ht="12.5" thickBot="1">
      <c r="A210" s="369"/>
      <c r="B210" s="230">
        <v>1107772</v>
      </c>
      <c r="C210" s="235">
        <v>1107780</v>
      </c>
      <c r="D210" s="221">
        <v>1107798</v>
      </c>
      <c r="E210" s="221"/>
      <c r="F210" s="221"/>
      <c r="G210" s="221"/>
      <c r="H210" s="221"/>
      <c r="I210" s="221"/>
      <c r="J210" s="221"/>
      <c r="K210" s="340"/>
      <c r="L210" s="336"/>
      <c r="M210" s="251"/>
      <c r="N210" s="261"/>
      <c r="O210" s="72"/>
      <c r="P210" s="26"/>
      <c r="Q210" s="28"/>
    </row>
    <row r="211" spans="1:17">
      <c r="A211" s="222"/>
      <c r="B211" s="246"/>
      <c r="C211" s="246"/>
      <c r="D211" s="217"/>
      <c r="E211" s="217"/>
      <c r="F211" s="217"/>
      <c r="G211" s="217"/>
      <c r="H211" s="217"/>
      <c r="I211" s="217"/>
      <c r="J211" s="217"/>
      <c r="K211" s="252"/>
      <c r="L211" s="252"/>
      <c r="M211" s="251"/>
      <c r="N211" s="261"/>
      <c r="O211" s="72"/>
      <c r="P211" s="26"/>
      <c r="Q211" s="28"/>
    </row>
    <row r="212" spans="1:17" ht="12" customHeight="1">
      <c r="A212" s="337">
        <v>0</v>
      </c>
      <c r="B212" s="367" t="s">
        <v>496</v>
      </c>
      <c r="C212" s="368"/>
      <c r="D212" s="368"/>
      <c r="E212" s="368"/>
      <c r="F212" s="368"/>
      <c r="G212" s="368"/>
      <c r="H212" s="368"/>
      <c r="I212" s="368"/>
      <c r="J212" s="368"/>
      <c r="K212" s="339">
        <v>745</v>
      </c>
      <c r="L212" s="335">
        <f>ROUND(K212*Курс_EUR,0)</f>
        <v>78225</v>
      </c>
      <c r="M212" s="26"/>
      <c r="N212" s="261">
        <f>K212*(1-Скидка_SATA)</f>
        <v>745</v>
      </c>
      <c r="O212" s="72">
        <f>N212*M212</f>
        <v>0</v>
      </c>
      <c r="P212" s="26">
        <f>L212*(1-Скидка_SATA)</f>
        <v>78225</v>
      </c>
      <c r="Q212" s="28">
        <f>M212*P212</f>
        <v>0</v>
      </c>
    </row>
    <row r="213" spans="1:17">
      <c r="A213" s="337"/>
      <c r="B213" s="229">
        <v>0.8</v>
      </c>
      <c r="C213" s="21">
        <v>1.1000000000000001</v>
      </c>
      <c r="D213" s="219">
        <v>1.3</v>
      </c>
      <c r="E213" s="219">
        <v>1.5</v>
      </c>
      <c r="F213" s="219">
        <v>1.7</v>
      </c>
      <c r="G213" s="219">
        <v>2</v>
      </c>
      <c r="H213" s="219">
        <v>2.5</v>
      </c>
      <c r="I213" s="219">
        <v>3</v>
      </c>
      <c r="J213" s="219"/>
      <c r="K213" s="339"/>
      <c r="L213" s="335"/>
      <c r="M213" s="26"/>
      <c r="N213" s="261"/>
      <c r="O213" s="72"/>
      <c r="P213" s="26"/>
      <c r="Q213" s="28"/>
    </row>
    <row r="214" spans="1:17" ht="12.5" thickBot="1">
      <c r="A214" s="337"/>
      <c r="B214" s="230">
        <v>132092</v>
      </c>
      <c r="C214" s="235">
        <v>132100</v>
      </c>
      <c r="D214" s="221">
        <v>132118</v>
      </c>
      <c r="E214" s="221">
        <v>132126</v>
      </c>
      <c r="F214" s="221">
        <v>132134</v>
      </c>
      <c r="G214" s="221">
        <v>132142</v>
      </c>
      <c r="H214" s="221">
        <v>153486</v>
      </c>
      <c r="I214" s="221">
        <v>153494</v>
      </c>
      <c r="J214" s="221"/>
      <c r="K214" s="340"/>
      <c r="L214" s="336"/>
      <c r="M214" s="26"/>
      <c r="N214" s="261"/>
      <c r="O214" s="72"/>
      <c r="P214" s="26"/>
      <c r="Q214" s="28"/>
    </row>
    <row r="215" spans="1:17" ht="12" customHeight="1">
      <c r="A215" s="337">
        <v>0</v>
      </c>
      <c r="B215" s="332" t="s">
        <v>522</v>
      </c>
      <c r="C215" s="333"/>
      <c r="D215" s="333"/>
      <c r="E215" s="333"/>
      <c r="F215" s="333"/>
      <c r="G215" s="333"/>
      <c r="H215" s="333"/>
      <c r="I215" s="333"/>
      <c r="J215" s="333"/>
      <c r="K215" s="338">
        <v>268</v>
      </c>
      <c r="L215" s="334">
        <f>ROUND(K215*Курс_EUR,0)</f>
        <v>28140</v>
      </c>
      <c r="M215" s="26"/>
      <c r="N215" s="261">
        <f>K215*(1-Скидка_SATA)</f>
        <v>268</v>
      </c>
      <c r="O215" s="72">
        <f>N215*M215</f>
        <v>0</v>
      </c>
      <c r="P215" s="26">
        <f>L215*(1-Скидка_SATA)</f>
        <v>28140</v>
      </c>
      <c r="Q215" s="28">
        <f>M215*P215</f>
        <v>0</v>
      </c>
    </row>
    <row r="216" spans="1:17">
      <c r="A216" s="337"/>
      <c r="B216" s="229">
        <v>0.8</v>
      </c>
      <c r="C216" s="21">
        <v>1.1000000000000001</v>
      </c>
      <c r="D216" s="219">
        <v>1.3</v>
      </c>
      <c r="E216" s="219">
        <v>1.5</v>
      </c>
      <c r="F216" s="219">
        <v>1.7</v>
      </c>
      <c r="G216" s="219">
        <v>2</v>
      </c>
      <c r="H216" s="219">
        <v>2.5</v>
      </c>
      <c r="I216" s="219">
        <v>3</v>
      </c>
      <c r="J216" s="219"/>
      <c r="K216" s="339"/>
      <c r="L216" s="335"/>
      <c r="M216" s="26"/>
      <c r="N216" s="261"/>
      <c r="O216" s="72"/>
      <c r="P216" s="26"/>
      <c r="Q216" s="28"/>
    </row>
    <row r="217" spans="1:17" ht="12.5" thickBot="1">
      <c r="A217" s="337"/>
      <c r="B217" s="230">
        <v>132159</v>
      </c>
      <c r="C217" s="235">
        <v>132167</v>
      </c>
      <c r="D217" s="221">
        <v>132175</v>
      </c>
      <c r="E217" s="221">
        <v>132183</v>
      </c>
      <c r="F217" s="221">
        <v>132191</v>
      </c>
      <c r="G217" s="221">
        <v>132209</v>
      </c>
      <c r="H217" s="221">
        <v>153528</v>
      </c>
      <c r="I217" s="221">
        <v>153536</v>
      </c>
      <c r="J217" s="221"/>
      <c r="K217" s="340"/>
      <c r="L217" s="336"/>
      <c r="M217" s="26"/>
      <c r="N217" s="261"/>
      <c r="O217" s="72"/>
      <c r="P217" s="26"/>
      <c r="Q217" s="28"/>
    </row>
    <row r="218" spans="1:17" ht="12" customHeight="1">
      <c r="A218" s="337">
        <v>0</v>
      </c>
      <c r="B218" s="332" t="s">
        <v>522</v>
      </c>
      <c r="C218" s="333"/>
      <c r="D218" s="333"/>
      <c r="E218" s="333"/>
      <c r="F218" s="333"/>
      <c r="G218" s="333"/>
      <c r="H218" s="333"/>
      <c r="I218" s="333"/>
      <c r="J218" s="333"/>
      <c r="K218" s="338">
        <v>300</v>
      </c>
      <c r="L218" s="334">
        <f>ROUND(K218*Курс_EUR,0)</f>
        <v>31500</v>
      </c>
      <c r="M218" s="26"/>
      <c r="N218" s="261">
        <f>K218*(1-Скидка_SATA)</f>
        <v>300</v>
      </c>
      <c r="O218" s="72">
        <f>N218*M218</f>
        <v>0</v>
      </c>
      <c r="P218" s="26">
        <f>L218*(1-Скидка_SATA)</f>
        <v>31500</v>
      </c>
      <c r="Q218" s="28">
        <f>M218*P218</f>
        <v>0</v>
      </c>
    </row>
    <row r="219" spans="1:17">
      <c r="A219" s="337"/>
      <c r="B219" s="229">
        <v>4</v>
      </c>
      <c r="C219" s="21">
        <v>5</v>
      </c>
      <c r="D219" s="219"/>
      <c r="E219" s="219"/>
      <c r="F219" s="219"/>
      <c r="G219" s="219"/>
      <c r="H219" s="219"/>
      <c r="I219" s="219"/>
      <c r="J219" s="219"/>
      <c r="K219" s="339"/>
      <c r="L219" s="335"/>
      <c r="M219" s="26"/>
      <c r="N219" s="261"/>
      <c r="O219" s="72"/>
      <c r="P219" s="26"/>
      <c r="Q219" s="28"/>
    </row>
    <row r="220" spans="1:17" ht="12.5" thickBot="1">
      <c r="A220" s="337"/>
      <c r="B220" s="230">
        <v>154377</v>
      </c>
      <c r="C220" s="235">
        <v>154385</v>
      </c>
      <c r="D220" s="221"/>
      <c r="E220" s="221"/>
      <c r="F220" s="221"/>
      <c r="G220" s="221"/>
      <c r="H220" s="221"/>
      <c r="I220" s="221"/>
      <c r="J220" s="221"/>
      <c r="K220" s="340"/>
      <c r="L220" s="336"/>
      <c r="M220" s="26"/>
      <c r="N220" s="261"/>
      <c r="O220" s="72"/>
      <c r="P220" s="26"/>
      <c r="Q220" s="28"/>
    </row>
    <row r="221" spans="1:17" ht="12" customHeight="1">
      <c r="A221" s="337">
        <v>0</v>
      </c>
      <c r="B221" s="332" t="s">
        <v>497</v>
      </c>
      <c r="C221" s="333"/>
      <c r="D221" s="333"/>
      <c r="E221" s="333"/>
      <c r="F221" s="333"/>
      <c r="G221" s="333"/>
      <c r="H221" s="333"/>
      <c r="I221" s="333"/>
      <c r="J221" s="333"/>
      <c r="K221" s="338">
        <v>886</v>
      </c>
      <c r="L221" s="334">
        <f>ROUND(K221*Курс_EUR,0)</f>
        <v>93030</v>
      </c>
      <c r="M221" s="26"/>
      <c r="N221" s="261">
        <f>K221*(1-Скидка_SATA)</f>
        <v>886</v>
      </c>
      <c r="O221" s="72">
        <f>N221*M221</f>
        <v>0</v>
      </c>
      <c r="P221" s="26">
        <f>L221*(1-Скидка_SATA)</f>
        <v>93030</v>
      </c>
      <c r="Q221" s="28">
        <f>M221*P221</f>
        <v>0</v>
      </c>
    </row>
    <row r="222" spans="1:17">
      <c r="A222" s="337"/>
      <c r="B222" s="229">
        <v>0.8</v>
      </c>
      <c r="C222" s="21">
        <v>1.1000000000000001</v>
      </c>
      <c r="D222" s="219">
        <v>1.3</v>
      </c>
      <c r="E222" s="219">
        <v>1.5</v>
      </c>
      <c r="F222" s="219">
        <v>1.7</v>
      </c>
      <c r="G222" s="219">
        <v>2</v>
      </c>
      <c r="H222" s="219"/>
      <c r="I222" s="219"/>
      <c r="J222" s="219"/>
      <c r="K222" s="339"/>
      <c r="L222" s="335"/>
      <c r="M222" s="26"/>
      <c r="N222" s="261"/>
      <c r="O222" s="72"/>
      <c r="P222" s="26"/>
      <c r="Q222" s="28"/>
    </row>
    <row r="223" spans="1:17" ht="12.5" thickBot="1">
      <c r="A223" s="337"/>
      <c r="B223" s="230">
        <v>141903</v>
      </c>
      <c r="C223" s="235">
        <v>141911</v>
      </c>
      <c r="D223" s="221">
        <v>141929</v>
      </c>
      <c r="E223" s="221">
        <v>141937</v>
      </c>
      <c r="F223" s="221">
        <v>141945</v>
      </c>
      <c r="G223" s="221">
        <v>141952</v>
      </c>
      <c r="H223" s="221"/>
      <c r="I223" s="221"/>
      <c r="J223" s="221"/>
      <c r="K223" s="340"/>
      <c r="L223" s="336"/>
      <c r="M223" s="26"/>
      <c r="N223" s="261"/>
      <c r="O223" s="72"/>
      <c r="P223" s="26"/>
      <c r="Q223" s="28"/>
    </row>
    <row r="224" spans="1:17" ht="12" customHeight="1">
      <c r="A224" s="337">
        <v>0</v>
      </c>
      <c r="B224" s="332" t="s">
        <v>523</v>
      </c>
      <c r="C224" s="333"/>
      <c r="D224" s="333"/>
      <c r="E224" s="333"/>
      <c r="F224" s="333"/>
      <c r="G224" s="333"/>
      <c r="H224" s="333"/>
      <c r="I224" s="333"/>
      <c r="J224" s="333"/>
      <c r="K224" s="338">
        <v>439</v>
      </c>
      <c r="L224" s="334">
        <f>ROUND(K224*Курс_EUR,0)</f>
        <v>46095</v>
      </c>
      <c r="M224" s="26"/>
      <c r="N224" s="261">
        <f>K224*(1-Скидка_SATA)</f>
        <v>439</v>
      </c>
      <c r="O224" s="72">
        <f>N224*M224</f>
        <v>0</v>
      </c>
      <c r="P224" s="26">
        <f>L224*(1-Скидка_SATA)</f>
        <v>46095</v>
      </c>
      <c r="Q224" s="28">
        <f>M224*P224</f>
        <v>0</v>
      </c>
    </row>
    <row r="225" spans="1:17">
      <c r="A225" s="337"/>
      <c r="B225" s="229">
        <v>0.8</v>
      </c>
      <c r="C225" s="21">
        <v>1.1000000000000001</v>
      </c>
      <c r="D225" s="219">
        <v>1.3</v>
      </c>
      <c r="E225" s="219">
        <v>1.5</v>
      </c>
      <c r="F225" s="219">
        <v>1.7</v>
      </c>
      <c r="G225" s="219">
        <v>2</v>
      </c>
      <c r="H225" s="219"/>
      <c r="I225" s="219"/>
      <c r="J225" s="219"/>
      <c r="K225" s="339"/>
      <c r="L225" s="335"/>
      <c r="M225" s="26"/>
      <c r="N225" s="261"/>
      <c r="O225" s="72"/>
      <c r="P225" s="26"/>
      <c r="Q225" s="28"/>
    </row>
    <row r="226" spans="1:17" ht="12.5" thickBot="1">
      <c r="A226" s="337"/>
      <c r="B226" s="230">
        <v>141648</v>
      </c>
      <c r="C226" s="235">
        <v>141655</v>
      </c>
      <c r="D226" s="221">
        <v>141663</v>
      </c>
      <c r="E226" s="221">
        <v>141689</v>
      </c>
      <c r="F226" s="221">
        <v>141697</v>
      </c>
      <c r="G226" s="221">
        <v>141705</v>
      </c>
      <c r="H226" s="221"/>
      <c r="I226" s="221"/>
      <c r="J226" s="221"/>
      <c r="K226" s="340"/>
      <c r="L226" s="336"/>
      <c r="M226" s="26"/>
      <c r="N226" s="261"/>
      <c r="O226" s="72"/>
      <c r="P226" s="26"/>
      <c r="Q226" s="28"/>
    </row>
    <row r="227" spans="1:17" ht="12" customHeight="1">
      <c r="A227" s="337">
        <v>0</v>
      </c>
      <c r="B227" s="332" t="s">
        <v>498</v>
      </c>
      <c r="C227" s="333"/>
      <c r="D227" s="333"/>
      <c r="E227" s="333"/>
      <c r="F227" s="333"/>
      <c r="G227" s="333"/>
      <c r="H227" s="333"/>
      <c r="I227" s="333"/>
      <c r="J227" s="333"/>
      <c r="K227" s="338">
        <v>810</v>
      </c>
      <c r="L227" s="334">
        <f>ROUND(K227*Курс_EUR,0)</f>
        <v>85050</v>
      </c>
      <c r="M227" s="26"/>
      <c r="N227" s="261">
        <f>K227*(1-Скидка_SATA)</f>
        <v>810</v>
      </c>
      <c r="O227" s="72">
        <f>N227*M227</f>
        <v>0</v>
      </c>
      <c r="P227" s="26">
        <f>L227*(1-Скидка_SATA)</f>
        <v>85050</v>
      </c>
      <c r="Q227" s="28">
        <f>M227*P227</f>
        <v>0</v>
      </c>
    </row>
    <row r="228" spans="1:17">
      <c r="A228" s="337"/>
      <c r="B228" s="229">
        <v>2.5</v>
      </c>
      <c r="C228" s="21">
        <v>3</v>
      </c>
      <c r="D228" s="219">
        <v>4</v>
      </c>
      <c r="E228" s="219"/>
      <c r="F228" s="219"/>
      <c r="G228" s="219"/>
      <c r="H228" s="219"/>
      <c r="I228" s="219"/>
      <c r="J228" s="219"/>
      <c r="K228" s="339"/>
      <c r="L228" s="335"/>
      <c r="M228" s="26"/>
      <c r="N228" s="261"/>
      <c r="O228" s="72"/>
      <c r="P228" s="26"/>
      <c r="Q228" s="28"/>
    </row>
    <row r="229" spans="1:17" ht="12.5" thickBot="1">
      <c r="A229" s="337"/>
      <c r="B229" s="230">
        <v>154344</v>
      </c>
      <c r="C229" s="235">
        <v>154351</v>
      </c>
      <c r="D229" s="221">
        <v>154369</v>
      </c>
      <c r="E229" s="221"/>
      <c r="F229" s="221"/>
      <c r="G229" s="221"/>
      <c r="H229" s="221"/>
      <c r="I229" s="221"/>
      <c r="J229" s="221"/>
      <c r="K229" s="340"/>
      <c r="L229" s="336"/>
      <c r="M229" s="26"/>
      <c r="N229" s="261"/>
      <c r="O229" s="72"/>
      <c r="P229" s="26"/>
      <c r="Q229" s="28"/>
    </row>
    <row r="230" spans="1:17" ht="12" customHeight="1">
      <c r="A230" s="337">
        <v>0</v>
      </c>
      <c r="B230" s="332" t="s">
        <v>524</v>
      </c>
      <c r="C230" s="333"/>
      <c r="D230" s="333"/>
      <c r="E230" s="333"/>
      <c r="F230" s="333"/>
      <c r="G230" s="333"/>
      <c r="H230" s="333"/>
      <c r="I230" s="333"/>
      <c r="J230" s="333"/>
      <c r="K230" s="338">
        <v>381</v>
      </c>
      <c r="L230" s="334">
        <f>ROUND(K230*Курс_EUR,0)</f>
        <v>40005</v>
      </c>
      <c r="M230" s="26"/>
      <c r="N230" s="261">
        <f>K230*(1-Скидка_SATA)</f>
        <v>381</v>
      </c>
      <c r="O230" s="72">
        <f>N230*M230</f>
        <v>0</v>
      </c>
      <c r="P230" s="26">
        <f>L230*(1-Скидка_SATA)</f>
        <v>40005</v>
      </c>
      <c r="Q230" s="28">
        <f>M230*P230</f>
        <v>0</v>
      </c>
    </row>
    <row r="231" spans="1:17">
      <c r="A231" s="337"/>
      <c r="B231" s="229">
        <v>2.5</v>
      </c>
      <c r="C231" s="21">
        <v>3</v>
      </c>
      <c r="D231" s="219">
        <v>4</v>
      </c>
      <c r="E231" s="219"/>
      <c r="F231" s="219"/>
      <c r="G231" s="219"/>
      <c r="H231" s="219"/>
      <c r="I231" s="219"/>
      <c r="J231" s="219"/>
      <c r="K231" s="339"/>
      <c r="L231" s="335"/>
      <c r="M231" s="26"/>
      <c r="N231" s="261"/>
      <c r="O231" s="72"/>
      <c r="P231" s="26"/>
      <c r="Q231" s="28"/>
    </row>
    <row r="232" spans="1:17" ht="12.5" thickBot="1">
      <c r="A232" s="337"/>
      <c r="B232" s="230">
        <v>154393</v>
      </c>
      <c r="C232" s="235">
        <v>154401</v>
      </c>
      <c r="D232" s="221">
        <v>154419</v>
      </c>
      <c r="E232" s="221"/>
      <c r="F232" s="221"/>
      <c r="G232" s="221"/>
      <c r="H232" s="221"/>
      <c r="I232" s="221"/>
      <c r="J232" s="221"/>
      <c r="K232" s="340"/>
      <c r="L232" s="336"/>
      <c r="M232" s="26"/>
      <c r="N232" s="261"/>
      <c r="O232" s="72"/>
      <c r="P232" s="26"/>
      <c r="Q232" s="28"/>
    </row>
    <row r="233" spans="1:17">
      <c r="A233" s="337">
        <v>0</v>
      </c>
      <c r="B233" s="332" t="s">
        <v>499</v>
      </c>
      <c r="C233" s="333"/>
      <c r="D233" s="333"/>
      <c r="E233" s="333"/>
      <c r="F233" s="333"/>
      <c r="G233" s="333"/>
      <c r="H233" s="333"/>
      <c r="I233" s="333"/>
      <c r="J233" s="333"/>
      <c r="K233" s="338">
        <v>965</v>
      </c>
      <c r="L233" s="334">
        <f>ROUND(K233*Курс_EUR,0)</f>
        <v>101325</v>
      </c>
      <c r="M233" s="26"/>
      <c r="N233" s="261">
        <f>K233*(1-Скидка_SATA)</f>
        <v>965</v>
      </c>
      <c r="O233" s="72">
        <f>N233*M233</f>
        <v>0</v>
      </c>
      <c r="P233" s="26">
        <f>L233*(1-Скидка_SATA)</f>
        <v>101325</v>
      </c>
      <c r="Q233" s="28">
        <f>M233*P233</f>
        <v>0</v>
      </c>
    </row>
    <row r="234" spans="1:17">
      <c r="A234" s="337"/>
      <c r="B234" s="229">
        <v>1.6</v>
      </c>
      <c r="C234" s="21"/>
      <c r="D234" s="219"/>
      <c r="E234" s="219"/>
      <c r="F234" s="219"/>
      <c r="G234" s="219"/>
      <c r="H234" s="219"/>
      <c r="I234" s="219"/>
      <c r="J234" s="219"/>
      <c r="K234" s="339"/>
      <c r="L234" s="335"/>
      <c r="M234" s="26"/>
      <c r="N234" s="261"/>
      <c r="O234" s="72"/>
      <c r="P234" s="26"/>
      <c r="Q234" s="28"/>
    </row>
    <row r="235" spans="1:17" ht="12.5" thickBot="1">
      <c r="A235" s="337"/>
      <c r="B235" s="230">
        <v>161232</v>
      </c>
      <c r="C235" s="235"/>
      <c r="D235" s="221"/>
      <c r="E235" s="221"/>
      <c r="F235" s="221"/>
      <c r="G235" s="221"/>
      <c r="H235" s="221"/>
      <c r="I235" s="221"/>
      <c r="J235" s="221"/>
      <c r="K235" s="340"/>
      <c r="L235" s="336"/>
      <c r="M235" s="26"/>
      <c r="N235" s="261"/>
      <c r="O235" s="72"/>
      <c r="P235" s="26"/>
      <c r="Q235" s="28"/>
    </row>
    <row r="236" spans="1:17" ht="12" customHeight="1">
      <c r="A236" s="337">
        <v>0</v>
      </c>
      <c r="B236" s="332" t="s">
        <v>484</v>
      </c>
      <c r="C236" s="333"/>
      <c r="D236" s="333"/>
      <c r="E236" s="333"/>
      <c r="F236" s="333"/>
      <c r="G236" s="333"/>
      <c r="H236" s="333"/>
      <c r="I236" s="333"/>
      <c r="J236" s="333"/>
      <c r="K236" s="338">
        <v>745</v>
      </c>
      <c r="L236" s="334">
        <f>ROUND(K236*Курс_EUR,0)</f>
        <v>78225</v>
      </c>
      <c r="M236" s="26"/>
      <c r="N236" s="261">
        <f>K236*(1-Скидка_SATA)</f>
        <v>745</v>
      </c>
      <c r="O236" s="72">
        <f>N236*M236</f>
        <v>0</v>
      </c>
      <c r="P236" s="26">
        <f>L236*(1-Скидка_SATA)</f>
        <v>78225</v>
      </c>
      <c r="Q236" s="28">
        <f>M236*P236</f>
        <v>0</v>
      </c>
    </row>
    <row r="237" spans="1:17" ht="12" customHeight="1">
      <c r="A237" s="337"/>
      <c r="B237" s="229">
        <v>0.8</v>
      </c>
      <c r="C237" s="21">
        <v>1</v>
      </c>
      <c r="D237" s="219">
        <v>1.2</v>
      </c>
      <c r="E237" s="219">
        <v>1.4</v>
      </c>
      <c r="F237" s="219">
        <v>1.6</v>
      </c>
      <c r="G237" s="219">
        <v>2</v>
      </c>
      <c r="H237" s="219"/>
      <c r="I237" s="219"/>
      <c r="J237" s="219"/>
      <c r="K237" s="339"/>
      <c r="L237" s="335"/>
      <c r="M237" s="26"/>
      <c r="N237" s="261"/>
      <c r="O237" s="72"/>
      <c r="P237" s="26"/>
      <c r="Q237" s="28"/>
    </row>
    <row r="238" spans="1:17" ht="12.5" thickBot="1">
      <c r="A238" s="337"/>
      <c r="B238" s="230">
        <v>139196</v>
      </c>
      <c r="C238" s="235">
        <v>139204</v>
      </c>
      <c r="D238" s="221">
        <v>139212</v>
      </c>
      <c r="E238" s="221">
        <v>193664</v>
      </c>
      <c r="F238" s="221">
        <v>139220</v>
      </c>
      <c r="G238" s="221">
        <v>139238</v>
      </c>
      <c r="H238" s="221"/>
      <c r="I238" s="221"/>
      <c r="J238" s="221"/>
      <c r="K238" s="340"/>
      <c r="L238" s="336"/>
      <c r="M238" s="26"/>
      <c r="N238" s="261"/>
      <c r="O238" s="72"/>
      <c r="P238" s="26"/>
      <c r="Q238" s="28"/>
    </row>
    <row r="239" spans="1:17" ht="12" customHeight="1">
      <c r="A239" s="337">
        <v>0</v>
      </c>
      <c r="B239" s="332" t="s">
        <v>512</v>
      </c>
      <c r="C239" s="333"/>
      <c r="D239" s="333"/>
      <c r="E239" s="333"/>
      <c r="F239" s="333"/>
      <c r="G239" s="333"/>
      <c r="H239" s="333"/>
      <c r="I239" s="333"/>
      <c r="J239" s="333"/>
      <c r="K239" s="338">
        <v>268</v>
      </c>
      <c r="L239" s="334">
        <f>ROUND(K239*Курс_EUR,0)</f>
        <v>28140</v>
      </c>
      <c r="M239" s="26"/>
      <c r="N239" s="261">
        <f>K239*(1-Скидка_SATA)</f>
        <v>268</v>
      </c>
      <c r="O239" s="72">
        <f>N239*M239</f>
        <v>0</v>
      </c>
      <c r="P239" s="26">
        <f>L239*(1-Скидка_SATA)</f>
        <v>28140</v>
      </c>
      <c r="Q239" s="28">
        <f>M239*P239</f>
        <v>0</v>
      </c>
    </row>
    <row r="240" spans="1:17">
      <c r="A240" s="337"/>
      <c r="B240" s="229">
        <v>0.8</v>
      </c>
      <c r="C240" s="21">
        <v>1</v>
      </c>
      <c r="D240" s="219">
        <v>1.2</v>
      </c>
      <c r="E240" s="219">
        <v>1.6</v>
      </c>
      <c r="F240" s="219">
        <v>2</v>
      </c>
      <c r="G240" s="219"/>
      <c r="H240" s="219"/>
      <c r="I240" s="219"/>
      <c r="J240" s="219"/>
      <c r="K240" s="339"/>
      <c r="L240" s="335"/>
      <c r="M240" s="26"/>
      <c r="N240" s="261"/>
      <c r="O240" s="72"/>
      <c r="P240" s="26"/>
      <c r="Q240" s="28"/>
    </row>
    <row r="241" spans="1:17" ht="12.5" thickBot="1">
      <c r="A241" s="337"/>
      <c r="B241" s="230">
        <v>139253</v>
      </c>
      <c r="C241" s="235">
        <v>139261</v>
      </c>
      <c r="D241" s="221">
        <v>139279</v>
      </c>
      <c r="E241" s="221">
        <v>139287</v>
      </c>
      <c r="F241" s="221">
        <v>139295</v>
      </c>
      <c r="G241" s="221"/>
      <c r="H241" s="221"/>
      <c r="I241" s="221"/>
      <c r="J241" s="221"/>
      <c r="K241" s="340"/>
      <c r="L241" s="336"/>
      <c r="M241" s="26"/>
      <c r="N241" s="261"/>
      <c r="O241" s="72"/>
      <c r="P241" s="26"/>
      <c r="Q241" s="28"/>
    </row>
    <row r="242" spans="1:17" ht="12" customHeight="1">
      <c r="A242" s="337">
        <v>0</v>
      </c>
      <c r="B242" s="332" t="s">
        <v>485</v>
      </c>
      <c r="C242" s="333"/>
      <c r="D242" s="333"/>
      <c r="E242" s="333"/>
      <c r="F242" s="333"/>
      <c r="G242" s="333"/>
      <c r="H242" s="333"/>
      <c r="I242" s="333"/>
      <c r="J242" s="333"/>
      <c r="K242" s="338">
        <v>886</v>
      </c>
      <c r="L242" s="334">
        <f>ROUND(K242*Курс_EUR,0)</f>
        <v>93030</v>
      </c>
      <c r="M242" s="26"/>
      <c r="N242" s="261">
        <f>K242*(1-Скидка_SATA)</f>
        <v>886</v>
      </c>
      <c r="O242" s="72">
        <f>N242*M242</f>
        <v>0</v>
      </c>
      <c r="P242" s="26">
        <f>L242*(1-Скидка_SATA)</f>
        <v>93030</v>
      </c>
      <c r="Q242" s="28">
        <f>M242*P242</f>
        <v>0</v>
      </c>
    </row>
    <row r="243" spans="1:17" ht="12" customHeight="1">
      <c r="A243" s="337"/>
      <c r="B243" s="229">
        <v>0.8</v>
      </c>
      <c r="C243" s="21">
        <v>1</v>
      </c>
      <c r="D243" s="219">
        <v>1.2</v>
      </c>
      <c r="E243" s="219">
        <v>1.6</v>
      </c>
      <c r="F243" s="219">
        <v>2</v>
      </c>
      <c r="G243" s="219"/>
      <c r="H243" s="219"/>
      <c r="I243" s="219"/>
      <c r="J243" s="219"/>
      <c r="K243" s="339"/>
      <c r="L243" s="335"/>
      <c r="M243" s="26"/>
      <c r="N243" s="261"/>
      <c r="O243" s="72"/>
      <c r="P243" s="26"/>
      <c r="Q243" s="28"/>
    </row>
    <row r="244" spans="1:17" ht="12.5" thickBot="1">
      <c r="A244" s="337"/>
      <c r="B244" s="230">
        <v>141960</v>
      </c>
      <c r="C244" s="235">
        <v>141978</v>
      </c>
      <c r="D244" s="221">
        <v>141986</v>
      </c>
      <c r="E244" s="221">
        <v>142000</v>
      </c>
      <c r="F244" s="221">
        <v>142018</v>
      </c>
      <c r="G244" s="221"/>
      <c r="H244" s="221"/>
      <c r="I244" s="221"/>
      <c r="J244" s="221"/>
      <c r="K244" s="340"/>
      <c r="L244" s="336"/>
      <c r="M244" s="26"/>
      <c r="N244" s="261"/>
      <c r="O244" s="72"/>
      <c r="P244" s="26"/>
      <c r="Q244" s="28"/>
    </row>
    <row r="245" spans="1:17" ht="12" customHeight="1">
      <c r="A245" s="337">
        <v>0</v>
      </c>
      <c r="B245" s="332" t="s">
        <v>513</v>
      </c>
      <c r="C245" s="333"/>
      <c r="D245" s="333"/>
      <c r="E245" s="333"/>
      <c r="F245" s="333"/>
      <c r="G245" s="333"/>
      <c r="H245" s="333"/>
      <c r="I245" s="333"/>
      <c r="J245" s="333"/>
      <c r="K245" s="338">
        <v>439</v>
      </c>
      <c r="L245" s="334">
        <f>ROUND(K245*Курс_EUR,0)</f>
        <v>46095</v>
      </c>
      <c r="M245" s="26"/>
      <c r="N245" s="261">
        <f>K245*(1-Скидка_SATA)</f>
        <v>439</v>
      </c>
      <c r="O245" s="72">
        <f>N245*M245</f>
        <v>0</v>
      </c>
      <c r="P245" s="26">
        <f>L245*(1-Скидка_SATA)</f>
        <v>46095</v>
      </c>
      <c r="Q245" s="28">
        <f>M245*P245</f>
        <v>0</v>
      </c>
    </row>
    <row r="246" spans="1:17" ht="12" customHeight="1">
      <c r="A246" s="337"/>
      <c r="B246" s="229">
        <v>0.8</v>
      </c>
      <c r="C246" s="21">
        <v>1</v>
      </c>
      <c r="D246" s="219">
        <v>1.2</v>
      </c>
      <c r="E246" s="219">
        <v>1.6</v>
      </c>
      <c r="F246" s="219">
        <v>2</v>
      </c>
      <c r="G246" s="219"/>
      <c r="H246" s="219"/>
      <c r="I246" s="219"/>
      <c r="J246" s="219"/>
      <c r="K246" s="339"/>
      <c r="L246" s="335"/>
      <c r="M246" s="26"/>
      <c r="N246" s="261"/>
      <c r="O246" s="72"/>
      <c r="P246" s="26"/>
      <c r="Q246" s="28"/>
    </row>
    <row r="247" spans="1:17" ht="12" customHeight="1" thickBot="1">
      <c r="A247" s="337"/>
      <c r="B247" s="230">
        <v>141762</v>
      </c>
      <c r="C247" s="235">
        <v>141770</v>
      </c>
      <c r="D247" s="221">
        <v>141804</v>
      </c>
      <c r="E247" s="221">
        <v>141812</v>
      </c>
      <c r="F247" s="221">
        <v>141838</v>
      </c>
      <c r="G247" s="221"/>
      <c r="H247" s="221"/>
      <c r="I247" s="221"/>
      <c r="J247" s="221"/>
      <c r="K247" s="340"/>
      <c r="L247" s="336"/>
      <c r="M247" s="26"/>
      <c r="N247" s="261"/>
      <c r="O247" s="72"/>
      <c r="P247" s="26"/>
      <c r="Q247" s="28"/>
    </row>
    <row r="248" spans="1:17" ht="12" customHeight="1" thickBot="1">
      <c r="A248" s="237"/>
      <c r="B248" s="223"/>
      <c r="C248" s="224"/>
      <c r="D248" s="225"/>
      <c r="E248" s="225"/>
      <c r="F248" s="225"/>
      <c r="G248" s="225"/>
      <c r="H248" s="225"/>
      <c r="I248" s="225"/>
      <c r="J248" s="226"/>
      <c r="K248" s="227"/>
      <c r="L248" s="227"/>
      <c r="M248" s="26"/>
      <c r="N248" s="261"/>
      <c r="O248" s="72"/>
      <c r="P248" s="26"/>
      <c r="Q248" s="28"/>
    </row>
    <row r="249" spans="1:17" ht="12" customHeight="1">
      <c r="A249" s="337">
        <v>0</v>
      </c>
      <c r="B249" s="332" t="s">
        <v>495</v>
      </c>
      <c r="C249" s="333"/>
      <c r="D249" s="333"/>
      <c r="E249" s="333"/>
      <c r="F249" s="333"/>
      <c r="G249" s="333"/>
      <c r="H249" s="333"/>
      <c r="I249" s="333"/>
      <c r="J249" s="333"/>
      <c r="K249" s="338">
        <v>756</v>
      </c>
      <c r="L249" s="334">
        <f>ROUND(K249*Курс_EUR,0)</f>
        <v>79380</v>
      </c>
      <c r="M249" s="26"/>
      <c r="N249" s="261">
        <f>K249*(1-Скидка_SATA)</f>
        <v>756</v>
      </c>
      <c r="O249" s="72">
        <f>N249*M249</f>
        <v>0</v>
      </c>
      <c r="P249" s="26">
        <f>L249*(1-Скидка_SATA)</f>
        <v>79380</v>
      </c>
      <c r="Q249" s="28">
        <f>M249*P249</f>
        <v>0</v>
      </c>
    </row>
    <row r="250" spans="1:17" ht="12" customHeight="1">
      <c r="A250" s="337"/>
      <c r="B250" s="229">
        <v>1.3</v>
      </c>
      <c r="C250" s="21">
        <v>1.6</v>
      </c>
      <c r="D250" s="219">
        <v>1.8</v>
      </c>
      <c r="E250" s="219">
        <v>2</v>
      </c>
      <c r="F250" s="219"/>
      <c r="G250" s="219"/>
      <c r="H250" s="219"/>
      <c r="I250" s="219"/>
      <c r="J250" s="219"/>
      <c r="K250" s="339"/>
      <c r="L250" s="335"/>
      <c r="M250" s="26"/>
      <c r="N250" s="261"/>
      <c r="O250" s="72"/>
      <c r="P250" s="26"/>
      <c r="Q250" s="28"/>
    </row>
    <row r="251" spans="1:17" ht="12" customHeight="1" thickBot="1">
      <c r="A251" s="337"/>
      <c r="B251" s="230">
        <v>161034</v>
      </c>
      <c r="C251" s="235">
        <v>151266</v>
      </c>
      <c r="D251" s="221">
        <v>151274</v>
      </c>
      <c r="E251" s="221">
        <v>153353</v>
      </c>
      <c r="F251" s="221"/>
      <c r="G251" s="221"/>
      <c r="H251" s="221"/>
      <c r="I251" s="221"/>
      <c r="J251" s="221"/>
      <c r="K251" s="340"/>
      <c r="L251" s="336"/>
      <c r="M251" s="26"/>
      <c r="N251" s="261"/>
      <c r="O251" s="72"/>
      <c r="P251" s="26"/>
      <c r="Q251" s="28"/>
    </row>
    <row r="252" spans="1:17" ht="12" customHeight="1">
      <c r="A252" s="337">
        <v>0</v>
      </c>
      <c r="B252" s="332" t="s">
        <v>521</v>
      </c>
      <c r="C252" s="333"/>
      <c r="D252" s="333"/>
      <c r="E252" s="333"/>
      <c r="F252" s="333"/>
      <c r="G252" s="333"/>
      <c r="H252" s="333"/>
      <c r="I252" s="333"/>
      <c r="J252" s="333"/>
      <c r="K252" s="338">
        <v>241</v>
      </c>
      <c r="L252" s="334">
        <f>ROUND(K252*Курс_EUR,0)</f>
        <v>25305</v>
      </c>
      <c r="M252" s="26"/>
      <c r="N252" s="261">
        <f>K252*(1-Скидка_SATA)</f>
        <v>241</v>
      </c>
      <c r="O252" s="72">
        <f>N252*M252</f>
        <v>0</v>
      </c>
      <c r="P252" s="26">
        <f>L252*(1-Скидка_SATA)</f>
        <v>25305</v>
      </c>
      <c r="Q252" s="28">
        <f>M252*P252</f>
        <v>0</v>
      </c>
    </row>
    <row r="253" spans="1:17" ht="12" customHeight="1">
      <c r="A253" s="337"/>
      <c r="B253" s="229">
        <v>1.6</v>
      </c>
      <c r="C253" s="21">
        <v>1.8</v>
      </c>
      <c r="D253" s="219">
        <v>2</v>
      </c>
      <c r="E253" s="219"/>
      <c r="F253" s="219"/>
      <c r="G253" s="219"/>
      <c r="H253" s="219"/>
      <c r="I253" s="219"/>
      <c r="J253" s="219"/>
      <c r="K253" s="339"/>
      <c r="L253" s="335"/>
      <c r="M253" s="26"/>
      <c r="N253" s="261"/>
      <c r="O253" s="72"/>
      <c r="P253" s="26"/>
      <c r="Q253" s="28"/>
    </row>
    <row r="254" spans="1:17" ht="12" customHeight="1" thickBot="1">
      <c r="A254" s="337"/>
      <c r="B254" s="230">
        <v>151613</v>
      </c>
      <c r="C254" s="235">
        <v>151621</v>
      </c>
      <c r="D254" s="221">
        <v>153379</v>
      </c>
      <c r="E254" s="221"/>
      <c r="F254" s="221"/>
      <c r="G254" s="221"/>
      <c r="H254" s="221"/>
      <c r="I254" s="221"/>
      <c r="J254" s="221"/>
      <c r="K254" s="340"/>
      <c r="L254" s="336"/>
      <c r="M254" s="26"/>
      <c r="N254" s="261"/>
      <c r="O254" s="72"/>
      <c r="P254" s="26"/>
      <c r="Q254" s="28"/>
    </row>
    <row r="255" spans="1:17" ht="12" customHeight="1" thickBot="1">
      <c r="A255" s="237"/>
      <c r="B255" s="223"/>
      <c r="C255" s="224"/>
      <c r="D255" s="225"/>
      <c r="E255" s="225"/>
      <c r="F255" s="225"/>
      <c r="G255" s="225"/>
      <c r="H255" s="225"/>
      <c r="I255" s="225"/>
      <c r="J255" s="226"/>
      <c r="K255" s="227"/>
      <c r="L255" s="227"/>
      <c r="M255" s="26"/>
      <c r="N255" s="261"/>
      <c r="O255" s="72"/>
      <c r="P255" s="26"/>
      <c r="Q255" s="28"/>
    </row>
    <row r="256" spans="1:17" ht="12" customHeight="1">
      <c r="A256" s="337">
        <v>0</v>
      </c>
      <c r="B256" s="332" t="s">
        <v>500</v>
      </c>
      <c r="C256" s="333"/>
      <c r="D256" s="333"/>
      <c r="E256" s="333"/>
      <c r="F256" s="333"/>
      <c r="G256" s="333"/>
      <c r="H256" s="333"/>
      <c r="I256" s="333"/>
      <c r="J256" s="333"/>
      <c r="K256" s="338">
        <v>465</v>
      </c>
      <c r="L256" s="334">
        <f>ROUND(K256*Курс_EUR,0)</f>
        <v>48825</v>
      </c>
      <c r="M256" s="26"/>
      <c r="N256" s="261">
        <f>K256*(1-Скидка_SATA)</f>
        <v>465</v>
      </c>
      <c r="O256" s="72">
        <f>N256*M256</f>
        <v>0</v>
      </c>
      <c r="P256" s="26">
        <f>L256*(1-Скидка_SATA)</f>
        <v>48825</v>
      </c>
      <c r="Q256" s="28">
        <f>M256*P256</f>
        <v>0</v>
      </c>
    </row>
    <row r="257" spans="1:17" ht="12" customHeight="1">
      <c r="A257" s="337"/>
      <c r="B257" s="229" t="s">
        <v>2641</v>
      </c>
      <c r="C257" s="21">
        <v>1.4</v>
      </c>
      <c r="D257" s="219">
        <v>1.6</v>
      </c>
      <c r="E257" s="219">
        <v>1.8</v>
      </c>
      <c r="F257" s="219">
        <v>2</v>
      </c>
      <c r="G257" s="219" t="s">
        <v>2642</v>
      </c>
      <c r="H257" s="219"/>
      <c r="I257" s="219"/>
      <c r="J257" s="219"/>
      <c r="K257" s="339"/>
      <c r="L257" s="335"/>
      <c r="M257" s="26"/>
      <c r="N257" s="261"/>
      <c r="O257" s="72"/>
      <c r="P257" s="26"/>
      <c r="Q257" s="28"/>
    </row>
    <row r="258" spans="1:17" ht="12" customHeight="1" thickBot="1">
      <c r="A258" s="337"/>
      <c r="B258" s="230">
        <v>182592</v>
      </c>
      <c r="C258" s="235">
        <v>146969</v>
      </c>
      <c r="D258" s="221">
        <v>145193</v>
      </c>
      <c r="E258" s="221">
        <v>145201</v>
      </c>
      <c r="F258" s="221">
        <v>145219</v>
      </c>
      <c r="G258" s="221">
        <v>145185</v>
      </c>
      <c r="H258" s="221"/>
      <c r="I258" s="221"/>
      <c r="J258" s="221"/>
      <c r="K258" s="340"/>
      <c r="L258" s="336"/>
      <c r="M258" s="26"/>
      <c r="N258" s="261"/>
      <c r="O258" s="72"/>
      <c r="P258" s="26"/>
      <c r="Q258" s="28"/>
    </row>
    <row r="259" spans="1:17" ht="12" customHeight="1">
      <c r="A259" s="337">
        <v>0</v>
      </c>
      <c r="B259" s="332" t="s">
        <v>501</v>
      </c>
      <c r="C259" s="333"/>
      <c r="D259" s="333"/>
      <c r="E259" s="333"/>
      <c r="F259" s="333"/>
      <c r="G259" s="333"/>
      <c r="H259" s="333"/>
      <c r="I259" s="333"/>
      <c r="J259" s="333"/>
      <c r="K259" s="338">
        <v>465</v>
      </c>
      <c r="L259" s="334">
        <f>ROUND(K259*Курс_EUR,0)</f>
        <v>48825</v>
      </c>
      <c r="M259" s="26"/>
      <c r="N259" s="261">
        <f>K259*(1-Скидка_SATA)</f>
        <v>465</v>
      </c>
      <c r="O259" s="72">
        <f>N259*M259</f>
        <v>0</v>
      </c>
      <c r="P259" s="26">
        <f>L259*(1-Скидка_SATA)</f>
        <v>48825</v>
      </c>
      <c r="Q259" s="28">
        <f>M259*P259</f>
        <v>0</v>
      </c>
    </row>
    <row r="260" spans="1:17" ht="12" customHeight="1">
      <c r="A260" s="337"/>
      <c r="B260" s="229">
        <v>1.4</v>
      </c>
      <c r="C260" s="21">
        <v>1.6</v>
      </c>
      <c r="D260" s="219">
        <v>1.8</v>
      </c>
      <c r="E260" s="219">
        <v>2</v>
      </c>
      <c r="F260" s="219" t="s">
        <v>2642</v>
      </c>
      <c r="G260" s="219"/>
      <c r="H260" s="219"/>
      <c r="I260" s="219"/>
      <c r="J260" s="219"/>
      <c r="K260" s="339"/>
      <c r="L260" s="335"/>
      <c r="M260" s="26"/>
      <c r="N260" s="261"/>
      <c r="O260" s="72"/>
      <c r="P260" s="26"/>
      <c r="Q260" s="28"/>
    </row>
    <row r="261" spans="1:17" ht="12" customHeight="1" thickBot="1">
      <c r="A261" s="337"/>
      <c r="B261" s="230">
        <v>153023</v>
      </c>
      <c r="C261" s="235">
        <v>146134</v>
      </c>
      <c r="D261" s="221">
        <v>146142</v>
      </c>
      <c r="E261" s="221">
        <v>147421</v>
      </c>
      <c r="F261" s="221">
        <v>146217</v>
      </c>
      <c r="G261" s="221"/>
      <c r="H261" s="221"/>
      <c r="I261" s="221"/>
      <c r="J261" s="221"/>
      <c r="K261" s="340"/>
      <c r="L261" s="336"/>
      <c r="M261" s="26"/>
      <c r="N261" s="261"/>
      <c r="O261" s="72"/>
      <c r="P261" s="26"/>
      <c r="Q261" s="28"/>
    </row>
    <row r="262" spans="1:17" ht="12" customHeight="1">
      <c r="A262" s="337">
        <v>0</v>
      </c>
      <c r="B262" s="332" t="s">
        <v>580</v>
      </c>
      <c r="C262" s="333"/>
      <c r="D262" s="333"/>
      <c r="E262" s="333"/>
      <c r="F262" s="333"/>
      <c r="G262" s="333"/>
      <c r="H262" s="333"/>
      <c r="I262" s="333"/>
      <c r="J262" s="333"/>
      <c r="K262" s="338">
        <v>419</v>
      </c>
      <c r="L262" s="334">
        <f>ROUND(K262*Курс_EUR,0)</f>
        <v>43995</v>
      </c>
      <c r="M262" s="26"/>
      <c r="N262" s="261">
        <f>K262*(1-Скидка_SATA)</f>
        <v>419</v>
      </c>
      <c r="O262" s="72">
        <f>N262*M262</f>
        <v>0</v>
      </c>
      <c r="P262" s="26">
        <f>L262*(1-Скидка_SATA)</f>
        <v>43995</v>
      </c>
      <c r="Q262" s="28">
        <f>M262*P262</f>
        <v>0</v>
      </c>
    </row>
    <row r="263" spans="1:17" ht="12" customHeight="1">
      <c r="A263" s="337"/>
      <c r="B263" s="219">
        <v>1.8</v>
      </c>
      <c r="C263" s="21"/>
      <c r="D263" s="21"/>
      <c r="E263" s="219"/>
      <c r="F263" s="219"/>
      <c r="G263" s="219"/>
      <c r="H263" s="219"/>
      <c r="I263" s="219"/>
      <c r="J263" s="219"/>
      <c r="K263" s="339"/>
      <c r="L263" s="335"/>
      <c r="M263" s="26"/>
      <c r="N263" s="261"/>
      <c r="O263" s="72"/>
      <c r="P263" s="26"/>
      <c r="Q263" s="28"/>
    </row>
    <row r="264" spans="1:17" ht="12" customHeight="1" thickBot="1">
      <c r="A264" s="337"/>
      <c r="B264" s="221">
        <v>175182</v>
      </c>
      <c r="C264" s="235"/>
      <c r="D264" s="235"/>
      <c r="E264" s="221"/>
      <c r="F264" s="221"/>
      <c r="G264" s="221"/>
      <c r="H264" s="221"/>
      <c r="I264" s="221"/>
      <c r="J264" s="221"/>
      <c r="K264" s="340"/>
      <c r="L264" s="336"/>
      <c r="M264" s="26"/>
      <c r="N264" s="261"/>
      <c r="O264" s="72"/>
      <c r="P264" s="26"/>
      <c r="Q264" s="28"/>
    </row>
    <row r="265" spans="1:17" ht="12" customHeight="1">
      <c r="A265" s="337">
        <v>0</v>
      </c>
      <c r="B265" s="332" t="s">
        <v>525</v>
      </c>
      <c r="C265" s="333"/>
      <c r="D265" s="333"/>
      <c r="E265" s="333"/>
      <c r="F265" s="333"/>
      <c r="G265" s="333"/>
      <c r="H265" s="333"/>
      <c r="I265" s="333"/>
      <c r="J265" s="333"/>
      <c r="K265" s="338">
        <v>196</v>
      </c>
      <c r="L265" s="334">
        <f>ROUND(K265*Курс_EUR,0)</f>
        <v>20580</v>
      </c>
      <c r="M265" s="26"/>
      <c r="N265" s="261">
        <f>K265*(1-Скидка_SATA)</f>
        <v>196</v>
      </c>
      <c r="O265" s="72">
        <f>N265*M265</f>
        <v>0</v>
      </c>
      <c r="P265" s="26">
        <f>L265*(1-Скидка_SATA)</f>
        <v>20580</v>
      </c>
      <c r="Q265" s="28">
        <f>M265*P265</f>
        <v>0</v>
      </c>
    </row>
    <row r="266" spans="1:17" ht="12" customHeight="1">
      <c r="A266" s="337"/>
      <c r="B266" s="229">
        <v>1.4</v>
      </c>
      <c r="C266" s="21">
        <v>1.6</v>
      </c>
      <c r="D266" s="219">
        <v>1.8</v>
      </c>
      <c r="E266" s="219">
        <v>2</v>
      </c>
      <c r="F266" s="219" t="s">
        <v>2643</v>
      </c>
      <c r="G266" s="219"/>
      <c r="H266" s="219"/>
      <c r="I266" s="219"/>
      <c r="J266" s="219"/>
      <c r="K266" s="339"/>
      <c r="L266" s="335"/>
      <c r="M266" s="26"/>
      <c r="N266" s="261"/>
      <c r="O266" s="72"/>
      <c r="P266" s="26"/>
      <c r="Q266" s="28"/>
    </row>
    <row r="267" spans="1:17" ht="12" customHeight="1" thickBot="1">
      <c r="A267" s="337"/>
      <c r="B267" s="230">
        <v>146977</v>
      </c>
      <c r="C267" s="235">
        <v>145250</v>
      </c>
      <c r="D267" s="221">
        <v>145268</v>
      </c>
      <c r="E267" s="221">
        <v>145276</v>
      </c>
      <c r="F267" s="221">
        <v>145284</v>
      </c>
      <c r="G267" s="221"/>
      <c r="H267" s="221"/>
      <c r="I267" s="221"/>
      <c r="J267" s="221"/>
      <c r="K267" s="340"/>
      <c r="L267" s="336"/>
      <c r="M267" s="26"/>
      <c r="N267" s="261"/>
      <c r="O267" s="72"/>
      <c r="P267" s="26"/>
      <c r="Q267" s="28"/>
    </row>
    <row r="268" spans="1:17" ht="12" customHeight="1">
      <c r="A268" s="337">
        <v>0</v>
      </c>
      <c r="B268" s="332" t="s">
        <v>486</v>
      </c>
      <c r="C268" s="333"/>
      <c r="D268" s="333"/>
      <c r="E268" s="333"/>
      <c r="F268" s="333"/>
      <c r="G268" s="333"/>
      <c r="H268" s="333"/>
      <c r="I268" s="333"/>
      <c r="J268" s="333"/>
      <c r="K268" s="338">
        <v>559</v>
      </c>
      <c r="L268" s="334">
        <f>ROUND(K268*Курс_EUR,0)</f>
        <v>58695</v>
      </c>
      <c r="M268" s="26"/>
      <c r="N268" s="261">
        <f>K268*(1-Скидка_SATA)</f>
        <v>559</v>
      </c>
      <c r="O268" s="72">
        <f>N268*M268</f>
        <v>0</v>
      </c>
      <c r="P268" s="26">
        <f>L268*(1-Скидка_SATA)</f>
        <v>58695</v>
      </c>
      <c r="Q268" s="28">
        <f>M268*P268</f>
        <v>0</v>
      </c>
    </row>
    <row r="269" spans="1:17" ht="12" customHeight="1">
      <c r="A269" s="337"/>
      <c r="B269" s="229">
        <v>1.4</v>
      </c>
      <c r="C269" s="21">
        <v>1.7</v>
      </c>
      <c r="D269" s="219">
        <v>1.9</v>
      </c>
      <c r="E269" s="219">
        <v>2.1</v>
      </c>
      <c r="F269" s="219"/>
      <c r="G269" s="219"/>
      <c r="H269" s="219"/>
      <c r="I269" s="219"/>
      <c r="J269" s="219"/>
      <c r="K269" s="339"/>
      <c r="L269" s="335"/>
      <c r="M269" s="26"/>
      <c r="N269" s="261"/>
      <c r="O269" s="72"/>
      <c r="P269" s="26"/>
      <c r="Q269" s="28"/>
    </row>
    <row r="270" spans="1:17" ht="12.5" thickBot="1">
      <c r="A270" s="337"/>
      <c r="B270" s="230">
        <v>146373</v>
      </c>
      <c r="C270" s="235">
        <v>145722</v>
      </c>
      <c r="D270" s="221">
        <v>145730</v>
      </c>
      <c r="E270" s="221">
        <v>145748</v>
      </c>
      <c r="F270" s="221"/>
      <c r="G270" s="221"/>
      <c r="H270" s="221"/>
      <c r="I270" s="221"/>
      <c r="J270" s="221"/>
      <c r="K270" s="340"/>
      <c r="L270" s="336"/>
      <c r="M270" s="26"/>
      <c r="N270" s="261"/>
      <c r="O270" s="72"/>
      <c r="P270" s="26"/>
      <c r="Q270" s="28"/>
    </row>
    <row r="271" spans="1:17" ht="12" customHeight="1">
      <c r="A271" s="337">
        <v>0</v>
      </c>
      <c r="B271" s="332" t="s">
        <v>487</v>
      </c>
      <c r="C271" s="333"/>
      <c r="D271" s="333"/>
      <c r="E271" s="333"/>
      <c r="F271" s="333"/>
      <c r="G271" s="333"/>
      <c r="H271" s="333"/>
      <c r="I271" s="333"/>
      <c r="J271" s="333"/>
      <c r="K271" s="338">
        <v>563</v>
      </c>
      <c r="L271" s="334">
        <f>ROUND(K271*Курс_EUR,0)</f>
        <v>59115</v>
      </c>
      <c r="M271" s="26"/>
      <c r="N271" s="261">
        <f>K271*(1-Скидка_SATA)</f>
        <v>563</v>
      </c>
      <c r="O271" s="72">
        <f>N271*M271</f>
        <v>0</v>
      </c>
      <c r="P271" s="26">
        <f>L271*(1-Скидка_SATA)</f>
        <v>59115</v>
      </c>
      <c r="Q271" s="28">
        <f>M271*P271</f>
        <v>0</v>
      </c>
    </row>
    <row r="272" spans="1:17" ht="12" customHeight="1">
      <c r="A272" s="337"/>
      <c r="B272" s="229">
        <v>1.4</v>
      </c>
      <c r="C272" s="21">
        <v>1.7</v>
      </c>
      <c r="D272" s="219">
        <v>1.9</v>
      </c>
      <c r="E272" s="219">
        <v>2.1</v>
      </c>
      <c r="F272" s="219"/>
      <c r="G272" s="219"/>
      <c r="H272" s="219"/>
      <c r="I272" s="219"/>
      <c r="J272" s="219"/>
      <c r="K272" s="339"/>
      <c r="L272" s="335"/>
      <c r="M272" s="26"/>
      <c r="N272" s="261"/>
      <c r="O272" s="72"/>
      <c r="P272" s="26"/>
      <c r="Q272" s="28"/>
    </row>
    <row r="273" spans="1:17" ht="12.5" thickBot="1">
      <c r="A273" s="337"/>
      <c r="B273" s="230">
        <v>147447</v>
      </c>
      <c r="C273" s="235">
        <v>146175</v>
      </c>
      <c r="D273" s="221">
        <v>146183</v>
      </c>
      <c r="E273" s="221">
        <v>147454</v>
      </c>
      <c r="F273" s="221"/>
      <c r="G273" s="221"/>
      <c r="H273" s="221"/>
      <c r="I273" s="221"/>
      <c r="J273" s="221"/>
      <c r="K273" s="340"/>
      <c r="L273" s="336"/>
      <c r="M273" s="26"/>
      <c r="N273" s="261"/>
      <c r="O273" s="72"/>
      <c r="P273" s="26"/>
      <c r="Q273" s="28"/>
    </row>
    <row r="274" spans="1:17" ht="12" customHeight="1">
      <c r="A274" s="337">
        <v>0</v>
      </c>
      <c r="B274" s="332" t="s">
        <v>514</v>
      </c>
      <c r="C274" s="333"/>
      <c r="D274" s="333"/>
      <c r="E274" s="333"/>
      <c r="F274" s="333"/>
      <c r="G274" s="333"/>
      <c r="H274" s="333"/>
      <c r="I274" s="333"/>
      <c r="J274" s="333"/>
      <c r="K274" s="338">
        <v>196</v>
      </c>
      <c r="L274" s="334">
        <f>ROUND(K274*Курс_EUR,0)</f>
        <v>20580</v>
      </c>
      <c r="M274" s="26"/>
      <c r="N274" s="261">
        <f>K274*(1-Скидка_SATA)</f>
        <v>196</v>
      </c>
      <c r="O274" s="72">
        <f>N274*M274</f>
        <v>0</v>
      </c>
      <c r="P274" s="26">
        <f>L274*(1-Скидка_SATA)</f>
        <v>20580</v>
      </c>
      <c r="Q274" s="28">
        <f>M274*P274</f>
        <v>0</v>
      </c>
    </row>
    <row r="275" spans="1:17">
      <c r="A275" s="337"/>
      <c r="B275" s="229">
        <v>1.4</v>
      </c>
      <c r="C275" s="21">
        <v>1.7</v>
      </c>
      <c r="D275" s="219">
        <v>1.9</v>
      </c>
      <c r="E275" s="219">
        <v>2.1</v>
      </c>
      <c r="F275" s="219"/>
      <c r="G275" s="219"/>
      <c r="H275" s="219"/>
      <c r="I275" s="219"/>
      <c r="J275" s="219"/>
      <c r="K275" s="339"/>
      <c r="L275" s="335"/>
      <c r="M275" s="26"/>
      <c r="N275" s="261"/>
      <c r="O275" s="72"/>
      <c r="P275" s="26"/>
      <c r="Q275" s="28"/>
    </row>
    <row r="276" spans="1:17" ht="12.5" thickBot="1">
      <c r="A276" s="337"/>
      <c r="B276" s="230">
        <v>146381</v>
      </c>
      <c r="C276" s="235">
        <v>145417</v>
      </c>
      <c r="D276" s="221">
        <v>145425</v>
      </c>
      <c r="E276" s="221">
        <v>145433</v>
      </c>
      <c r="F276" s="221"/>
      <c r="G276" s="221"/>
      <c r="H276" s="221"/>
      <c r="I276" s="221"/>
      <c r="J276" s="221"/>
      <c r="K276" s="340"/>
      <c r="L276" s="336"/>
      <c r="M276" s="26"/>
      <c r="N276" s="261"/>
      <c r="O276" s="72"/>
      <c r="P276" s="26"/>
      <c r="Q276" s="28"/>
    </row>
    <row r="277" spans="1:17" ht="12.5" thickBot="1">
      <c r="A277" s="237"/>
      <c r="B277" s="223"/>
      <c r="C277" s="224"/>
      <c r="D277" s="225"/>
      <c r="E277" s="225"/>
      <c r="F277" s="225"/>
      <c r="G277" s="225"/>
      <c r="H277" s="225"/>
      <c r="I277" s="225"/>
      <c r="J277" s="226"/>
      <c r="K277" s="227"/>
      <c r="L277" s="227"/>
      <c r="M277" s="26"/>
      <c r="N277" s="261"/>
      <c r="O277" s="72"/>
      <c r="P277" s="26"/>
      <c r="Q277" s="28"/>
    </row>
    <row r="278" spans="1:17" ht="12" customHeight="1">
      <c r="A278" s="337">
        <v>0</v>
      </c>
      <c r="B278" s="332" t="s">
        <v>502</v>
      </c>
      <c r="C278" s="333"/>
      <c r="D278" s="333"/>
      <c r="E278" s="333"/>
      <c r="F278" s="333"/>
      <c r="G278" s="333"/>
      <c r="H278" s="333"/>
      <c r="I278" s="333"/>
      <c r="J278" s="333"/>
      <c r="K278" s="338">
        <v>585</v>
      </c>
      <c r="L278" s="334">
        <f>ROUND(K278*Курс_EUR,0)</f>
        <v>61425</v>
      </c>
      <c r="M278" s="26"/>
      <c r="N278" s="261">
        <f>K278*(1-Скидка_SATA)</f>
        <v>585</v>
      </c>
      <c r="O278" s="72">
        <f>N278*M278</f>
        <v>0</v>
      </c>
      <c r="P278" s="26">
        <f>L278*(1-Скидка_SATA)</f>
        <v>61425</v>
      </c>
      <c r="Q278" s="28">
        <f>M278*P278</f>
        <v>0</v>
      </c>
    </row>
    <row r="279" spans="1:17">
      <c r="A279" s="337"/>
      <c r="B279" s="229">
        <v>0.5</v>
      </c>
      <c r="C279" s="21">
        <v>1.4</v>
      </c>
      <c r="D279" s="219">
        <v>1.6</v>
      </c>
      <c r="E279" s="219" t="s">
        <v>2644</v>
      </c>
      <c r="F279" s="219" t="s">
        <v>2645</v>
      </c>
      <c r="G279" s="219" t="s">
        <v>2646</v>
      </c>
      <c r="H279" s="219"/>
      <c r="I279" s="219"/>
      <c r="J279" s="219"/>
      <c r="K279" s="339"/>
      <c r="L279" s="335"/>
      <c r="M279" s="26"/>
      <c r="N279" s="261"/>
      <c r="O279" s="72"/>
      <c r="P279" s="26"/>
      <c r="Q279" s="28"/>
    </row>
    <row r="280" spans="1:17" ht="12.5" thickBot="1">
      <c r="A280" s="337"/>
      <c r="B280" s="230">
        <v>202416</v>
      </c>
      <c r="C280" s="235">
        <v>198234</v>
      </c>
      <c r="D280" s="221">
        <v>198242</v>
      </c>
      <c r="E280" s="221">
        <v>198200</v>
      </c>
      <c r="F280" s="221">
        <v>198218</v>
      </c>
      <c r="G280" s="221">
        <v>198226</v>
      </c>
      <c r="H280" s="221"/>
      <c r="I280" s="221"/>
      <c r="J280" s="221"/>
      <c r="K280" s="340"/>
      <c r="L280" s="336"/>
      <c r="M280" s="26"/>
      <c r="N280" s="261"/>
      <c r="O280" s="72"/>
      <c r="P280" s="26"/>
      <c r="Q280" s="28"/>
    </row>
    <row r="281" spans="1:17" ht="12" customHeight="1">
      <c r="A281" s="337">
        <v>0</v>
      </c>
      <c r="B281" s="332" t="s">
        <v>503</v>
      </c>
      <c r="C281" s="333"/>
      <c r="D281" s="333"/>
      <c r="E281" s="333"/>
      <c r="F281" s="333"/>
      <c r="G281" s="333"/>
      <c r="H281" s="333"/>
      <c r="I281" s="333"/>
      <c r="J281" s="333"/>
      <c r="K281" s="338">
        <v>556</v>
      </c>
      <c r="L281" s="334">
        <f>ROUND(K281*Курс_EUR,0)</f>
        <v>58380</v>
      </c>
      <c r="M281" s="26"/>
      <c r="N281" s="261">
        <f>K281*(1-Скидка_SATA)</f>
        <v>556</v>
      </c>
      <c r="O281" s="72">
        <f>N281*M281</f>
        <v>0</v>
      </c>
      <c r="P281" s="26">
        <f>L281*(1-Скидка_SATA)</f>
        <v>58380</v>
      </c>
      <c r="Q281" s="28">
        <f>M281*P281</f>
        <v>0</v>
      </c>
    </row>
    <row r="282" spans="1:17">
      <c r="A282" s="337"/>
      <c r="B282" s="229" t="s">
        <v>2644</v>
      </c>
      <c r="C282" s="21" t="s">
        <v>2645</v>
      </c>
      <c r="D282" s="219" t="s">
        <v>2646</v>
      </c>
      <c r="E282" s="219"/>
      <c r="F282" s="219"/>
      <c r="G282" s="219"/>
      <c r="H282" s="219"/>
      <c r="I282" s="219"/>
      <c r="J282" s="219"/>
      <c r="K282" s="339"/>
      <c r="L282" s="335"/>
      <c r="M282" s="26"/>
      <c r="N282" s="261"/>
      <c r="O282" s="72"/>
      <c r="P282" s="26"/>
      <c r="Q282" s="28"/>
    </row>
    <row r="283" spans="1:17" ht="12.5" thickBot="1">
      <c r="A283" s="337"/>
      <c r="B283" s="230">
        <v>202390</v>
      </c>
      <c r="C283" s="235">
        <v>198358</v>
      </c>
      <c r="D283" s="221">
        <v>198366</v>
      </c>
      <c r="E283" s="221"/>
      <c r="F283" s="221"/>
      <c r="G283" s="221"/>
      <c r="H283" s="221"/>
      <c r="I283" s="221"/>
      <c r="J283" s="221"/>
      <c r="K283" s="340"/>
      <c r="L283" s="336"/>
      <c r="M283" s="26"/>
      <c r="N283" s="261"/>
      <c r="O283" s="72"/>
      <c r="P283" s="26"/>
      <c r="Q283" s="28"/>
    </row>
    <row r="284" spans="1:17" ht="12" customHeight="1">
      <c r="A284" s="337">
        <v>0</v>
      </c>
      <c r="B284" s="332" t="s">
        <v>526</v>
      </c>
      <c r="C284" s="333"/>
      <c r="D284" s="333"/>
      <c r="E284" s="333"/>
      <c r="F284" s="333"/>
      <c r="G284" s="333"/>
      <c r="H284" s="333"/>
      <c r="I284" s="333"/>
      <c r="J284" s="333"/>
      <c r="K284" s="338">
        <v>229</v>
      </c>
      <c r="L284" s="334">
        <f>ROUND(K284*Курс_EUR,0)</f>
        <v>24045</v>
      </c>
      <c r="M284" s="26"/>
      <c r="N284" s="261">
        <f>K284*(1-Скидка_SATA)</f>
        <v>229</v>
      </c>
      <c r="O284" s="72">
        <f>N284*M284</f>
        <v>0</v>
      </c>
      <c r="P284" s="26">
        <f>L284*(1-Скидка_SATA)</f>
        <v>24045</v>
      </c>
      <c r="Q284" s="28">
        <f>M284*P284</f>
        <v>0</v>
      </c>
    </row>
    <row r="285" spans="1:17">
      <c r="A285" s="337"/>
      <c r="B285" s="229">
        <v>0.5</v>
      </c>
      <c r="C285" s="21">
        <v>1.4</v>
      </c>
      <c r="D285" s="219">
        <v>1.6</v>
      </c>
      <c r="E285" s="219" t="s">
        <v>2644</v>
      </c>
      <c r="F285" s="219" t="s">
        <v>2645</v>
      </c>
      <c r="G285" s="219" t="s">
        <v>2646</v>
      </c>
      <c r="H285" s="219"/>
      <c r="I285" s="219"/>
      <c r="J285" s="219"/>
      <c r="K285" s="339"/>
      <c r="L285" s="335"/>
      <c r="M285" s="26"/>
      <c r="N285" s="261"/>
      <c r="O285" s="72"/>
      <c r="P285" s="26"/>
      <c r="Q285" s="28"/>
    </row>
    <row r="286" spans="1:17" ht="12.5" thickBot="1">
      <c r="A286" s="337"/>
      <c r="B286" s="230">
        <v>202408</v>
      </c>
      <c r="C286" s="235">
        <v>201319</v>
      </c>
      <c r="D286" s="221">
        <v>201327</v>
      </c>
      <c r="E286" s="221">
        <v>201285</v>
      </c>
      <c r="F286" s="221">
        <v>201293</v>
      </c>
      <c r="G286" s="221">
        <v>201301</v>
      </c>
      <c r="H286" s="221"/>
      <c r="I286" s="221"/>
      <c r="J286" s="221"/>
      <c r="K286" s="340"/>
      <c r="L286" s="336"/>
      <c r="M286" s="26"/>
      <c r="N286" s="261"/>
      <c r="O286" s="72"/>
      <c r="P286" s="26"/>
      <c r="Q286" s="28"/>
    </row>
    <row r="287" spans="1:17" ht="12" customHeight="1">
      <c r="A287" s="337">
        <v>0</v>
      </c>
      <c r="B287" s="332" t="s">
        <v>488</v>
      </c>
      <c r="C287" s="333"/>
      <c r="D287" s="333"/>
      <c r="E287" s="333"/>
      <c r="F287" s="333"/>
      <c r="G287" s="333"/>
      <c r="H287" s="333"/>
      <c r="I287" s="333"/>
      <c r="J287" s="333"/>
      <c r="K287" s="338">
        <v>585</v>
      </c>
      <c r="L287" s="334">
        <f>ROUND(K287*Курс_EUR,0)</f>
        <v>61425</v>
      </c>
      <c r="M287" s="26"/>
      <c r="N287" s="261">
        <f>K287*(1-Скидка_SATA)</f>
        <v>585</v>
      </c>
      <c r="O287" s="72">
        <f>N287*M287</f>
        <v>0</v>
      </c>
      <c r="P287" s="26">
        <f>L287*(1-Скидка_SATA)</f>
        <v>61425</v>
      </c>
      <c r="Q287" s="28">
        <f>M287*P287</f>
        <v>0</v>
      </c>
    </row>
    <row r="288" spans="1:17" ht="12" customHeight="1">
      <c r="A288" s="337"/>
      <c r="B288" s="229">
        <v>0.3</v>
      </c>
      <c r="C288" s="21">
        <v>0.5</v>
      </c>
      <c r="D288" s="219">
        <v>0.8</v>
      </c>
      <c r="E288" s="219">
        <v>1</v>
      </c>
      <c r="F288" s="219">
        <v>1.1000000000000001</v>
      </c>
      <c r="G288" s="219" t="s">
        <v>2644</v>
      </c>
      <c r="H288" s="219" t="s">
        <v>2645</v>
      </c>
      <c r="I288" s="219" t="s">
        <v>2646</v>
      </c>
      <c r="J288" s="219" t="s">
        <v>2647</v>
      </c>
      <c r="K288" s="339"/>
      <c r="L288" s="335"/>
      <c r="M288" s="26"/>
      <c r="N288" s="261"/>
      <c r="O288" s="72"/>
      <c r="P288" s="26"/>
      <c r="Q288" s="28"/>
    </row>
    <row r="289" spans="1:17" ht="12.5" thickBot="1">
      <c r="A289" s="337"/>
      <c r="B289" s="230">
        <v>197970</v>
      </c>
      <c r="C289" s="235">
        <v>197988</v>
      </c>
      <c r="D289" s="221">
        <v>197996</v>
      </c>
      <c r="E289" s="221">
        <v>198002</v>
      </c>
      <c r="F289" s="221">
        <v>198010</v>
      </c>
      <c r="G289" s="221">
        <v>198069</v>
      </c>
      <c r="H289" s="221">
        <v>198077</v>
      </c>
      <c r="I289" s="221">
        <v>198085</v>
      </c>
      <c r="J289" s="221">
        <v>198093</v>
      </c>
      <c r="K289" s="340"/>
      <c r="L289" s="336"/>
      <c r="M289" s="26"/>
      <c r="N289" s="261"/>
      <c r="O289" s="72"/>
      <c r="P289" s="26"/>
      <c r="Q289" s="28"/>
    </row>
    <row r="290" spans="1:17" ht="12" customHeight="1">
      <c r="A290" s="337">
        <v>0</v>
      </c>
      <c r="B290" s="332" t="s">
        <v>489</v>
      </c>
      <c r="C290" s="333"/>
      <c r="D290" s="333"/>
      <c r="E290" s="333"/>
      <c r="F290" s="333"/>
      <c r="G290" s="333"/>
      <c r="H290" s="333"/>
      <c r="I290" s="333"/>
      <c r="J290" s="333"/>
      <c r="K290" s="338">
        <v>556</v>
      </c>
      <c r="L290" s="334">
        <f>ROUND(K290*Курс_EUR,0)</f>
        <v>58380</v>
      </c>
      <c r="M290" s="26"/>
      <c r="N290" s="261">
        <f>K290*(1-Скидка_SATA)</f>
        <v>556</v>
      </c>
      <c r="O290" s="72">
        <f>N290*M290</f>
        <v>0</v>
      </c>
      <c r="P290" s="26">
        <f>L290*(1-Скидка_SATA)</f>
        <v>58380</v>
      </c>
      <c r="Q290" s="28">
        <f>M290*P290</f>
        <v>0</v>
      </c>
    </row>
    <row r="291" spans="1:17" ht="12" customHeight="1">
      <c r="A291" s="337"/>
      <c r="B291" s="229" t="s">
        <v>2644</v>
      </c>
      <c r="C291" s="21" t="s">
        <v>2645</v>
      </c>
      <c r="D291" s="219" t="s">
        <v>2646</v>
      </c>
      <c r="E291" s="219" t="s">
        <v>2647</v>
      </c>
      <c r="F291" s="219"/>
      <c r="G291" s="219"/>
      <c r="H291" s="219"/>
      <c r="I291" s="219"/>
      <c r="J291" s="219"/>
      <c r="K291" s="339"/>
      <c r="L291" s="335"/>
      <c r="M291" s="26"/>
      <c r="N291" s="261"/>
      <c r="O291" s="72"/>
      <c r="P291" s="26"/>
      <c r="Q291" s="28"/>
    </row>
    <row r="292" spans="1:17" ht="12.5" thickBot="1">
      <c r="A292" s="337"/>
      <c r="B292" s="230">
        <v>198168</v>
      </c>
      <c r="C292" s="235">
        <v>198176</v>
      </c>
      <c r="D292" s="221">
        <v>198184</v>
      </c>
      <c r="E292" s="221">
        <v>198192</v>
      </c>
      <c r="F292" s="221"/>
      <c r="G292" s="221"/>
      <c r="H292" s="221"/>
      <c r="I292" s="221"/>
      <c r="J292" s="221"/>
      <c r="K292" s="340"/>
      <c r="L292" s="336"/>
      <c r="M292" s="26"/>
      <c r="N292" s="261"/>
      <c r="O292" s="72"/>
      <c r="P292" s="26"/>
      <c r="Q292" s="28"/>
    </row>
    <row r="293" spans="1:17" ht="12" customHeight="1">
      <c r="A293" s="337">
        <v>0</v>
      </c>
      <c r="B293" s="332" t="s">
        <v>515</v>
      </c>
      <c r="C293" s="333"/>
      <c r="D293" s="333"/>
      <c r="E293" s="333"/>
      <c r="F293" s="333"/>
      <c r="G293" s="333"/>
      <c r="H293" s="333"/>
      <c r="I293" s="333"/>
      <c r="J293" s="333"/>
      <c r="K293" s="338">
        <v>229</v>
      </c>
      <c r="L293" s="334">
        <f>ROUND(K293*Курс_EUR,0)</f>
        <v>24045</v>
      </c>
      <c r="M293" s="26"/>
      <c r="N293" s="261">
        <f>K293*(1-Скидка_SATA)</f>
        <v>229</v>
      </c>
      <c r="O293" s="72">
        <f>N293*M293</f>
        <v>0</v>
      </c>
      <c r="P293" s="26">
        <f>L293*(1-Скидка_SATA)</f>
        <v>24045</v>
      </c>
      <c r="Q293" s="28">
        <f>M293*P293</f>
        <v>0</v>
      </c>
    </row>
    <row r="294" spans="1:17">
      <c r="A294" s="337"/>
      <c r="B294" s="229">
        <v>0.3</v>
      </c>
      <c r="C294" s="21">
        <v>0.5</v>
      </c>
      <c r="D294" s="219">
        <v>0.8</v>
      </c>
      <c r="E294" s="219">
        <v>1</v>
      </c>
      <c r="F294" s="219">
        <v>1.1000000000000001</v>
      </c>
      <c r="G294" s="219" t="s">
        <v>2644</v>
      </c>
      <c r="H294" s="219" t="s">
        <v>2645</v>
      </c>
      <c r="I294" s="219" t="s">
        <v>2646</v>
      </c>
      <c r="J294" s="219" t="s">
        <v>2647</v>
      </c>
      <c r="K294" s="339"/>
      <c r="L294" s="335"/>
      <c r="M294" s="26"/>
      <c r="N294" s="261"/>
      <c r="O294" s="72"/>
      <c r="P294" s="26"/>
      <c r="Q294" s="28"/>
    </row>
    <row r="295" spans="1:17" ht="12.5" thickBot="1">
      <c r="A295" s="337"/>
      <c r="B295" s="230">
        <v>201194</v>
      </c>
      <c r="C295" s="235">
        <v>201202</v>
      </c>
      <c r="D295" s="221">
        <v>201210</v>
      </c>
      <c r="E295" s="221">
        <v>201228</v>
      </c>
      <c r="F295" s="221">
        <v>201236</v>
      </c>
      <c r="G295" s="221">
        <v>201244</v>
      </c>
      <c r="H295" s="221">
        <v>201251</v>
      </c>
      <c r="I295" s="221">
        <v>201269</v>
      </c>
      <c r="J295" s="221">
        <v>201277</v>
      </c>
      <c r="K295" s="340"/>
      <c r="L295" s="336"/>
      <c r="M295" s="26"/>
      <c r="N295" s="261"/>
      <c r="O295" s="72"/>
      <c r="P295" s="26"/>
      <c r="Q295" s="28"/>
    </row>
    <row r="296" spans="1:17" ht="12.5" thickBot="1">
      <c r="A296" s="237"/>
      <c r="B296" s="223"/>
      <c r="C296" s="224"/>
      <c r="D296" s="225"/>
      <c r="E296" s="225"/>
      <c r="F296" s="225"/>
      <c r="G296" s="225"/>
      <c r="H296" s="225"/>
      <c r="I296" s="225"/>
      <c r="J296" s="226"/>
      <c r="K296" s="227"/>
      <c r="L296" s="227"/>
      <c r="M296" s="26"/>
      <c r="N296" s="261"/>
      <c r="O296" s="72"/>
      <c r="P296" s="26"/>
      <c r="Q296" s="28"/>
    </row>
    <row r="297" spans="1:17" ht="12" customHeight="1">
      <c r="A297" s="337">
        <v>0</v>
      </c>
      <c r="B297" s="332" t="s">
        <v>490</v>
      </c>
      <c r="C297" s="333"/>
      <c r="D297" s="333"/>
      <c r="E297" s="333"/>
      <c r="F297" s="333"/>
      <c r="G297" s="333"/>
      <c r="H297" s="333"/>
      <c r="I297" s="333"/>
      <c r="J297" s="333"/>
      <c r="K297" s="338">
        <v>581</v>
      </c>
      <c r="L297" s="334">
        <f>ROUND(K297*Курс_EUR,0)</f>
        <v>61005</v>
      </c>
      <c r="M297" s="26"/>
      <c r="N297" s="261">
        <f>K297*(1-Скидка_SATA)</f>
        <v>581</v>
      </c>
      <c r="O297" s="72">
        <f>N297*M297</f>
        <v>0</v>
      </c>
      <c r="P297" s="26">
        <f>L297*(1-Скидка_SATA)</f>
        <v>61005</v>
      </c>
      <c r="Q297" s="28">
        <f>M297*P297</f>
        <v>0</v>
      </c>
    </row>
    <row r="298" spans="1:17" ht="12" customHeight="1">
      <c r="A298" s="337"/>
      <c r="B298" s="229">
        <v>0.3</v>
      </c>
      <c r="C298" s="21">
        <v>0.5</v>
      </c>
      <c r="D298" s="219">
        <v>0.8</v>
      </c>
      <c r="E298" s="219">
        <v>1</v>
      </c>
      <c r="F298" s="219">
        <v>1.1000000000000001</v>
      </c>
      <c r="G298" s="219" t="s">
        <v>2644</v>
      </c>
      <c r="H298" s="219" t="s">
        <v>2645</v>
      </c>
      <c r="I298" s="219" t="s">
        <v>2646</v>
      </c>
      <c r="J298" s="219" t="s">
        <v>2647</v>
      </c>
      <c r="K298" s="339"/>
      <c r="L298" s="335"/>
      <c r="M298" s="26"/>
      <c r="N298" s="261"/>
      <c r="O298" s="72"/>
      <c r="P298" s="26"/>
      <c r="Q298" s="28"/>
    </row>
    <row r="299" spans="1:17" ht="12.5" thickBot="1">
      <c r="A299" s="337"/>
      <c r="B299" s="230">
        <v>125633</v>
      </c>
      <c r="C299" s="235">
        <v>125641</v>
      </c>
      <c r="D299" s="221">
        <v>125658</v>
      </c>
      <c r="E299" s="221">
        <v>125666</v>
      </c>
      <c r="F299" s="221">
        <v>125674</v>
      </c>
      <c r="G299" s="221">
        <v>125724</v>
      </c>
      <c r="H299" s="221">
        <v>125732</v>
      </c>
      <c r="I299" s="221">
        <v>125740</v>
      </c>
      <c r="J299" s="221">
        <v>125757</v>
      </c>
      <c r="K299" s="340"/>
      <c r="L299" s="336"/>
      <c r="M299" s="26"/>
      <c r="N299" s="261"/>
      <c r="O299" s="72"/>
      <c r="P299" s="26"/>
      <c r="Q299" s="28"/>
    </row>
    <row r="300" spans="1:17" ht="12" customHeight="1">
      <c r="A300" s="337">
        <v>0</v>
      </c>
      <c r="B300" s="332" t="s">
        <v>516</v>
      </c>
      <c r="C300" s="333"/>
      <c r="D300" s="333"/>
      <c r="E300" s="333"/>
      <c r="F300" s="333"/>
      <c r="G300" s="333"/>
      <c r="H300" s="333"/>
      <c r="I300" s="333"/>
      <c r="J300" s="333"/>
      <c r="K300" s="338">
        <v>186</v>
      </c>
      <c r="L300" s="334">
        <f>ROUND(K300*Курс_EUR,0)</f>
        <v>19530</v>
      </c>
      <c r="M300" s="26"/>
      <c r="N300" s="261">
        <f>K300*(1-Скидка_SATA)</f>
        <v>186</v>
      </c>
      <c r="O300" s="72">
        <f>N300*M300</f>
        <v>0</v>
      </c>
      <c r="P300" s="26">
        <f>L300*(1-Скидка_SATA)</f>
        <v>19530</v>
      </c>
      <c r="Q300" s="28">
        <f>M300*P300</f>
        <v>0</v>
      </c>
    </row>
    <row r="301" spans="1:17" ht="12" customHeight="1">
      <c r="A301" s="337"/>
      <c r="B301" s="229">
        <v>0.3</v>
      </c>
      <c r="C301" s="21">
        <v>0.5</v>
      </c>
      <c r="D301" s="219">
        <v>0.8</v>
      </c>
      <c r="E301" s="219">
        <v>1</v>
      </c>
      <c r="F301" s="219">
        <v>1.1000000000000001</v>
      </c>
      <c r="G301" s="219"/>
      <c r="H301" s="219"/>
      <c r="I301" s="219"/>
      <c r="J301" s="219"/>
      <c r="K301" s="339"/>
      <c r="L301" s="335"/>
      <c r="M301" s="26"/>
      <c r="N301" s="261"/>
      <c r="O301" s="72"/>
      <c r="P301" s="26"/>
      <c r="Q301" s="28"/>
    </row>
    <row r="302" spans="1:17" ht="12.5" thickBot="1">
      <c r="A302" s="337"/>
      <c r="B302" s="230">
        <v>125583</v>
      </c>
      <c r="C302" s="235">
        <v>125591</v>
      </c>
      <c r="D302" s="221">
        <v>125609</v>
      </c>
      <c r="E302" s="221">
        <v>125617</v>
      </c>
      <c r="F302" s="221">
        <v>125625</v>
      </c>
      <c r="G302" s="221"/>
      <c r="H302" s="221"/>
      <c r="I302" s="221"/>
      <c r="J302" s="221"/>
      <c r="K302" s="340"/>
      <c r="L302" s="336"/>
      <c r="M302" s="26"/>
      <c r="N302" s="261"/>
      <c r="O302" s="72"/>
      <c r="P302" s="26"/>
      <c r="Q302" s="28"/>
    </row>
    <row r="303" spans="1:17" ht="12" customHeight="1">
      <c r="A303" s="337">
        <v>0</v>
      </c>
      <c r="B303" s="332" t="s">
        <v>517</v>
      </c>
      <c r="C303" s="333"/>
      <c r="D303" s="333"/>
      <c r="E303" s="333"/>
      <c r="F303" s="333"/>
      <c r="G303" s="333"/>
      <c r="H303" s="333"/>
      <c r="I303" s="333"/>
      <c r="J303" s="333"/>
      <c r="K303" s="338">
        <v>201</v>
      </c>
      <c r="L303" s="334">
        <f>ROUND(K303*Курс_EUR,0)</f>
        <v>21105</v>
      </c>
      <c r="M303" s="26"/>
      <c r="N303" s="261">
        <f>K303*(1-Скидка_SATA)</f>
        <v>201</v>
      </c>
      <c r="O303" s="72">
        <f>N303*M303</f>
        <v>0</v>
      </c>
      <c r="P303" s="26">
        <f>L303*(1-Скидка_SATA)</f>
        <v>21105</v>
      </c>
      <c r="Q303" s="28">
        <f>M303*P303</f>
        <v>0</v>
      </c>
    </row>
    <row r="304" spans="1:17">
      <c r="A304" s="337"/>
      <c r="B304" s="229" t="s">
        <v>2644</v>
      </c>
      <c r="C304" s="21" t="s">
        <v>2645</v>
      </c>
      <c r="D304" s="219" t="s">
        <v>2646</v>
      </c>
      <c r="E304" s="219" t="s">
        <v>2647</v>
      </c>
      <c r="F304" s="219"/>
      <c r="G304" s="219"/>
      <c r="H304" s="219"/>
      <c r="I304" s="219"/>
      <c r="J304" s="219"/>
      <c r="K304" s="339"/>
      <c r="L304" s="335"/>
      <c r="M304" s="26"/>
      <c r="N304" s="261"/>
      <c r="O304" s="72"/>
      <c r="P304" s="26"/>
      <c r="Q304" s="28"/>
    </row>
    <row r="305" spans="1:17" ht="12.5" thickBot="1">
      <c r="A305" s="337"/>
      <c r="B305" s="230">
        <v>125682</v>
      </c>
      <c r="C305" s="235">
        <v>125690</v>
      </c>
      <c r="D305" s="221">
        <v>125708</v>
      </c>
      <c r="E305" s="221">
        <v>125716</v>
      </c>
      <c r="F305" s="221"/>
      <c r="G305" s="221"/>
      <c r="H305" s="221"/>
      <c r="I305" s="221"/>
      <c r="J305" s="221"/>
      <c r="K305" s="340"/>
      <c r="L305" s="336"/>
      <c r="M305" s="26"/>
      <c r="N305" s="261"/>
      <c r="O305" s="72"/>
      <c r="P305" s="26"/>
      <c r="Q305" s="28"/>
    </row>
    <row r="306" spans="1:17" ht="12.5" thickBot="1">
      <c r="A306" s="237"/>
      <c r="B306" s="223"/>
      <c r="C306" s="224"/>
      <c r="D306" s="225"/>
      <c r="E306" s="225"/>
      <c r="F306" s="225"/>
      <c r="G306" s="225"/>
      <c r="H306" s="225"/>
      <c r="I306" s="225"/>
      <c r="J306" s="226"/>
      <c r="K306" s="227"/>
      <c r="L306" s="227"/>
      <c r="M306" s="26"/>
      <c r="N306" s="261"/>
      <c r="O306" s="72"/>
      <c r="P306" s="26"/>
      <c r="Q306" s="28"/>
    </row>
    <row r="307" spans="1:17" ht="12" customHeight="1">
      <c r="A307" s="337">
        <v>0</v>
      </c>
      <c r="B307" s="332" t="s">
        <v>504</v>
      </c>
      <c r="C307" s="333"/>
      <c r="D307" s="333"/>
      <c r="E307" s="333"/>
      <c r="F307" s="333"/>
      <c r="G307" s="333"/>
      <c r="H307" s="333"/>
      <c r="I307" s="333"/>
      <c r="J307" s="333"/>
      <c r="K307" s="338">
        <v>680</v>
      </c>
      <c r="L307" s="334">
        <f>ROUND(K307*Курс_EUR,0)</f>
        <v>71400</v>
      </c>
      <c r="M307" s="26"/>
      <c r="N307" s="261">
        <f>K307*(1-Скидка_SATA)</f>
        <v>680</v>
      </c>
      <c r="O307" s="72">
        <f>N307*M307</f>
        <v>0</v>
      </c>
      <c r="P307" s="26">
        <f>L307*(1-Скидка_SATA)</f>
        <v>71400</v>
      </c>
      <c r="Q307" s="28">
        <f>M307*P307</f>
        <v>0</v>
      </c>
    </row>
    <row r="308" spans="1:17">
      <c r="A308" s="337"/>
      <c r="B308" s="229">
        <v>0.3</v>
      </c>
      <c r="C308" s="21">
        <v>0.5</v>
      </c>
      <c r="D308" s="219">
        <v>0.8</v>
      </c>
      <c r="E308" s="219">
        <v>1</v>
      </c>
      <c r="F308" s="219">
        <v>1.2</v>
      </c>
      <c r="G308" s="219">
        <v>1.4</v>
      </c>
      <c r="H308" s="219"/>
      <c r="I308" s="219"/>
      <c r="J308" s="219"/>
      <c r="K308" s="339"/>
      <c r="L308" s="335"/>
      <c r="M308" s="26"/>
      <c r="N308" s="261"/>
      <c r="O308" s="72"/>
      <c r="P308" s="26"/>
      <c r="Q308" s="28"/>
    </row>
    <row r="309" spans="1:17" ht="12.5" thickBot="1">
      <c r="A309" s="337"/>
      <c r="B309" s="230">
        <v>187450</v>
      </c>
      <c r="C309" s="235">
        <v>187468</v>
      </c>
      <c r="D309" s="221">
        <v>187476</v>
      </c>
      <c r="E309" s="221">
        <v>187484</v>
      </c>
      <c r="F309" s="221">
        <v>187492</v>
      </c>
      <c r="G309" s="221">
        <v>197152</v>
      </c>
      <c r="H309" s="221"/>
      <c r="I309" s="221"/>
      <c r="J309" s="221"/>
      <c r="K309" s="340"/>
      <c r="L309" s="336"/>
      <c r="M309" s="26"/>
      <c r="N309" s="261"/>
      <c r="O309" s="72"/>
      <c r="P309" s="26"/>
      <c r="Q309" s="28"/>
    </row>
    <row r="310" spans="1:17" ht="12" customHeight="1">
      <c r="A310" s="337">
        <v>0</v>
      </c>
      <c r="B310" s="332" t="s">
        <v>527</v>
      </c>
      <c r="C310" s="333"/>
      <c r="D310" s="333"/>
      <c r="E310" s="333"/>
      <c r="F310" s="333"/>
      <c r="G310" s="333"/>
      <c r="H310" s="333"/>
      <c r="I310" s="333"/>
      <c r="J310" s="333"/>
      <c r="K310" s="338">
        <v>230</v>
      </c>
      <c r="L310" s="334">
        <f>ROUND(K310*Курс_EUR,0)</f>
        <v>24150</v>
      </c>
      <c r="M310" s="26"/>
      <c r="N310" s="261">
        <f>K310*(1-Скидка_SATA)</f>
        <v>230</v>
      </c>
      <c r="O310" s="72">
        <f>N310*M310</f>
        <v>0</v>
      </c>
      <c r="P310" s="26">
        <f>L310*(1-Скидка_SATA)</f>
        <v>24150</v>
      </c>
      <c r="Q310" s="28">
        <f>M310*P310</f>
        <v>0</v>
      </c>
    </row>
    <row r="311" spans="1:17">
      <c r="A311" s="337"/>
      <c r="B311" s="229">
        <v>0.3</v>
      </c>
      <c r="C311" s="21">
        <v>0.5</v>
      </c>
      <c r="D311" s="219">
        <v>0.8</v>
      </c>
      <c r="E311" s="219">
        <v>1</v>
      </c>
      <c r="F311" s="219">
        <v>1.2</v>
      </c>
      <c r="G311" s="219">
        <v>1.4</v>
      </c>
      <c r="H311" s="219"/>
      <c r="I311" s="219"/>
      <c r="J311" s="219"/>
      <c r="K311" s="339"/>
      <c r="L311" s="335"/>
      <c r="M311" s="26"/>
      <c r="N311" s="261"/>
      <c r="O311" s="72"/>
      <c r="P311" s="26"/>
      <c r="Q311" s="28"/>
    </row>
    <row r="312" spans="1:17" ht="12.5" thickBot="1">
      <c r="A312" s="337"/>
      <c r="B312" s="230">
        <v>187625</v>
      </c>
      <c r="C312" s="235">
        <v>187633</v>
      </c>
      <c r="D312" s="221">
        <v>187641</v>
      </c>
      <c r="E312" s="221">
        <v>187658</v>
      </c>
      <c r="F312" s="221">
        <v>187666</v>
      </c>
      <c r="G312" s="221">
        <v>197160</v>
      </c>
      <c r="H312" s="221"/>
      <c r="I312" s="221"/>
      <c r="J312" s="221"/>
      <c r="K312" s="340"/>
      <c r="L312" s="336"/>
      <c r="M312" s="26"/>
      <c r="N312" s="261"/>
      <c r="O312" s="72"/>
      <c r="P312" s="26"/>
      <c r="Q312" s="28"/>
    </row>
    <row r="313" spans="1:17">
      <c r="A313" s="337">
        <v>0</v>
      </c>
      <c r="B313" s="332" t="s">
        <v>998</v>
      </c>
      <c r="C313" s="333"/>
      <c r="D313" s="333"/>
      <c r="E313" s="333"/>
      <c r="F313" s="333"/>
      <c r="G313" s="333"/>
      <c r="H313" s="333"/>
      <c r="I313" s="333"/>
      <c r="J313" s="333"/>
      <c r="K313" s="338">
        <v>680</v>
      </c>
      <c r="L313" s="334">
        <f>ROUND(K313*Курс_EUR,0)</f>
        <v>71400</v>
      </c>
      <c r="M313" s="26"/>
      <c r="N313" s="261">
        <f>K313*(1-Скидка_SATA)</f>
        <v>680</v>
      </c>
      <c r="O313" s="72">
        <f>N313*M313</f>
        <v>0</v>
      </c>
      <c r="P313" s="26">
        <f>L313*(1-Скидка_SATA)</f>
        <v>71400</v>
      </c>
      <c r="Q313" s="28">
        <f>M313*P313</f>
        <v>0</v>
      </c>
    </row>
    <row r="314" spans="1:17">
      <c r="A314" s="337"/>
      <c r="B314" s="229">
        <v>0.3</v>
      </c>
      <c r="C314" s="21">
        <v>0.5</v>
      </c>
      <c r="D314" s="219">
        <v>0.8</v>
      </c>
      <c r="E314" s="219">
        <v>1</v>
      </c>
      <c r="F314" s="219">
        <v>1.2</v>
      </c>
      <c r="G314" s="219"/>
      <c r="H314" s="219"/>
      <c r="I314" s="219"/>
      <c r="J314" s="219"/>
      <c r="K314" s="339"/>
      <c r="L314" s="335"/>
      <c r="M314" s="26"/>
      <c r="N314" s="261"/>
      <c r="O314" s="72"/>
      <c r="P314" s="26"/>
      <c r="Q314" s="28"/>
    </row>
    <row r="315" spans="1:17" ht="12.5" thickBot="1">
      <c r="A315" s="337"/>
      <c r="B315" s="230">
        <v>190280</v>
      </c>
      <c r="C315" s="235">
        <v>190298</v>
      </c>
      <c r="D315" s="221">
        <v>190306</v>
      </c>
      <c r="E315" s="221">
        <v>190314</v>
      </c>
      <c r="F315" s="221">
        <v>190322</v>
      </c>
      <c r="G315" s="221"/>
      <c r="H315" s="221"/>
      <c r="I315" s="221"/>
      <c r="J315" s="221"/>
      <c r="K315" s="340"/>
      <c r="L315" s="336"/>
      <c r="M315" s="26"/>
      <c r="N315" s="261"/>
      <c r="O315" s="72"/>
      <c r="P315" s="26"/>
      <c r="Q315" s="28"/>
    </row>
    <row r="316" spans="1:17" ht="12.5" thickBot="1">
      <c r="A316" s="237"/>
      <c r="B316" s="223"/>
      <c r="C316" s="224"/>
      <c r="D316" s="225"/>
      <c r="E316" s="225"/>
      <c r="F316" s="225"/>
      <c r="G316" s="225"/>
      <c r="H316" s="225"/>
      <c r="I316" s="225"/>
      <c r="J316" s="226"/>
      <c r="K316" s="227"/>
      <c r="L316" s="227"/>
      <c r="M316" s="26"/>
      <c r="N316" s="261"/>
      <c r="O316" s="72"/>
      <c r="P316" s="26"/>
      <c r="Q316" s="28"/>
    </row>
    <row r="317" spans="1:17" ht="12" customHeight="1">
      <c r="A317" s="337">
        <v>0</v>
      </c>
      <c r="B317" s="332" t="s">
        <v>505</v>
      </c>
      <c r="C317" s="333"/>
      <c r="D317" s="333"/>
      <c r="E317" s="333"/>
      <c r="F317" s="333"/>
      <c r="G317" s="333"/>
      <c r="H317" s="333"/>
      <c r="I317" s="333"/>
      <c r="J317" s="333"/>
      <c r="K317" s="338">
        <v>671</v>
      </c>
      <c r="L317" s="334">
        <f>ROUND(K317*Курс_EUR,0)</f>
        <v>70455</v>
      </c>
      <c r="M317" s="26"/>
      <c r="N317" s="261">
        <f>K317*(1-Скидка_SATA)</f>
        <v>671</v>
      </c>
      <c r="O317" s="72">
        <f>N317*M317</f>
        <v>0</v>
      </c>
      <c r="P317" s="26">
        <f>L317*(1-Скидка_SATA)</f>
        <v>70455</v>
      </c>
      <c r="Q317" s="28">
        <f>M317*P317</f>
        <v>0</v>
      </c>
    </row>
    <row r="318" spans="1:17">
      <c r="A318" s="337"/>
      <c r="B318" s="229">
        <v>1.4</v>
      </c>
      <c r="C318" s="21"/>
      <c r="D318" s="219"/>
      <c r="E318" s="219"/>
      <c r="F318" s="219"/>
      <c r="G318" s="219"/>
      <c r="H318" s="219"/>
      <c r="I318" s="219"/>
      <c r="J318" s="219"/>
      <c r="K318" s="339"/>
      <c r="L318" s="335"/>
      <c r="M318" s="26"/>
      <c r="N318" s="261"/>
      <c r="O318" s="72"/>
      <c r="P318" s="26"/>
      <c r="Q318" s="28"/>
    </row>
    <row r="319" spans="1:17" ht="12.5" thickBot="1">
      <c r="A319" s="337"/>
      <c r="B319" s="230">
        <v>187682</v>
      </c>
      <c r="C319" s="235"/>
      <c r="D319" s="221"/>
      <c r="E319" s="221"/>
      <c r="F319" s="221"/>
      <c r="G319" s="221"/>
      <c r="H319" s="221"/>
      <c r="I319" s="221"/>
      <c r="J319" s="221"/>
      <c r="K319" s="340"/>
      <c r="L319" s="336"/>
      <c r="M319" s="26"/>
      <c r="N319" s="261"/>
      <c r="O319" s="72"/>
      <c r="P319" s="26"/>
      <c r="Q319" s="28"/>
    </row>
    <row r="320" spans="1:17" ht="12" customHeight="1">
      <c r="A320" s="337">
        <v>0</v>
      </c>
      <c r="B320" s="332" t="s">
        <v>528</v>
      </c>
      <c r="C320" s="333"/>
      <c r="D320" s="333"/>
      <c r="E320" s="333"/>
      <c r="F320" s="333"/>
      <c r="G320" s="333"/>
      <c r="H320" s="333"/>
      <c r="I320" s="333"/>
      <c r="J320" s="333"/>
      <c r="K320" s="338">
        <v>214</v>
      </c>
      <c r="L320" s="334">
        <f>ROUND(K320*Курс_EUR,0)</f>
        <v>22470</v>
      </c>
      <c r="M320" s="26"/>
      <c r="N320" s="261">
        <f>K320*(1-Скидка_SATA)</f>
        <v>214</v>
      </c>
      <c r="O320" s="72">
        <f>N320*M320</f>
        <v>0</v>
      </c>
      <c r="P320" s="26">
        <f>L320*(1-Скидка_SATA)</f>
        <v>22470</v>
      </c>
      <c r="Q320" s="28">
        <f>M320*P320</f>
        <v>0</v>
      </c>
    </row>
    <row r="321" spans="1:17">
      <c r="A321" s="337"/>
      <c r="B321" s="229">
        <v>1.4</v>
      </c>
      <c r="C321" s="21"/>
      <c r="D321" s="219"/>
      <c r="E321" s="219"/>
      <c r="F321" s="219"/>
      <c r="G321" s="219"/>
      <c r="H321" s="219"/>
      <c r="I321" s="219"/>
      <c r="J321" s="219"/>
      <c r="K321" s="339"/>
      <c r="L321" s="335"/>
      <c r="M321" s="26"/>
      <c r="N321" s="261"/>
      <c r="O321" s="72"/>
      <c r="P321" s="26"/>
      <c r="Q321" s="28"/>
    </row>
    <row r="322" spans="1:17" ht="12.5" thickBot="1">
      <c r="A322" s="337"/>
      <c r="B322" s="230">
        <v>187674</v>
      </c>
      <c r="C322" s="235"/>
      <c r="D322" s="221"/>
      <c r="E322" s="221"/>
      <c r="F322" s="221"/>
      <c r="G322" s="221"/>
      <c r="H322" s="221"/>
      <c r="I322" s="221"/>
      <c r="J322" s="221"/>
      <c r="K322" s="340"/>
      <c r="L322" s="336"/>
      <c r="M322" s="26"/>
      <c r="N322" s="261"/>
      <c r="O322" s="72"/>
      <c r="P322" s="26"/>
      <c r="Q322" s="28"/>
    </row>
    <row r="323" spans="1:17" ht="12.5" thickBot="1">
      <c r="A323" s="237"/>
      <c r="B323" s="223"/>
      <c r="C323" s="224"/>
      <c r="D323" s="225"/>
      <c r="E323" s="225"/>
      <c r="F323" s="225"/>
      <c r="G323" s="225"/>
      <c r="H323" s="225"/>
      <c r="I323" s="225"/>
      <c r="J323" s="226"/>
      <c r="K323" s="227"/>
      <c r="L323" s="227"/>
      <c r="M323" s="26"/>
      <c r="N323" s="261"/>
      <c r="O323" s="72"/>
      <c r="P323" s="26"/>
      <c r="Q323" s="28"/>
    </row>
    <row r="324" spans="1:17" ht="12" customHeight="1">
      <c r="A324" s="337">
        <v>0</v>
      </c>
      <c r="B324" s="332" t="s">
        <v>506</v>
      </c>
      <c r="C324" s="333"/>
      <c r="D324" s="333"/>
      <c r="E324" s="333"/>
      <c r="F324" s="333"/>
      <c r="G324" s="333"/>
      <c r="H324" s="333"/>
      <c r="I324" s="333"/>
      <c r="J324" s="333"/>
      <c r="K324" s="338">
        <v>1641</v>
      </c>
      <c r="L324" s="334">
        <f>ROUND(K324*Курс_EUR,0)</f>
        <v>172305</v>
      </c>
      <c r="M324" s="26"/>
      <c r="N324" s="261">
        <f>K324*(1-Скидка_SATA)</f>
        <v>1641</v>
      </c>
      <c r="O324" s="72">
        <f>N324*M324</f>
        <v>0</v>
      </c>
      <c r="P324" s="26">
        <f>L324*(1-Скидка_SATA)</f>
        <v>172305</v>
      </c>
      <c r="Q324" s="28">
        <f>M324*P324</f>
        <v>0</v>
      </c>
    </row>
    <row r="325" spans="1:17" ht="12" customHeight="1">
      <c r="A325" s="337"/>
      <c r="B325" s="229" t="s">
        <v>2648</v>
      </c>
      <c r="C325" s="21">
        <v>1.7</v>
      </c>
      <c r="D325" s="219">
        <v>2</v>
      </c>
      <c r="E325" s="219"/>
      <c r="F325" s="219"/>
      <c r="G325" s="219"/>
      <c r="H325" s="219"/>
      <c r="I325" s="219"/>
      <c r="J325" s="219"/>
      <c r="K325" s="339"/>
      <c r="L325" s="335"/>
      <c r="M325" s="26"/>
      <c r="N325" s="261"/>
      <c r="O325" s="72"/>
      <c r="P325" s="26"/>
      <c r="Q325" s="28"/>
    </row>
    <row r="326" spans="1:17" ht="12.5" thickBot="1">
      <c r="A326" s="337"/>
      <c r="B326" s="230">
        <v>72900</v>
      </c>
      <c r="C326" s="235">
        <v>73734</v>
      </c>
      <c r="D326" s="221">
        <v>74120</v>
      </c>
      <c r="E326" s="221"/>
      <c r="F326" s="221"/>
      <c r="G326" s="221"/>
      <c r="H326" s="221"/>
      <c r="I326" s="221"/>
      <c r="J326" s="221"/>
      <c r="K326" s="340"/>
      <c r="L326" s="336"/>
      <c r="M326" s="26"/>
      <c r="N326" s="261"/>
      <c r="O326" s="72"/>
      <c r="P326" s="26"/>
      <c r="Q326" s="28"/>
    </row>
    <row r="327" spans="1:17" ht="12" customHeight="1">
      <c r="A327" s="337">
        <v>0</v>
      </c>
      <c r="B327" s="332" t="s">
        <v>532</v>
      </c>
      <c r="C327" s="333"/>
      <c r="D327" s="333"/>
      <c r="E327" s="333"/>
      <c r="F327" s="333"/>
      <c r="G327" s="333"/>
      <c r="H327" s="333"/>
      <c r="I327" s="333"/>
      <c r="J327" s="333"/>
      <c r="K327" s="338">
        <v>409</v>
      </c>
      <c r="L327" s="334">
        <f>ROUND(K327*Курс_EUR,0)</f>
        <v>42945</v>
      </c>
      <c r="M327" s="26"/>
      <c r="N327" s="261">
        <f>K327*(1-Скидка_SATA)</f>
        <v>409</v>
      </c>
      <c r="O327" s="72">
        <f>N327*M327</f>
        <v>0</v>
      </c>
      <c r="P327" s="26">
        <f>L327*(1-Скидка_SATA)</f>
        <v>42945</v>
      </c>
      <c r="Q327" s="28">
        <f>M327*P327</f>
        <v>0</v>
      </c>
    </row>
    <row r="328" spans="1:17">
      <c r="A328" s="337"/>
      <c r="B328" s="229" t="s">
        <v>2648</v>
      </c>
      <c r="C328" s="21">
        <v>1.7</v>
      </c>
      <c r="D328" s="219">
        <v>2</v>
      </c>
      <c r="E328" s="219"/>
      <c r="F328" s="219"/>
      <c r="G328" s="219"/>
      <c r="H328" s="219"/>
      <c r="I328" s="219"/>
      <c r="J328" s="219"/>
      <c r="K328" s="339"/>
      <c r="L328" s="335"/>
      <c r="M328" s="26"/>
      <c r="N328" s="261"/>
      <c r="O328" s="72"/>
      <c r="P328" s="26"/>
      <c r="Q328" s="28"/>
    </row>
    <row r="329" spans="1:17" ht="12.5" thickBot="1">
      <c r="A329" s="337"/>
      <c r="B329" s="230">
        <v>77982</v>
      </c>
      <c r="C329" s="235">
        <v>73791</v>
      </c>
      <c r="D329" s="221">
        <v>78279</v>
      </c>
      <c r="E329" s="221"/>
      <c r="F329" s="221"/>
      <c r="G329" s="221"/>
      <c r="H329" s="221"/>
      <c r="I329" s="221"/>
      <c r="J329" s="221"/>
      <c r="K329" s="340"/>
      <c r="L329" s="336"/>
      <c r="M329" s="26"/>
      <c r="N329" s="261"/>
      <c r="O329" s="72"/>
      <c r="P329" s="26"/>
      <c r="Q329" s="28"/>
    </row>
    <row r="330" spans="1:17" ht="12.5" thickBot="1">
      <c r="A330" s="237"/>
      <c r="B330" s="223"/>
      <c r="C330" s="224"/>
      <c r="D330" s="225"/>
      <c r="E330" s="225"/>
      <c r="F330" s="225"/>
      <c r="G330" s="225"/>
      <c r="H330" s="225"/>
      <c r="I330" s="225"/>
      <c r="J330" s="226"/>
      <c r="K330" s="227"/>
      <c r="L330" s="227"/>
      <c r="M330" s="26"/>
      <c r="N330" s="261"/>
      <c r="O330" s="72"/>
      <c r="P330" s="26"/>
      <c r="Q330" s="28"/>
    </row>
    <row r="331" spans="1:17" ht="10.5" customHeight="1">
      <c r="A331" s="337">
        <v>0</v>
      </c>
      <c r="B331" s="332" t="s">
        <v>507</v>
      </c>
      <c r="C331" s="333"/>
      <c r="D331" s="333"/>
      <c r="E331" s="333"/>
      <c r="F331" s="333"/>
      <c r="G331" s="333"/>
      <c r="H331" s="333"/>
      <c r="I331" s="333"/>
      <c r="J331" s="333"/>
      <c r="K331" s="338">
        <v>626</v>
      </c>
      <c r="L331" s="334">
        <f>ROUND(K331*Курс_EUR,0)</f>
        <v>65730</v>
      </c>
      <c r="M331" s="26"/>
      <c r="N331" s="261">
        <f>K331*(1-Скидка_SATA)</f>
        <v>626</v>
      </c>
      <c r="O331" s="72">
        <f>N331*M331</f>
        <v>0</v>
      </c>
      <c r="P331" s="26">
        <f>L331*(1-Скидка_SATA)</f>
        <v>65730</v>
      </c>
      <c r="Q331" s="28">
        <f>M331*P331</f>
        <v>0</v>
      </c>
    </row>
    <row r="332" spans="1:17" ht="10.5" customHeight="1">
      <c r="A332" s="337"/>
      <c r="B332" s="229">
        <v>0.2</v>
      </c>
      <c r="C332" s="21">
        <v>0.35</v>
      </c>
      <c r="D332" s="219">
        <v>0.5</v>
      </c>
      <c r="E332" s="219">
        <v>0.8</v>
      </c>
      <c r="F332" s="219">
        <v>1</v>
      </c>
      <c r="G332" s="219"/>
      <c r="H332" s="219"/>
      <c r="I332" s="219"/>
      <c r="J332" s="219"/>
      <c r="K332" s="339"/>
      <c r="L332" s="335"/>
      <c r="M332" s="26"/>
      <c r="N332" s="261"/>
      <c r="O332" s="72"/>
      <c r="P332" s="26"/>
      <c r="Q332" s="28"/>
    </row>
    <row r="333" spans="1:17" ht="12.5" thickBot="1">
      <c r="A333" s="337"/>
      <c r="B333" s="230">
        <v>86181</v>
      </c>
      <c r="C333" s="235">
        <v>86199</v>
      </c>
      <c r="D333" s="221">
        <v>86207</v>
      </c>
      <c r="E333" s="221">
        <v>86215</v>
      </c>
      <c r="F333" s="221">
        <v>86223</v>
      </c>
      <c r="G333" s="221"/>
      <c r="H333" s="221"/>
      <c r="I333" s="221"/>
      <c r="J333" s="221"/>
      <c r="K333" s="340"/>
      <c r="L333" s="336"/>
      <c r="M333" s="26"/>
      <c r="N333" s="261"/>
      <c r="O333" s="72"/>
      <c r="P333" s="26"/>
      <c r="Q333" s="28"/>
    </row>
    <row r="334" spans="1:17" ht="12" customHeight="1">
      <c r="A334" s="337">
        <v>0</v>
      </c>
      <c r="B334" s="332" t="s">
        <v>508</v>
      </c>
      <c r="C334" s="333"/>
      <c r="D334" s="333"/>
      <c r="E334" s="333"/>
      <c r="F334" s="333"/>
      <c r="G334" s="333"/>
      <c r="H334" s="333"/>
      <c r="I334" s="333"/>
      <c r="J334" s="333"/>
      <c r="K334" s="338">
        <v>509</v>
      </c>
      <c r="L334" s="334">
        <f>ROUND(K334*Курс_EUR,0)</f>
        <v>53445</v>
      </c>
      <c r="M334" s="26"/>
      <c r="N334" s="261">
        <f>K334*(1-Скидка_SATA)</f>
        <v>509</v>
      </c>
      <c r="O334" s="72">
        <f>N334*M334</f>
        <v>0</v>
      </c>
      <c r="P334" s="26">
        <f>L334*(1-Скидка_SATA)</f>
        <v>53445</v>
      </c>
      <c r="Q334" s="28">
        <f>M334*P334</f>
        <v>0</v>
      </c>
    </row>
    <row r="335" spans="1:17" ht="12" customHeight="1">
      <c r="A335" s="337"/>
      <c r="B335" s="229">
        <v>0.2</v>
      </c>
      <c r="C335" s="21">
        <v>0.35</v>
      </c>
      <c r="D335" s="219">
        <v>0.5</v>
      </c>
      <c r="E335" s="219">
        <v>0.8</v>
      </c>
      <c r="F335" s="219">
        <v>1</v>
      </c>
      <c r="G335" s="219"/>
      <c r="H335" s="219"/>
      <c r="I335" s="219"/>
      <c r="J335" s="219"/>
      <c r="K335" s="339"/>
      <c r="L335" s="335"/>
      <c r="M335" s="26"/>
      <c r="N335" s="261"/>
      <c r="O335" s="72"/>
      <c r="P335" s="26"/>
      <c r="Q335" s="28"/>
    </row>
    <row r="336" spans="1:17" ht="12.5" thickBot="1">
      <c r="A336" s="337"/>
      <c r="B336" s="230">
        <v>65078</v>
      </c>
      <c r="C336" s="235">
        <v>65581</v>
      </c>
      <c r="D336" s="221">
        <v>65649</v>
      </c>
      <c r="E336" s="221">
        <v>66316</v>
      </c>
      <c r="F336" s="221">
        <v>69229</v>
      </c>
      <c r="G336" s="221"/>
      <c r="H336" s="221"/>
      <c r="I336" s="221"/>
      <c r="J336" s="221"/>
      <c r="K336" s="340"/>
      <c r="L336" s="336"/>
      <c r="M336" s="26"/>
      <c r="N336" s="261"/>
      <c r="O336" s="72"/>
      <c r="P336" s="26"/>
      <c r="Q336" s="28"/>
    </row>
    <row r="337" spans="1:17" ht="12" customHeight="1">
      <c r="A337" s="337">
        <v>0</v>
      </c>
      <c r="B337" s="332" t="s">
        <v>533</v>
      </c>
      <c r="C337" s="333"/>
      <c r="D337" s="333"/>
      <c r="E337" s="333"/>
      <c r="F337" s="333"/>
      <c r="G337" s="333"/>
      <c r="H337" s="333"/>
      <c r="I337" s="333"/>
      <c r="J337" s="333"/>
      <c r="K337" s="338">
        <v>148</v>
      </c>
      <c r="L337" s="334">
        <f>ROUND(K337*Курс_EUR,0)</f>
        <v>15540</v>
      </c>
      <c r="M337" s="26"/>
      <c r="N337" s="261">
        <f>K337*(1-Скидка_SATA)</f>
        <v>148</v>
      </c>
      <c r="O337" s="72">
        <f>N337*M337</f>
        <v>0</v>
      </c>
      <c r="P337" s="26">
        <f>L337*(1-Скидка_SATA)</f>
        <v>15540</v>
      </c>
      <c r="Q337" s="28">
        <f>M337*P337</f>
        <v>0</v>
      </c>
    </row>
    <row r="338" spans="1:17">
      <c r="A338" s="337"/>
      <c r="B338" s="229">
        <v>0.2</v>
      </c>
      <c r="C338" s="21">
        <v>0.35</v>
      </c>
      <c r="D338" s="219">
        <v>0.5</v>
      </c>
      <c r="E338" s="219">
        <v>0.8</v>
      </c>
      <c r="F338" s="219">
        <v>1</v>
      </c>
      <c r="G338" s="219"/>
      <c r="H338" s="219"/>
      <c r="I338" s="219"/>
      <c r="J338" s="219"/>
      <c r="K338" s="339"/>
      <c r="L338" s="335"/>
      <c r="M338" s="26"/>
      <c r="N338" s="261"/>
      <c r="O338" s="72"/>
      <c r="P338" s="26"/>
      <c r="Q338" s="28"/>
    </row>
    <row r="339" spans="1:17" ht="12.5" thickBot="1">
      <c r="A339" s="337"/>
      <c r="B339" s="230">
        <v>60459</v>
      </c>
      <c r="C339" s="235">
        <v>60640</v>
      </c>
      <c r="D339" s="221">
        <v>61200</v>
      </c>
      <c r="E339" s="221">
        <v>61341</v>
      </c>
      <c r="F339" s="221">
        <v>61523</v>
      </c>
      <c r="G339" s="221"/>
      <c r="H339" s="221"/>
      <c r="I339" s="221"/>
      <c r="J339" s="221"/>
      <c r="K339" s="340"/>
      <c r="L339" s="336"/>
      <c r="M339" s="26"/>
      <c r="N339" s="261"/>
      <c r="O339" s="72"/>
      <c r="P339" s="26"/>
      <c r="Q339" s="28"/>
    </row>
    <row r="340" spans="1:17" ht="12.5" thickBot="1">
      <c r="A340" s="237"/>
      <c r="B340" s="223"/>
      <c r="C340" s="224"/>
      <c r="D340" s="225"/>
      <c r="E340" s="225"/>
      <c r="F340" s="225"/>
      <c r="G340" s="225"/>
      <c r="H340" s="225"/>
      <c r="I340" s="225"/>
      <c r="J340" s="226"/>
      <c r="K340" s="227"/>
      <c r="L340" s="227"/>
      <c r="M340" s="26"/>
      <c r="N340" s="261"/>
      <c r="O340" s="72"/>
      <c r="P340" s="26"/>
      <c r="Q340" s="28"/>
    </row>
    <row r="341" spans="1:17" ht="12" customHeight="1">
      <c r="A341" s="337">
        <v>0</v>
      </c>
      <c r="B341" s="332" t="s">
        <v>529</v>
      </c>
      <c r="C341" s="333"/>
      <c r="D341" s="333"/>
      <c r="E341" s="333"/>
      <c r="F341" s="333"/>
      <c r="G341" s="333"/>
      <c r="H341" s="333"/>
      <c r="I341" s="333"/>
      <c r="J341" s="333"/>
      <c r="K341" s="338">
        <v>241</v>
      </c>
      <c r="L341" s="334">
        <f>ROUND(K341*Курс_EUR,0)</f>
        <v>25305</v>
      </c>
      <c r="M341" s="26"/>
      <c r="N341" s="261">
        <f>K341*(1-Скидка_SATA)</f>
        <v>241</v>
      </c>
      <c r="O341" s="72">
        <f>N341*M341</f>
        <v>0</v>
      </c>
      <c r="P341" s="26">
        <f>L341*(1-Скидка_SATA)</f>
        <v>25305</v>
      </c>
      <c r="Q341" s="28">
        <f>M341*P341</f>
        <v>0</v>
      </c>
    </row>
    <row r="342" spans="1:17">
      <c r="A342" s="337"/>
      <c r="B342" s="229">
        <v>1</v>
      </c>
      <c r="C342" s="21" t="s">
        <v>2649</v>
      </c>
      <c r="D342" s="219">
        <v>1.4</v>
      </c>
      <c r="E342" s="219">
        <v>1.5</v>
      </c>
      <c r="F342" s="219">
        <v>1.7</v>
      </c>
      <c r="G342" s="219"/>
      <c r="H342" s="219"/>
      <c r="I342" s="219"/>
      <c r="J342" s="219"/>
      <c r="K342" s="339"/>
      <c r="L342" s="335"/>
      <c r="M342" s="26"/>
      <c r="N342" s="261"/>
      <c r="O342" s="72"/>
      <c r="P342" s="26"/>
      <c r="Q342" s="28"/>
    </row>
    <row r="343" spans="1:17" ht="12.5" thickBot="1">
      <c r="A343" s="337"/>
      <c r="B343" s="230">
        <v>4143</v>
      </c>
      <c r="C343" s="235">
        <v>4127</v>
      </c>
      <c r="D343" s="221">
        <v>3848</v>
      </c>
      <c r="E343" s="221">
        <v>4119</v>
      </c>
      <c r="F343" s="221">
        <v>4101</v>
      </c>
      <c r="G343" s="221"/>
      <c r="H343" s="221"/>
      <c r="I343" s="221"/>
      <c r="J343" s="221"/>
      <c r="K343" s="340"/>
      <c r="L343" s="336"/>
      <c r="M343" s="26"/>
      <c r="N343" s="261"/>
      <c r="O343" s="72"/>
      <c r="P343" s="26"/>
      <c r="Q343" s="28"/>
    </row>
    <row r="344" spans="1:17" ht="12" customHeight="1">
      <c r="A344" s="337">
        <v>0</v>
      </c>
      <c r="B344" s="332" t="s">
        <v>530</v>
      </c>
      <c r="C344" s="333"/>
      <c r="D344" s="333"/>
      <c r="E344" s="333"/>
      <c r="F344" s="333"/>
      <c r="G344" s="333"/>
      <c r="H344" s="333"/>
      <c r="I344" s="333"/>
      <c r="J344" s="333"/>
      <c r="K344" s="338">
        <v>241</v>
      </c>
      <c r="L344" s="334">
        <f>ROUND(K344*Курс_EUR,0)</f>
        <v>25305</v>
      </c>
      <c r="M344" s="26"/>
      <c r="N344" s="261">
        <f>K344*(1-Скидка_SATA)</f>
        <v>241</v>
      </c>
      <c r="O344" s="72">
        <f>N344*M344</f>
        <v>0</v>
      </c>
      <c r="P344" s="26">
        <f>L344*(1-Скидка_SATA)</f>
        <v>25305</v>
      </c>
      <c r="Q344" s="28">
        <f>M344*P344</f>
        <v>0</v>
      </c>
    </row>
    <row r="345" spans="1:17">
      <c r="A345" s="337"/>
      <c r="B345" s="229" t="s">
        <v>2650</v>
      </c>
      <c r="C345" s="21" t="s">
        <v>2651</v>
      </c>
      <c r="D345" s="219" t="s">
        <v>2652</v>
      </c>
      <c r="E345" s="219" t="s">
        <v>2653</v>
      </c>
      <c r="F345" s="219" t="s">
        <v>2654</v>
      </c>
      <c r="G345" s="219" t="s">
        <v>2655</v>
      </c>
      <c r="H345" s="219"/>
      <c r="I345" s="219"/>
      <c r="J345" s="219"/>
      <c r="K345" s="339"/>
      <c r="L345" s="335"/>
      <c r="M345" s="26"/>
      <c r="N345" s="261"/>
      <c r="O345" s="72"/>
      <c r="P345" s="26"/>
      <c r="Q345" s="28"/>
    </row>
    <row r="346" spans="1:17" ht="12.5" thickBot="1">
      <c r="A346" s="337"/>
      <c r="B346" s="230">
        <v>31252</v>
      </c>
      <c r="C346" s="235">
        <v>31898</v>
      </c>
      <c r="D346" s="221">
        <v>31997</v>
      </c>
      <c r="E346" s="221">
        <v>4093</v>
      </c>
      <c r="F346" s="221">
        <v>13003</v>
      </c>
      <c r="G346" s="221">
        <v>13011</v>
      </c>
      <c r="H346" s="221"/>
      <c r="I346" s="221"/>
      <c r="J346" s="221"/>
      <c r="K346" s="340"/>
      <c r="L346" s="336"/>
      <c r="M346" s="26"/>
      <c r="N346" s="261"/>
      <c r="O346" s="72"/>
      <c r="P346" s="26"/>
      <c r="Q346" s="28"/>
    </row>
    <row r="347" spans="1:17" ht="12" customHeight="1">
      <c r="A347" s="337">
        <v>0</v>
      </c>
      <c r="B347" s="332" t="s">
        <v>531</v>
      </c>
      <c r="C347" s="333"/>
      <c r="D347" s="333"/>
      <c r="E347" s="333"/>
      <c r="F347" s="333"/>
      <c r="G347" s="333"/>
      <c r="H347" s="333"/>
      <c r="I347" s="333"/>
      <c r="J347" s="333"/>
      <c r="K347" s="338">
        <v>241</v>
      </c>
      <c r="L347" s="334">
        <f>ROUND(K347*Курс_EUR,0)</f>
        <v>25305</v>
      </c>
      <c r="M347" s="26"/>
      <c r="N347" s="261">
        <f>K347*(1-Скидка_SATA)</f>
        <v>241</v>
      </c>
      <c r="O347" s="72">
        <f>N347*M347</f>
        <v>0</v>
      </c>
      <c r="P347" s="26">
        <f>L347*(1-Скидка_SATA)</f>
        <v>25305</v>
      </c>
      <c r="Q347" s="28">
        <f>M347*P347</f>
        <v>0</v>
      </c>
    </row>
    <row r="348" spans="1:17">
      <c r="A348" s="337"/>
      <c r="B348" s="229">
        <v>1.5</v>
      </c>
      <c r="C348" s="21" t="s">
        <v>2656</v>
      </c>
      <c r="D348" s="219">
        <v>2</v>
      </c>
      <c r="E348" s="219"/>
      <c r="F348" s="219"/>
      <c r="G348" s="219"/>
      <c r="H348" s="219"/>
      <c r="I348" s="219"/>
      <c r="J348" s="219"/>
      <c r="K348" s="339"/>
      <c r="L348" s="335"/>
      <c r="M348" s="26"/>
      <c r="N348" s="261"/>
      <c r="O348" s="72"/>
      <c r="P348" s="26"/>
      <c r="Q348" s="28"/>
    </row>
    <row r="349" spans="1:17" ht="12.5" thickBot="1">
      <c r="A349" s="337"/>
      <c r="B349" s="230">
        <v>23663</v>
      </c>
      <c r="C349" s="235">
        <v>23697</v>
      </c>
      <c r="D349" s="221">
        <v>23689</v>
      </c>
      <c r="E349" s="221"/>
      <c r="F349" s="221"/>
      <c r="G349" s="221"/>
      <c r="H349" s="221"/>
      <c r="I349" s="221"/>
      <c r="J349" s="221"/>
      <c r="K349" s="340"/>
      <c r="L349" s="336"/>
      <c r="M349" s="26"/>
      <c r="N349" s="261"/>
      <c r="O349" s="72"/>
      <c r="P349" s="26"/>
      <c r="Q349" s="28"/>
    </row>
    <row r="350" spans="1:17" ht="12.5" thickBot="1">
      <c r="A350" s="237"/>
      <c r="B350" s="223"/>
      <c r="C350" s="224"/>
      <c r="D350" s="225"/>
      <c r="E350" s="225"/>
      <c r="F350" s="225"/>
      <c r="G350" s="225"/>
      <c r="H350" s="225"/>
      <c r="I350" s="225"/>
      <c r="J350" s="226"/>
      <c r="K350" s="227"/>
      <c r="L350" s="227"/>
      <c r="M350" s="26"/>
      <c r="N350" s="261"/>
      <c r="O350" s="72"/>
      <c r="P350" s="26"/>
      <c r="Q350" s="28"/>
    </row>
    <row r="351" spans="1:17" ht="12" customHeight="1">
      <c r="A351" s="337">
        <v>0</v>
      </c>
      <c r="B351" s="332" t="s">
        <v>534</v>
      </c>
      <c r="C351" s="333"/>
      <c r="D351" s="333"/>
      <c r="E351" s="333"/>
      <c r="F351" s="333"/>
      <c r="G351" s="333"/>
      <c r="H351" s="333"/>
      <c r="I351" s="333"/>
      <c r="J351" s="333"/>
      <c r="K351" s="338">
        <v>145</v>
      </c>
      <c r="L351" s="334">
        <f>ROUND(K351*Курс_EUR,0)</f>
        <v>15225</v>
      </c>
      <c r="M351" s="26"/>
      <c r="N351" s="261">
        <f>K351*(1-Скидка_SATA)</f>
        <v>145</v>
      </c>
      <c r="O351" s="72">
        <f t="shared" ref="O351:O414" si="0">N351*M351</f>
        <v>0</v>
      </c>
      <c r="P351" s="26">
        <f>L351*(1-Скидка_SATA)</f>
        <v>15225</v>
      </c>
      <c r="Q351" s="28">
        <f t="shared" ref="Q351:Q414" si="1">M351*P351</f>
        <v>0</v>
      </c>
    </row>
    <row r="352" spans="1:17">
      <c r="A352" s="337"/>
      <c r="B352" s="253">
        <v>0.25</v>
      </c>
      <c r="C352" s="254">
        <v>0.45</v>
      </c>
      <c r="D352" s="219"/>
      <c r="E352" s="219"/>
      <c r="F352" s="219"/>
      <c r="G352" s="219"/>
      <c r="H352" s="219"/>
      <c r="I352" s="219"/>
      <c r="J352" s="219"/>
      <c r="K352" s="339"/>
      <c r="L352" s="335"/>
      <c r="M352" s="26"/>
      <c r="N352" s="261"/>
      <c r="O352" s="72"/>
      <c r="P352" s="26"/>
      <c r="Q352" s="28"/>
    </row>
    <row r="353" spans="1:17" ht="12.5" thickBot="1">
      <c r="A353" s="337"/>
      <c r="B353" s="230">
        <v>134619</v>
      </c>
      <c r="C353" s="235">
        <v>134635</v>
      </c>
      <c r="D353" s="221"/>
      <c r="E353" s="221"/>
      <c r="F353" s="221"/>
      <c r="G353" s="221"/>
      <c r="H353" s="221"/>
      <c r="I353" s="221"/>
      <c r="J353" s="221"/>
      <c r="K353" s="340"/>
      <c r="L353" s="336"/>
      <c r="M353" s="26"/>
      <c r="N353" s="261"/>
      <c r="O353" s="72"/>
      <c r="P353" s="26"/>
      <c r="Q353" s="28"/>
    </row>
    <row r="354" spans="1:17" ht="12" customHeight="1">
      <c r="A354" s="337">
        <v>0</v>
      </c>
      <c r="B354" s="332" t="s">
        <v>535</v>
      </c>
      <c r="C354" s="333"/>
      <c r="D354" s="333"/>
      <c r="E354" s="333"/>
      <c r="F354" s="333"/>
      <c r="G354" s="333"/>
      <c r="H354" s="333"/>
      <c r="I354" s="333"/>
      <c r="J354" s="333"/>
      <c r="K354" s="338">
        <v>215</v>
      </c>
      <c r="L354" s="334">
        <f>ROUND(K354*Курс_EUR,0)</f>
        <v>22575</v>
      </c>
      <c r="M354" s="26"/>
      <c r="N354" s="261">
        <f>K354*(1-Скидка_SATA)</f>
        <v>215</v>
      </c>
      <c r="O354" s="72">
        <f t="shared" si="0"/>
        <v>0</v>
      </c>
      <c r="P354" s="26">
        <f>L354*(1-Скидка_SATA)</f>
        <v>22575</v>
      </c>
      <c r="Q354" s="28">
        <f t="shared" si="1"/>
        <v>0</v>
      </c>
    </row>
    <row r="355" spans="1:17">
      <c r="A355" s="337"/>
      <c r="B355" s="253">
        <v>0.15</v>
      </c>
      <c r="C355" s="254">
        <v>0.25</v>
      </c>
      <c r="D355" s="254">
        <v>0.45</v>
      </c>
      <c r="E355" s="254">
        <v>0.65</v>
      </c>
      <c r="F355" s="219"/>
      <c r="G355" s="219"/>
      <c r="H355" s="219"/>
      <c r="I355" s="219"/>
      <c r="J355" s="219"/>
      <c r="K355" s="339"/>
      <c r="L355" s="335"/>
      <c r="M355" s="26"/>
      <c r="N355" s="261"/>
      <c r="O355" s="72"/>
      <c r="P355" s="26"/>
      <c r="Q355" s="28"/>
    </row>
    <row r="356" spans="1:17" ht="12.5" thickBot="1">
      <c r="A356" s="337"/>
      <c r="B356" s="230">
        <v>134643</v>
      </c>
      <c r="C356" s="235">
        <v>134650</v>
      </c>
      <c r="D356" s="221">
        <v>134668</v>
      </c>
      <c r="E356" s="221">
        <v>134676</v>
      </c>
      <c r="F356" s="221"/>
      <c r="G356" s="221"/>
      <c r="H356" s="221"/>
      <c r="I356" s="221"/>
      <c r="J356" s="221"/>
      <c r="K356" s="340"/>
      <c r="L356" s="336"/>
      <c r="M356" s="26"/>
      <c r="N356" s="261"/>
      <c r="O356" s="72"/>
      <c r="P356" s="26"/>
      <c r="Q356" s="28"/>
    </row>
    <row r="357" spans="1:17" ht="12" customHeight="1">
      <c r="A357" s="337">
        <v>0</v>
      </c>
      <c r="B357" s="332" t="s">
        <v>1351</v>
      </c>
      <c r="C357" s="333"/>
      <c r="D357" s="333"/>
      <c r="E357" s="333"/>
      <c r="F357" s="333"/>
      <c r="G357" s="333"/>
      <c r="H357" s="333"/>
      <c r="I357" s="333"/>
      <c r="J357" s="333"/>
      <c r="K357" s="338">
        <v>533</v>
      </c>
      <c r="L357" s="334">
        <f>ROUND(K357*Курс_EUR,0)</f>
        <v>55965</v>
      </c>
      <c r="M357" s="26"/>
      <c r="N357" s="261">
        <f>K357*(1-Скидка_SATA)</f>
        <v>533</v>
      </c>
      <c r="O357" s="72">
        <f t="shared" si="0"/>
        <v>0</v>
      </c>
      <c r="P357" s="26">
        <f>L357*(1-Скидка_SATA)</f>
        <v>55965</v>
      </c>
      <c r="Q357" s="28">
        <f t="shared" si="1"/>
        <v>0</v>
      </c>
    </row>
    <row r="358" spans="1:17">
      <c r="A358" s="337"/>
      <c r="B358" s="229">
        <v>0.5</v>
      </c>
      <c r="C358" s="21"/>
      <c r="D358" s="219"/>
      <c r="E358" s="219"/>
      <c r="F358" s="219"/>
      <c r="G358" s="219"/>
      <c r="H358" s="219"/>
      <c r="I358" s="219"/>
      <c r="J358" s="219"/>
      <c r="K358" s="339"/>
      <c r="L358" s="335"/>
      <c r="M358" s="26"/>
      <c r="N358" s="261"/>
      <c r="O358" s="72"/>
      <c r="P358" s="26"/>
      <c r="Q358" s="28"/>
    </row>
    <row r="359" spans="1:17" ht="12.5" thickBot="1">
      <c r="A359" s="337"/>
      <c r="B359" s="230">
        <v>227629</v>
      </c>
      <c r="C359" s="235"/>
      <c r="D359" s="221"/>
      <c r="E359" s="221"/>
      <c r="F359" s="221"/>
      <c r="G359" s="221"/>
      <c r="H359" s="221"/>
      <c r="I359" s="221"/>
      <c r="J359" s="221"/>
      <c r="K359" s="340"/>
      <c r="L359" s="336"/>
      <c r="M359" s="26"/>
      <c r="N359" s="261"/>
      <c r="O359" s="72"/>
      <c r="P359" s="26"/>
      <c r="Q359" s="28"/>
    </row>
    <row r="360" spans="1:17" ht="12" customHeight="1">
      <c r="A360" s="337">
        <v>0</v>
      </c>
      <c r="B360" s="332" t="s">
        <v>1352</v>
      </c>
      <c r="C360" s="333"/>
      <c r="D360" s="333"/>
      <c r="E360" s="333"/>
      <c r="F360" s="333"/>
      <c r="G360" s="333"/>
      <c r="H360" s="333"/>
      <c r="I360" s="333"/>
      <c r="J360" s="333"/>
      <c r="K360" s="338">
        <v>550</v>
      </c>
      <c r="L360" s="334">
        <f>ROUND(K360*Курс_EUR,0)</f>
        <v>57750</v>
      </c>
      <c r="M360" s="26"/>
      <c r="N360" s="261">
        <f>K360*(1-Скидка_SATA)</f>
        <v>550</v>
      </c>
      <c r="O360" s="72">
        <f t="shared" si="0"/>
        <v>0</v>
      </c>
      <c r="P360" s="26">
        <f>L360*(1-Скидка_SATA)</f>
        <v>57750</v>
      </c>
      <c r="Q360" s="28">
        <f t="shared" si="1"/>
        <v>0</v>
      </c>
    </row>
    <row r="361" spans="1:17">
      <c r="A361" s="337"/>
      <c r="B361" s="229">
        <v>0.5</v>
      </c>
      <c r="C361" s="21"/>
      <c r="D361" s="219"/>
      <c r="E361" s="219"/>
      <c r="F361" s="219"/>
      <c r="G361" s="219"/>
      <c r="H361" s="219"/>
      <c r="I361" s="219"/>
      <c r="J361" s="219"/>
      <c r="K361" s="339"/>
      <c r="L361" s="335"/>
      <c r="M361" s="26"/>
      <c r="N361" s="261"/>
      <c r="O361" s="72"/>
      <c r="P361" s="26"/>
      <c r="Q361" s="28"/>
    </row>
    <row r="362" spans="1:17" ht="12.5" thickBot="1">
      <c r="A362" s="337"/>
      <c r="B362" s="230">
        <v>227637</v>
      </c>
      <c r="C362" s="235"/>
      <c r="D362" s="221"/>
      <c r="E362" s="221"/>
      <c r="F362" s="221"/>
      <c r="G362" s="221"/>
      <c r="H362" s="221"/>
      <c r="I362" s="221"/>
      <c r="J362" s="221"/>
      <c r="K362" s="340"/>
      <c r="L362" s="336"/>
      <c r="M362" s="26"/>
      <c r="N362" s="261"/>
      <c r="O362" s="72"/>
      <c r="P362" s="26"/>
      <c r="Q362" s="28"/>
    </row>
    <row r="363" spans="1:17" ht="12" customHeight="1">
      <c r="A363" s="337">
        <v>0</v>
      </c>
      <c r="B363" s="332" t="s">
        <v>536</v>
      </c>
      <c r="C363" s="333"/>
      <c r="D363" s="333"/>
      <c r="E363" s="333"/>
      <c r="F363" s="333"/>
      <c r="G363" s="333"/>
      <c r="H363" s="333"/>
      <c r="I363" s="333"/>
      <c r="J363" s="333"/>
      <c r="K363" s="338">
        <v>132</v>
      </c>
      <c r="L363" s="334">
        <f>ROUND(K363*Курс_EUR,0)</f>
        <v>13860</v>
      </c>
      <c r="M363" s="26"/>
      <c r="N363" s="261">
        <f>K363*(1-Скидка_SATA)</f>
        <v>132</v>
      </c>
      <c r="O363" s="72">
        <f t="shared" si="0"/>
        <v>0</v>
      </c>
      <c r="P363" s="26">
        <f>L363*(1-Скидка_SATA)</f>
        <v>13860</v>
      </c>
      <c r="Q363" s="28">
        <f t="shared" si="1"/>
        <v>0</v>
      </c>
    </row>
    <row r="364" spans="1:17">
      <c r="A364" s="337"/>
      <c r="B364" s="229">
        <v>1.3</v>
      </c>
      <c r="C364" s="21">
        <v>1.6</v>
      </c>
      <c r="D364" s="219">
        <v>1.8</v>
      </c>
      <c r="E364" s="219"/>
      <c r="F364" s="219"/>
      <c r="G364" s="219"/>
      <c r="H364" s="219"/>
      <c r="I364" s="219"/>
      <c r="J364" s="219"/>
      <c r="K364" s="339"/>
      <c r="L364" s="335"/>
      <c r="M364" s="26"/>
      <c r="N364" s="261"/>
      <c r="O364" s="72"/>
      <c r="P364" s="26"/>
      <c r="Q364" s="28"/>
    </row>
    <row r="365" spans="1:17" ht="12" customHeight="1" thickBot="1">
      <c r="A365" s="337"/>
      <c r="B365" s="230">
        <v>126441</v>
      </c>
      <c r="C365" s="235">
        <v>126458</v>
      </c>
      <c r="D365" s="221">
        <v>126466</v>
      </c>
      <c r="E365" s="221"/>
      <c r="F365" s="221"/>
      <c r="G365" s="221"/>
      <c r="H365" s="221"/>
      <c r="I365" s="221"/>
      <c r="J365" s="221"/>
      <c r="K365" s="340"/>
      <c r="L365" s="336"/>
      <c r="M365" s="26"/>
      <c r="N365" s="261"/>
      <c r="O365" s="72"/>
      <c r="P365" s="26"/>
      <c r="Q365" s="28"/>
    </row>
    <row r="366" spans="1:17">
      <c r="A366" s="237"/>
      <c r="B366" s="255"/>
      <c r="C366" s="256"/>
      <c r="D366" s="257"/>
      <c r="E366" s="257"/>
      <c r="F366" s="257"/>
      <c r="G366" s="257"/>
      <c r="H366" s="257"/>
      <c r="I366" s="257"/>
      <c r="J366" s="255"/>
      <c r="K366" s="258"/>
      <c r="L366" s="258"/>
      <c r="M366" s="26"/>
      <c r="N366" s="261"/>
      <c r="O366" s="72"/>
      <c r="P366" s="26"/>
      <c r="Q366" s="28"/>
    </row>
    <row r="367" spans="1:17">
      <c r="A367" s="259">
        <v>0</v>
      </c>
      <c r="B367" s="255">
        <v>154211</v>
      </c>
      <c r="C367" s="341" t="s">
        <v>2657</v>
      </c>
      <c r="D367" s="342"/>
      <c r="E367" s="342"/>
      <c r="F367" s="342"/>
      <c r="G367" s="342"/>
      <c r="H367" s="342"/>
      <c r="I367" s="342"/>
      <c r="J367" s="343"/>
      <c r="K367" s="258">
        <v>671</v>
      </c>
      <c r="L367" s="258">
        <f t="shared" ref="L367:L380" si="2">ROUND(K367*Курс_EUR,0)</f>
        <v>70455</v>
      </c>
      <c r="M367" s="26"/>
      <c r="N367" s="261">
        <f t="shared" ref="N367:N380" si="3">K367*(1-Скидка_SATA)</f>
        <v>671</v>
      </c>
      <c r="O367" s="72">
        <f t="shared" si="0"/>
        <v>0</v>
      </c>
      <c r="P367" s="26">
        <f t="shared" ref="P367:P380" si="4">L367*(1-Скидка_SATA)</f>
        <v>70455</v>
      </c>
      <c r="Q367" s="28">
        <f t="shared" si="1"/>
        <v>0</v>
      </c>
    </row>
    <row r="368" spans="1:17">
      <c r="A368" s="259">
        <v>0</v>
      </c>
      <c r="B368" s="255">
        <v>154229</v>
      </c>
      <c r="C368" s="341" t="s">
        <v>2658</v>
      </c>
      <c r="D368" s="342"/>
      <c r="E368" s="342"/>
      <c r="F368" s="342"/>
      <c r="G368" s="342"/>
      <c r="H368" s="342"/>
      <c r="I368" s="342"/>
      <c r="J368" s="343"/>
      <c r="K368" s="258">
        <v>773</v>
      </c>
      <c r="L368" s="258">
        <f t="shared" si="2"/>
        <v>81165</v>
      </c>
      <c r="M368" s="26"/>
      <c r="N368" s="261">
        <f t="shared" si="3"/>
        <v>773</v>
      </c>
      <c r="O368" s="72">
        <f t="shared" si="0"/>
        <v>0</v>
      </c>
      <c r="P368" s="26">
        <f t="shared" si="4"/>
        <v>81165</v>
      </c>
      <c r="Q368" s="28">
        <f t="shared" si="1"/>
        <v>0</v>
      </c>
    </row>
    <row r="369" spans="1:17">
      <c r="A369" s="259">
        <v>0</v>
      </c>
      <c r="B369" s="255">
        <v>154237</v>
      </c>
      <c r="C369" s="341" t="s">
        <v>2659</v>
      </c>
      <c r="D369" s="342"/>
      <c r="E369" s="342"/>
      <c r="F369" s="342"/>
      <c r="G369" s="342"/>
      <c r="H369" s="342"/>
      <c r="I369" s="342"/>
      <c r="J369" s="343"/>
      <c r="K369" s="258">
        <v>875</v>
      </c>
      <c r="L369" s="258">
        <f t="shared" si="2"/>
        <v>91875</v>
      </c>
      <c r="M369" s="26"/>
      <c r="N369" s="261">
        <f t="shared" si="3"/>
        <v>875</v>
      </c>
      <c r="O369" s="72">
        <f t="shared" si="0"/>
        <v>0</v>
      </c>
      <c r="P369" s="26">
        <f t="shared" si="4"/>
        <v>91875</v>
      </c>
      <c r="Q369" s="28">
        <f t="shared" si="1"/>
        <v>0</v>
      </c>
    </row>
    <row r="370" spans="1:17">
      <c r="A370" s="259">
        <v>0</v>
      </c>
      <c r="B370" s="255">
        <v>154252</v>
      </c>
      <c r="C370" s="341" t="s">
        <v>2660</v>
      </c>
      <c r="D370" s="342"/>
      <c r="E370" s="342"/>
      <c r="F370" s="342"/>
      <c r="G370" s="342"/>
      <c r="H370" s="342"/>
      <c r="I370" s="342"/>
      <c r="J370" s="343"/>
      <c r="K370" s="258">
        <v>606</v>
      </c>
      <c r="L370" s="258">
        <f t="shared" si="2"/>
        <v>63630</v>
      </c>
      <c r="M370" s="26"/>
      <c r="N370" s="261">
        <f t="shared" si="3"/>
        <v>606</v>
      </c>
      <c r="O370" s="72">
        <f t="shared" si="0"/>
        <v>0</v>
      </c>
      <c r="P370" s="26">
        <f t="shared" si="4"/>
        <v>63630</v>
      </c>
      <c r="Q370" s="28">
        <f t="shared" si="1"/>
        <v>0</v>
      </c>
    </row>
    <row r="371" spans="1:17">
      <c r="A371" s="259">
        <v>0</v>
      </c>
      <c r="B371" s="255">
        <v>154260</v>
      </c>
      <c r="C371" s="341" t="s">
        <v>2661</v>
      </c>
      <c r="D371" s="342"/>
      <c r="E371" s="342"/>
      <c r="F371" s="342"/>
      <c r="G371" s="342"/>
      <c r="H371" s="342"/>
      <c r="I371" s="342"/>
      <c r="J371" s="343"/>
      <c r="K371" s="258">
        <v>708</v>
      </c>
      <c r="L371" s="258">
        <f t="shared" si="2"/>
        <v>74340</v>
      </c>
      <c r="M371" s="26"/>
      <c r="N371" s="261">
        <f t="shared" si="3"/>
        <v>708</v>
      </c>
      <c r="O371" s="72">
        <f t="shared" si="0"/>
        <v>0</v>
      </c>
      <c r="P371" s="26">
        <f t="shared" si="4"/>
        <v>74340</v>
      </c>
      <c r="Q371" s="28">
        <f t="shared" si="1"/>
        <v>0</v>
      </c>
    </row>
    <row r="372" spans="1:17">
      <c r="A372" s="259">
        <v>0</v>
      </c>
      <c r="B372" s="255">
        <v>154278</v>
      </c>
      <c r="C372" s="341" t="s">
        <v>2662</v>
      </c>
      <c r="D372" s="342"/>
      <c r="E372" s="342"/>
      <c r="F372" s="342"/>
      <c r="G372" s="342"/>
      <c r="H372" s="342"/>
      <c r="I372" s="342"/>
      <c r="J372" s="343"/>
      <c r="K372" s="258">
        <v>810</v>
      </c>
      <c r="L372" s="258">
        <f t="shared" si="2"/>
        <v>85050</v>
      </c>
      <c r="M372" s="26"/>
      <c r="N372" s="261">
        <f t="shared" si="3"/>
        <v>810</v>
      </c>
      <c r="O372" s="72">
        <f t="shared" si="0"/>
        <v>0</v>
      </c>
      <c r="P372" s="26">
        <f t="shared" si="4"/>
        <v>85050</v>
      </c>
      <c r="Q372" s="28">
        <f t="shared" si="1"/>
        <v>0</v>
      </c>
    </row>
    <row r="373" spans="1:17">
      <c r="A373" s="259">
        <v>0</v>
      </c>
      <c r="B373" s="255">
        <v>154294</v>
      </c>
      <c r="C373" s="341" t="s">
        <v>2663</v>
      </c>
      <c r="D373" s="342"/>
      <c r="E373" s="342"/>
      <c r="F373" s="342"/>
      <c r="G373" s="342"/>
      <c r="H373" s="342"/>
      <c r="I373" s="342"/>
      <c r="J373" s="343"/>
      <c r="K373" s="258">
        <v>1033</v>
      </c>
      <c r="L373" s="258">
        <f t="shared" si="2"/>
        <v>108465</v>
      </c>
      <c r="M373" s="26"/>
      <c r="N373" s="261">
        <f t="shared" si="3"/>
        <v>1033</v>
      </c>
      <c r="O373" s="72">
        <f t="shared" si="0"/>
        <v>0</v>
      </c>
      <c r="P373" s="26">
        <f t="shared" si="4"/>
        <v>108465</v>
      </c>
      <c r="Q373" s="28">
        <f t="shared" si="1"/>
        <v>0</v>
      </c>
    </row>
    <row r="374" spans="1:17">
      <c r="A374" s="259">
        <v>0</v>
      </c>
      <c r="B374" s="255">
        <v>154302</v>
      </c>
      <c r="C374" s="341" t="s">
        <v>2664</v>
      </c>
      <c r="D374" s="342"/>
      <c r="E374" s="342"/>
      <c r="F374" s="342"/>
      <c r="G374" s="342"/>
      <c r="H374" s="342"/>
      <c r="I374" s="342"/>
      <c r="J374" s="343"/>
      <c r="K374" s="258">
        <v>1135</v>
      </c>
      <c r="L374" s="258">
        <f t="shared" si="2"/>
        <v>119175</v>
      </c>
      <c r="M374" s="26"/>
      <c r="N374" s="261">
        <f t="shared" si="3"/>
        <v>1135</v>
      </c>
      <c r="O374" s="72">
        <f t="shared" si="0"/>
        <v>0</v>
      </c>
      <c r="P374" s="26">
        <f t="shared" si="4"/>
        <v>119175</v>
      </c>
      <c r="Q374" s="28">
        <f t="shared" si="1"/>
        <v>0</v>
      </c>
    </row>
    <row r="375" spans="1:17">
      <c r="A375" s="259">
        <v>0</v>
      </c>
      <c r="B375" s="255">
        <v>154310</v>
      </c>
      <c r="C375" s="341" t="s">
        <v>2665</v>
      </c>
      <c r="D375" s="342"/>
      <c r="E375" s="342"/>
      <c r="F375" s="342"/>
      <c r="G375" s="342"/>
      <c r="H375" s="342"/>
      <c r="I375" s="342"/>
      <c r="J375" s="343"/>
      <c r="K375" s="258">
        <v>1237</v>
      </c>
      <c r="L375" s="258">
        <f t="shared" si="2"/>
        <v>129885</v>
      </c>
      <c r="M375" s="26"/>
      <c r="N375" s="261">
        <f t="shared" si="3"/>
        <v>1237</v>
      </c>
      <c r="O375" s="72">
        <f t="shared" si="0"/>
        <v>0</v>
      </c>
      <c r="P375" s="26">
        <f t="shared" si="4"/>
        <v>129885</v>
      </c>
      <c r="Q375" s="28">
        <f t="shared" si="1"/>
        <v>0</v>
      </c>
    </row>
    <row r="376" spans="1:17">
      <c r="A376" s="259">
        <v>0</v>
      </c>
      <c r="B376" s="255">
        <v>178533</v>
      </c>
      <c r="C376" s="341" t="s">
        <v>2666</v>
      </c>
      <c r="D376" s="342"/>
      <c r="E376" s="342"/>
      <c r="F376" s="342"/>
      <c r="G376" s="342"/>
      <c r="H376" s="342"/>
      <c r="I376" s="342"/>
      <c r="J376" s="343"/>
      <c r="K376" s="258">
        <v>1098</v>
      </c>
      <c r="L376" s="258">
        <f t="shared" si="2"/>
        <v>115290</v>
      </c>
      <c r="M376" s="26"/>
      <c r="N376" s="261">
        <f t="shared" si="3"/>
        <v>1098</v>
      </c>
      <c r="O376" s="72">
        <f t="shared" si="0"/>
        <v>0</v>
      </c>
      <c r="P376" s="26">
        <f t="shared" si="4"/>
        <v>115290</v>
      </c>
      <c r="Q376" s="28">
        <f t="shared" si="1"/>
        <v>0</v>
      </c>
    </row>
    <row r="377" spans="1:17">
      <c r="A377" s="259">
        <v>0</v>
      </c>
      <c r="B377" s="255">
        <v>185520</v>
      </c>
      <c r="C377" s="341" t="s">
        <v>2667</v>
      </c>
      <c r="D377" s="342"/>
      <c r="E377" s="342"/>
      <c r="F377" s="342"/>
      <c r="G377" s="342"/>
      <c r="H377" s="342"/>
      <c r="I377" s="342"/>
      <c r="J377" s="343"/>
      <c r="K377" s="258">
        <v>894</v>
      </c>
      <c r="L377" s="258">
        <f t="shared" si="2"/>
        <v>93870</v>
      </c>
      <c r="M377" s="26"/>
      <c r="N377" s="261">
        <f t="shared" si="3"/>
        <v>894</v>
      </c>
      <c r="O377" s="72">
        <f t="shared" si="0"/>
        <v>0</v>
      </c>
      <c r="P377" s="26">
        <f t="shared" si="4"/>
        <v>93870</v>
      </c>
      <c r="Q377" s="28">
        <f t="shared" si="1"/>
        <v>0</v>
      </c>
    </row>
    <row r="378" spans="1:17">
      <c r="A378" s="259">
        <v>0</v>
      </c>
      <c r="B378" s="255">
        <v>196162</v>
      </c>
      <c r="C378" s="341" t="s">
        <v>2668</v>
      </c>
      <c r="D378" s="342"/>
      <c r="E378" s="342"/>
      <c r="F378" s="342"/>
      <c r="G378" s="342"/>
      <c r="H378" s="342"/>
      <c r="I378" s="342"/>
      <c r="J378" s="343"/>
      <c r="K378" s="258">
        <v>640</v>
      </c>
      <c r="L378" s="258">
        <f t="shared" si="2"/>
        <v>67200</v>
      </c>
      <c r="M378" s="26"/>
      <c r="N378" s="261">
        <f t="shared" si="3"/>
        <v>640</v>
      </c>
      <c r="O378" s="72">
        <f t="shared" si="0"/>
        <v>0</v>
      </c>
      <c r="P378" s="26">
        <f t="shared" si="4"/>
        <v>67200</v>
      </c>
      <c r="Q378" s="28">
        <f t="shared" si="1"/>
        <v>0</v>
      </c>
    </row>
    <row r="379" spans="1:17">
      <c r="A379" s="259">
        <v>0</v>
      </c>
      <c r="B379" s="255">
        <v>196170</v>
      </c>
      <c r="C379" s="341" t="s">
        <v>2669</v>
      </c>
      <c r="D379" s="342"/>
      <c r="E379" s="342"/>
      <c r="F379" s="342"/>
      <c r="G379" s="342"/>
      <c r="H379" s="342"/>
      <c r="I379" s="342"/>
      <c r="J379" s="343"/>
      <c r="K379" s="258">
        <v>742</v>
      </c>
      <c r="L379" s="258">
        <f t="shared" si="2"/>
        <v>77910</v>
      </c>
      <c r="M379" s="26"/>
      <c r="N379" s="261">
        <f t="shared" si="3"/>
        <v>742</v>
      </c>
      <c r="O379" s="72">
        <f t="shared" si="0"/>
        <v>0</v>
      </c>
      <c r="P379" s="26">
        <f t="shared" si="4"/>
        <v>77910</v>
      </c>
      <c r="Q379" s="28">
        <f t="shared" si="1"/>
        <v>0</v>
      </c>
    </row>
    <row r="380" spans="1:17">
      <c r="A380" s="259">
        <v>0</v>
      </c>
      <c r="B380" s="255">
        <v>196188</v>
      </c>
      <c r="C380" s="341" t="s">
        <v>2670</v>
      </c>
      <c r="D380" s="342"/>
      <c r="E380" s="342"/>
      <c r="F380" s="342"/>
      <c r="G380" s="342"/>
      <c r="H380" s="342"/>
      <c r="I380" s="342"/>
      <c r="J380" s="343"/>
      <c r="K380" s="258">
        <v>844</v>
      </c>
      <c r="L380" s="258">
        <f t="shared" si="2"/>
        <v>88620</v>
      </c>
      <c r="M380" s="26"/>
      <c r="N380" s="261">
        <f t="shared" si="3"/>
        <v>844</v>
      </c>
      <c r="O380" s="72">
        <f t="shared" si="0"/>
        <v>0</v>
      </c>
      <c r="P380" s="26">
        <f t="shared" si="4"/>
        <v>88620</v>
      </c>
      <c r="Q380" s="28">
        <f t="shared" si="1"/>
        <v>0</v>
      </c>
    </row>
    <row r="381" spans="1:17">
      <c r="A381" s="259"/>
      <c r="B381" s="255"/>
      <c r="C381" s="341"/>
      <c r="D381" s="342"/>
      <c r="E381" s="342"/>
      <c r="F381" s="342"/>
      <c r="G381" s="342"/>
      <c r="H381" s="342"/>
      <c r="I381" s="342"/>
      <c r="J381" s="343"/>
      <c r="K381" s="258"/>
      <c r="L381" s="258"/>
      <c r="M381" s="26"/>
      <c r="N381" s="261"/>
      <c r="O381" s="72"/>
      <c r="P381" s="26"/>
      <c r="Q381" s="28"/>
    </row>
    <row r="382" spans="1:17" ht="12" customHeight="1">
      <c r="A382" s="259">
        <v>0</v>
      </c>
      <c r="B382" s="255">
        <v>154435</v>
      </c>
      <c r="C382" s="341" t="s">
        <v>2671</v>
      </c>
      <c r="D382" s="342"/>
      <c r="E382" s="342"/>
      <c r="F382" s="342"/>
      <c r="G382" s="342"/>
      <c r="H382" s="342"/>
      <c r="I382" s="342"/>
      <c r="J382" s="343"/>
      <c r="K382" s="258">
        <v>684</v>
      </c>
      <c r="L382" s="258">
        <f t="shared" ref="L382:L393" si="5">ROUND(K382*Курс_EUR,0)</f>
        <v>71820</v>
      </c>
      <c r="M382" s="26"/>
      <c r="N382" s="261">
        <f t="shared" ref="N382:N393" si="6">K382*(1-Скидка_SATA)</f>
        <v>684</v>
      </c>
      <c r="O382" s="72">
        <f t="shared" si="0"/>
        <v>0</v>
      </c>
      <c r="P382" s="26">
        <f t="shared" ref="P382:P393" si="7">L382*(1-Скидка_SATA)</f>
        <v>71820</v>
      </c>
      <c r="Q382" s="28">
        <f t="shared" si="1"/>
        <v>0</v>
      </c>
    </row>
    <row r="383" spans="1:17" ht="12" customHeight="1">
      <c r="A383" s="259">
        <v>0</v>
      </c>
      <c r="B383" s="255">
        <v>154443</v>
      </c>
      <c r="C383" s="341" t="s">
        <v>2672</v>
      </c>
      <c r="D383" s="342"/>
      <c r="E383" s="342"/>
      <c r="F383" s="342"/>
      <c r="G383" s="342"/>
      <c r="H383" s="342"/>
      <c r="I383" s="342"/>
      <c r="J383" s="343"/>
      <c r="K383" s="258">
        <v>786</v>
      </c>
      <c r="L383" s="258">
        <f t="shared" si="5"/>
        <v>82530</v>
      </c>
      <c r="M383" s="26"/>
      <c r="N383" s="261">
        <f t="shared" si="6"/>
        <v>786</v>
      </c>
      <c r="O383" s="72">
        <f t="shared" si="0"/>
        <v>0</v>
      </c>
      <c r="P383" s="26">
        <f t="shared" si="7"/>
        <v>82530</v>
      </c>
      <c r="Q383" s="28">
        <f t="shared" si="1"/>
        <v>0</v>
      </c>
    </row>
    <row r="384" spans="1:17" ht="12" customHeight="1">
      <c r="A384" s="259">
        <v>0</v>
      </c>
      <c r="B384" s="255">
        <v>154450</v>
      </c>
      <c r="C384" s="341" t="s">
        <v>2673</v>
      </c>
      <c r="D384" s="342"/>
      <c r="E384" s="342"/>
      <c r="F384" s="342"/>
      <c r="G384" s="342"/>
      <c r="H384" s="342"/>
      <c r="I384" s="342"/>
      <c r="J384" s="343"/>
      <c r="K384" s="258">
        <v>888</v>
      </c>
      <c r="L384" s="258">
        <f t="shared" si="5"/>
        <v>93240</v>
      </c>
      <c r="M384" s="26"/>
      <c r="N384" s="261">
        <f t="shared" si="6"/>
        <v>888</v>
      </c>
      <c r="O384" s="72">
        <f t="shared" si="0"/>
        <v>0</v>
      </c>
      <c r="P384" s="26">
        <f t="shared" si="7"/>
        <v>93240</v>
      </c>
      <c r="Q384" s="28">
        <f t="shared" si="1"/>
        <v>0</v>
      </c>
    </row>
    <row r="385" spans="1:17" ht="12" customHeight="1">
      <c r="A385" s="259">
        <v>0</v>
      </c>
      <c r="B385" s="255">
        <v>154476</v>
      </c>
      <c r="C385" s="341" t="s">
        <v>2674</v>
      </c>
      <c r="D385" s="342"/>
      <c r="E385" s="342"/>
      <c r="F385" s="342"/>
      <c r="G385" s="342"/>
      <c r="H385" s="342"/>
      <c r="I385" s="342"/>
      <c r="J385" s="343"/>
      <c r="K385" s="258">
        <v>606</v>
      </c>
      <c r="L385" s="258">
        <f t="shared" si="5"/>
        <v>63630</v>
      </c>
      <c r="M385" s="26"/>
      <c r="N385" s="261">
        <f t="shared" si="6"/>
        <v>606</v>
      </c>
      <c r="O385" s="72">
        <f t="shared" si="0"/>
        <v>0</v>
      </c>
      <c r="P385" s="26">
        <f t="shared" si="7"/>
        <v>63630</v>
      </c>
      <c r="Q385" s="28">
        <f t="shared" si="1"/>
        <v>0</v>
      </c>
    </row>
    <row r="386" spans="1:17" ht="12" customHeight="1">
      <c r="A386" s="259">
        <v>0</v>
      </c>
      <c r="B386" s="255">
        <v>154484</v>
      </c>
      <c r="C386" s="341" t="s">
        <v>2675</v>
      </c>
      <c r="D386" s="342"/>
      <c r="E386" s="342"/>
      <c r="F386" s="342"/>
      <c r="G386" s="342"/>
      <c r="H386" s="342"/>
      <c r="I386" s="342"/>
      <c r="J386" s="343"/>
      <c r="K386" s="258">
        <v>708</v>
      </c>
      <c r="L386" s="258">
        <f t="shared" si="5"/>
        <v>74340</v>
      </c>
      <c r="M386" s="26"/>
      <c r="N386" s="261">
        <f t="shared" si="6"/>
        <v>708</v>
      </c>
      <c r="O386" s="72">
        <f t="shared" si="0"/>
        <v>0</v>
      </c>
      <c r="P386" s="26">
        <f t="shared" si="7"/>
        <v>74340</v>
      </c>
      <c r="Q386" s="28">
        <f t="shared" si="1"/>
        <v>0</v>
      </c>
    </row>
    <row r="387" spans="1:17" ht="12" customHeight="1">
      <c r="A387" s="259">
        <v>0</v>
      </c>
      <c r="B387" s="255">
        <v>154492</v>
      </c>
      <c r="C387" s="341" t="s">
        <v>2676</v>
      </c>
      <c r="D387" s="342"/>
      <c r="E387" s="342"/>
      <c r="F387" s="342"/>
      <c r="G387" s="342"/>
      <c r="H387" s="342"/>
      <c r="I387" s="342"/>
      <c r="J387" s="343"/>
      <c r="K387" s="258">
        <v>810</v>
      </c>
      <c r="L387" s="258">
        <f t="shared" si="5"/>
        <v>85050</v>
      </c>
      <c r="M387" s="26"/>
      <c r="N387" s="261">
        <f t="shared" si="6"/>
        <v>810</v>
      </c>
      <c r="O387" s="72">
        <f t="shared" si="0"/>
        <v>0</v>
      </c>
      <c r="P387" s="26">
        <f t="shared" si="7"/>
        <v>85050</v>
      </c>
      <c r="Q387" s="28">
        <f t="shared" si="1"/>
        <v>0</v>
      </c>
    </row>
    <row r="388" spans="1:17" ht="12" customHeight="1">
      <c r="A388" s="259">
        <v>0</v>
      </c>
      <c r="B388" s="255">
        <v>154518</v>
      </c>
      <c r="C388" s="341" t="s">
        <v>2677</v>
      </c>
      <c r="D388" s="342"/>
      <c r="E388" s="342"/>
      <c r="F388" s="342"/>
      <c r="G388" s="342"/>
      <c r="H388" s="342"/>
      <c r="I388" s="342"/>
      <c r="J388" s="343"/>
      <c r="K388" s="258">
        <v>640</v>
      </c>
      <c r="L388" s="258">
        <f t="shared" si="5"/>
        <v>67200</v>
      </c>
      <c r="M388" s="26"/>
      <c r="N388" s="261">
        <f t="shared" si="6"/>
        <v>640</v>
      </c>
      <c r="O388" s="72">
        <f t="shared" si="0"/>
        <v>0</v>
      </c>
      <c r="P388" s="26">
        <f t="shared" si="7"/>
        <v>67200</v>
      </c>
      <c r="Q388" s="28">
        <f t="shared" si="1"/>
        <v>0</v>
      </c>
    </row>
    <row r="389" spans="1:17" ht="12" customHeight="1">
      <c r="A389" s="259">
        <v>0</v>
      </c>
      <c r="B389" s="255">
        <v>154526</v>
      </c>
      <c r="C389" s="341" t="s">
        <v>2678</v>
      </c>
      <c r="D389" s="342"/>
      <c r="E389" s="342"/>
      <c r="F389" s="342"/>
      <c r="G389" s="342"/>
      <c r="H389" s="342"/>
      <c r="I389" s="342"/>
      <c r="J389" s="343"/>
      <c r="K389" s="258">
        <v>742</v>
      </c>
      <c r="L389" s="258">
        <f t="shared" si="5"/>
        <v>77910</v>
      </c>
      <c r="M389" s="26"/>
      <c r="N389" s="261">
        <f t="shared" si="6"/>
        <v>742</v>
      </c>
      <c r="O389" s="72">
        <f t="shared" si="0"/>
        <v>0</v>
      </c>
      <c r="P389" s="26">
        <f t="shared" si="7"/>
        <v>77910</v>
      </c>
      <c r="Q389" s="28">
        <f t="shared" si="1"/>
        <v>0</v>
      </c>
    </row>
    <row r="390" spans="1:17" ht="12" customHeight="1">
      <c r="A390" s="259">
        <v>0</v>
      </c>
      <c r="B390" s="255">
        <v>154534</v>
      </c>
      <c r="C390" s="341" t="s">
        <v>2679</v>
      </c>
      <c r="D390" s="342"/>
      <c r="E390" s="342"/>
      <c r="F390" s="342"/>
      <c r="G390" s="342"/>
      <c r="H390" s="342"/>
      <c r="I390" s="342"/>
      <c r="J390" s="343"/>
      <c r="K390" s="258">
        <v>844</v>
      </c>
      <c r="L390" s="258">
        <f t="shared" si="5"/>
        <v>88620</v>
      </c>
      <c r="M390" s="26"/>
      <c r="N390" s="261">
        <f t="shared" si="6"/>
        <v>844</v>
      </c>
      <c r="O390" s="72">
        <f t="shared" si="0"/>
        <v>0</v>
      </c>
      <c r="P390" s="26">
        <f t="shared" si="7"/>
        <v>88620</v>
      </c>
      <c r="Q390" s="28">
        <f t="shared" si="1"/>
        <v>0</v>
      </c>
    </row>
    <row r="391" spans="1:17" ht="12" customHeight="1">
      <c r="A391" s="259">
        <v>0</v>
      </c>
      <c r="B391" s="255">
        <v>154559</v>
      </c>
      <c r="C391" s="341" t="s">
        <v>2680</v>
      </c>
      <c r="D391" s="342"/>
      <c r="E391" s="342"/>
      <c r="F391" s="342"/>
      <c r="G391" s="342"/>
      <c r="H391" s="342"/>
      <c r="I391" s="342"/>
      <c r="J391" s="343"/>
      <c r="K391" s="258">
        <v>1046</v>
      </c>
      <c r="L391" s="258">
        <f t="shared" si="5"/>
        <v>109830</v>
      </c>
      <c r="M391" s="26"/>
      <c r="N391" s="261">
        <f t="shared" si="6"/>
        <v>1046</v>
      </c>
      <c r="O391" s="72">
        <f t="shared" si="0"/>
        <v>0</v>
      </c>
      <c r="P391" s="26">
        <f t="shared" si="7"/>
        <v>109830</v>
      </c>
      <c r="Q391" s="28">
        <f t="shared" si="1"/>
        <v>0</v>
      </c>
    </row>
    <row r="392" spans="1:17" ht="12" customHeight="1">
      <c r="A392" s="259">
        <v>0</v>
      </c>
      <c r="B392" s="255">
        <v>154567</v>
      </c>
      <c r="C392" s="341" t="s">
        <v>2681</v>
      </c>
      <c r="D392" s="342"/>
      <c r="E392" s="342"/>
      <c r="F392" s="342"/>
      <c r="G392" s="342"/>
      <c r="H392" s="342"/>
      <c r="I392" s="342"/>
      <c r="J392" s="343"/>
      <c r="K392" s="258">
        <v>1148</v>
      </c>
      <c r="L392" s="258">
        <f t="shared" si="5"/>
        <v>120540</v>
      </c>
      <c r="M392" s="26"/>
      <c r="N392" s="261">
        <f t="shared" si="6"/>
        <v>1148</v>
      </c>
      <c r="O392" s="72">
        <f t="shared" si="0"/>
        <v>0</v>
      </c>
      <c r="P392" s="26">
        <f t="shared" si="7"/>
        <v>120540</v>
      </c>
      <c r="Q392" s="28">
        <f t="shared" si="1"/>
        <v>0</v>
      </c>
    </row>
    <row r="393" spans="1:17" ht="12" customHeight="1" thickBot="1">
      <c r="A393" s="259">
        <v>0</v>
      </c>
      <c r="B393" s="255">
        <v>154575</v>
      </c>
      <c r="C393" s="341" t="s">
        <v>2682</v>
      </c>
      <c r="D393" s="342"/>
      <c r="E393" s="342"/>
      <c r="F393" s="342"/>
      <c r="G393" s="342"/>
      <c r="H393" s="342"/>
      <c r="I393" s="342"/>
      <c r="J393" s="343"/>
      <c r="K393" s="258">
        <v>1250</v>
      </c>
      <c r="L393" s="258">
        <f t="shared" si="5"/>
        <v>131250</v>
      </c>
      <c r="M393" s="26"/>
      <c r="N393" s="261">
        <f t="shared" si="6"/>
        <v>1250</v>
      </c>
      <c r="O393" s="72">
        <f t="shared" si="0"/>
        <v>0</v>
      </c>
      <c r="P393" s="26">
        <f t="shared" si="7"/>
        <v>131250</v>
      </c>
      <c r="Q393" s="28">
        <f t="shared" si="1"/>
        <v>0</v>
      </c>
    </row>
    <row r="394" spans="1:17" ht="12" customHeight="1">
      <c r="A394" s="237"/>
      <c r="B394" s="344" t="s">
        <v>2683</v>
      </c>
      <c r="C394" s="344"/>
      <c r="D394" s="344"/>
      <c r="E394" s="344"/>
      <c r="F394" s="344"/>
      <c r="G394" s="344"/>
      <c r="H394" s="344"/>
      <c r="I394" s="344"/>
      <c r="J394" s="344"/>
      <c r="K394" s="345"/>
      <c r="L394" s="214"/>
      <c r="M394" s="26"/>
      <c r="N394" s="261"/>
      <c r="O394" s="72"/>
      <c r="P394" s="26"/>
      <c r="Q394" s="28"/>
    </row>
    <row r="395" spans="1:17" ht="12" customHeight="1">
      <c r="A395" s="259">
        <v>0</v>
      </c>
      <c r="B395" s="255">
        <v>4002</v>
      </c>
      <c r="C395" s="341" t="s">
        <v>2684</v>
      </c>
      <c r="D395" s="342"/>
      <c r="E395" s="342"/>
      <c r="F395" s="342"/>
      <c r="G395" s="342"/>
      <c r="H395" s="342"/>
      <c r="I395" s="342"/>
      <c r="J395" s="343"/>
      <c r="K395" s="258">
        <v>104</v>
      </c>
      <c r="L395" s="258">
        <f t="shared" ref="L395:L419" si="8">ROUND(K395*Курс_EUR,0)</f>
        <v>10920</v>
      </c>
      <c r="M395" s="26"/>
      <c r="N395" s="262">
        <f t="shared" ref="N395:N419" si="9">K395*(1-Скидка_SATA)</f>
        <v>104</v>
      </c>
      <c r="O395" s="72">
        <f t="shared" si="0"/>
        <v>0</v>
      </c>
      <c r="P395" s="26">
        <f t="shared" ref="P395:P419" si="10">L395*(1-Скидка_SATA)</f>
        <v>10920</v>
      </c>
      <c r="Q395" s="28">
        <f t="shared" si="1"/>
        <v>0</v>
      </c>
    </row>
    <row r="396" spans="1:17" ht="12" customHeight="1">
      <c r="A396" s="259">
        <v>0</v>
      </c>
      <c r="B396" s="255">
        <v>27771</v>
      </c>
      <c r="C396" s="341" t="s">
        <v>2685</v>
      </c>
      <c r="D396" s="342"/>
      <c r="E396" s="342"/>
      <c r="F396" s="342"/>
      <c r="G396" s="342"/>
      <c r="H396" s="342"/>
      <c r="I396" s="342"/>
      <c r="J396" s="343"/>
      <c r="K396" s="258">
        <v>146</v>
      </c>
      <c r="L396" s="258">
        <f t="shared" si="8"/>
        <v>15330</v>
      </c>
      <c r="M396" s="26"/>
      <c r="N396" s="261">
        <f t="shared" si="9"/>
        <v>146</v>
      </c>
      <c r="O396" s="72">
        <f t="shared" si="0"/>
        <v>0</v>
      </c>
      <c r="P396" s="26">
        <f t="shared" si="10"/>
        <v>15330</v>
      </c>
      <c r="Q396" s="28">
        <f t="shared" si="1"/>
        <v>0</v>
      </c>
    </row>
    <row r="397" spans="1:17" ht="12" customHeight="1">
      <c r="A397" s="259">
        <v>0</v>
      </c>
      <c r="B397" s="255">
        <v>123513</v>
      </c>
      <c r="C397" s="341" t="s">
        <v>2686</v>
      </c>
      <c r="D397" s="342"/>
      <c r="E397" s="342"/>
      <c r="F397" s="342"/>
      <c r="G397" s="342"/>
      <c r="H397" s="342"/>
      <c r="I397" s="342"/>
      <c r="J397" s="343"/>
      <c r="K397" s="260">
        <v>61.9</v>
      </c>
      <c r="L397" s="258">
        <f t="shared" si="8"/>
        <v>6500</v>
      </c>
      <c r="M397" s="26"/>
      <c r="N397" s="262">
        <f t="shared" si="9"/>
        <v>61.9</v>
      </c>
      <c r="O397" s="72">
        <f t="shared" si="0"/>
        <v>0</v>
      </c>
      <c r="P397" s="26">
        <f t="shared" si="10"/>
        <v>6500</v>
      </c>
      <c r="Q397" s="28">
        <f t="shared" si="1"/>
        <v>0</v>
      </c>
    </row>
    <row r="398" spans="1:17" ht="12" customHeight="1">
      <c r="A398" s="259">
        <v>0</v>
      </c>
      <c r="B398" s="255">
        <v>133967</v>
      </c>
      <c r="C398" s="341" t="s">
        <v>2687</v>
      </c>
      <c r="D398" s="342"/>
      <c r="E398" s="342"/>
      <c r="F398" s="342"/>
      <c r="G398" s="342"/>
      <c r="H398" s="342"/>
      <c r="I398" s="342"/>
      <c r="J398" s="343"/>
      <c r="K398" s="96">
        <v>14.4</v>
      </c>
      <c r="L398" s="258">
        <f t="shared" si="8"/>
        <v>1512</v>
      </c>
      <c r="M398" s="26"/>
      <c r="N398" s="72">
        <f t="shared" si="9"/>
        <v>14.4</v>
      </c>
      <c r="O398" s="72">
        <f t="shared" si="0"/>
        <v>0</v>
      </c>
      <c r="P398" s="26">
        <f t="shared" si="10"/>
        <v>1512</v>
      </c>
      <c r="Q398" s="28">
        <f t="shared" si="1"/>
        <v>0</v>
      </c>
    </row>
    <row r="399" spans="1:17" ht="12" customHeight="1">
      <c r="A399" s="259">
        <v>0</v>
      </c>
      <c r="B399" s="255">
        <v>160846</v>
      </c>
      <c r="C399" s="341" t="s">
        <v>2688</v>
      </c>
      <c r="D399" s="342"/>
      <c r="E399" s="342"/>
      <c r="F399" s="342"/>
      <c r="G399" s="342"/>
      <c r="H399" s="342"/>
      <c r="I399" s="342"/>
      <c r="J399" s="343"/>
      <c r="K399" s="258">
        <v>402</v>
      </c>
      <c r="L399" s="258">
        <f t="shared" si="8"/>
        <v>42210</v>
      </c>
      <c r="M399" s="26"/>
      <c r="N399" s="261">
        <f t="shared" si="9"/>
        <v>402</v>
      </c>
      <c r="O399" s="72">
        <f t="shared" si="0"/>
        <v>0</v>
      </c>
      <c r="P399" s="26">
        <f t="shared" si="10"/>
        <v>42210</v>
      </c>
      <c r="Q399" s="28">
        <f t="shared" si="1"/>
        <v>0</v>
      </c>
    </row>
    <row r="400" spans="1:17" ht="12" customHeight="1">
      <c r="A400" s="259">
        <v>0</v>
      </c>
      <c r="B400" s="255">
        <v>160879</v>
      </c>
      <c r="C400" s="341" t="s">
        <v>2689</v>
      </c>
      <c r="D400" s="342"/>
      <c r="E400" s="342"/>
      <c r="F400" s="342"/>
      <c r="G400" s="342"/>
      <c r="H400" s="342"/>
      <c r="I400" s="342"/>
      <c r="J400" s="343"/>
      <c r="K400" s="258">
        <v>402</v>
      </c>
      <c r="L400" s="258">
        <f t="shared" si="8"/>
        <v>42210</v>
      </c>
      <c r="M400" s="26"/>
      <c r="N400" s="261">
        <f t="shared" si="9"/>
        <v>402</v>
      </c>
      <c r="O400" s="72">
        <f t="shared" si="0"/>
        <v>0</v>
      </c>
      <c r="P400" s="26">
        <f t="shared" si="10"/>
        <v>42210</v>
      </c>
      <c r="Q400" s="28">
        <f t="shared" si="1"/>
        <v>0</v>
      </c>
    </row>
    <row r="401" spans="1:17" ht="12" customHeight="1">
      <c r="A401" s="259">
        <v>0</v>
      </c>
      <c r="B401" s="255">
        <v>160689</v>
      </c>
      <c r="C401" s="341" t="s">
        <v>2690</v>
      </c>
      <c r="D401" s="342"/>
      <c r="E401" s="342"/>
      <c r="F401" s="342"/>
      <c r="G401" s="342"/>
      <c r="H401" s="342"/>
      <c r="I401" s="342"/>
      <c r="J401" s="343"/>
      <c r="K401" s="258">
        <v>323</v>
      </c>
      <c r="L401" s="258">
        <f t="shared" si="8"/>
        <v>33915</v>
      </c>
      <c r="M401" s="26"/>
      <c r="N401" s="261">
        <f t="shared" si="9"/>
        <v>323</v>
      </c>
      <c r="O401" s="72">
        <f t="shared" si="0"/>
        <v>0</v>
      </c>
      <c r="P401" s="26">
        <f t="shared" si="10"/>
        <v>33915</v>
      </c>
      <c r="Q401" s="28">
        <f t="shared" si="1"/>
        <v>0</v>
      </c>
    </row>
    <row r="402" spans="1:17" ht="12" customHeight="1">
      <c r="A402" s="259">
        <v>0</v>
      </c>
      <c r="B402" s="255">
        <v>160788</v>
      </c>
      <c r="C402" s="341" t="s">
        <v>2691</v>
      </c>
      <c r="D402" s="342"/>
      <c r="E402" s="342"/>
      <c r="F402" s="342"/>
      <c r="G402" s="342"/>
      <c r="H402" s="342"/>
      <c r="I402" s="342"/>
      <c r="J402" s="343"/>
      <c r="K402" s="258">
        <v>126</v>
      </c>
      <c r="L402" s="258">
        <f t="shared" si="8"/>
        <v>13230</v>
      </c>
      <c r="M402" s="26"/>
      <c r="N402" s="261">
        <f t="shared" si="9"/>
        <v>126</v>
      </c>
      <c r="O402" s="72">
        <f t="shared" si="0"/>
        <v>0</v>
      </c>
      <c r="P402" s="26">
        <f t="shared" si="10"/>
        <v>13230</v>
      </c>
      <c r="Q402" s="28">
        <f t="shared" si="1"/>
        <v>0</v>
      </c>
    </row>
    <row r="403" spans="1:17" ht="12" customHeight="1">
      <c r="A403" s="259">
        <v>0</v>
      </c>
      <c r="B403" s="255">
        <v>160796</v>
      </c>
      <c r="C403" s="341" t="s">
        <v>2692</v>
      </c>
      <c r="D403" s="342"/>
      <c r="E403" s="342"/>
      <c r="F403" s="342"/>
      <c r="G403" s="342"/>
      <c r="H403" s="342"/>
      <c r="I403" s="342"/>
      <c r="J403" s="343"/>
      <c r="K403" s="258">
        <v>248</v>
      </c>
      <c r="L403" s="258">
        <f t="shared" si="8"/>
        <v>26040</v>
      </c>
      <c r="M403" s="26"/>
      <c r="N403" s="261">
        <f t="shared" si="9"/>
        <v>248</v>
      </c>
      <c r="O403" s="72">
        <f t="shared" si="0"/>
        <v>0</v>
      </c>
      <c r="P403" s="26">
        <f t="shared" si="10"/>
        <v>26040</v>
      </c>
      <c r="Q403" s="28">
        <f t="shared" si="1"/>
        <v>0</v>
      </c>
    </row>
    <row r="404" spans="1:17" ht="12" customHeight="1">
      <c r="A404" s="259">
        <v>0</v>
      </c>
      <c r="B404" s="255">
        <v>160861</v>
      </c>
      <c r="C404" s="341" t="s">
        <v>2693</v>
      </c>
      <c r="D404" s="342"/>
      <c r="E404" s="342"/>
      <c r="F404" s="342"/>
      <c r="G404" s="342"/>
      <c r="H404" s="342"/>
      <c r="I404" s="342"/>
      <c r="J404" s="343"/>
      <c r="K404" s="258">
        <v>126</v>
      </c>
      <c r="L404" s="258">
        <f t="shared" si="8"/>
        <v>13230</v>
      </c>
      <c r="M404" s="26"/>
      <c r="N404" s="261">
        <f t="shared" si="9"/>
        <v>126</v>
      </c>
      <c r="O404" s="72">
        <f t="shared" si="0"/>
        <v>0</v>
      </c>
      <c r="P404" s="26">
        <f t="shared" si="10"/>
        <v>13230</v>
      </c>
      <c r="Q404" s="28">
        <f t="shared" si="1"/>
        <v>0</v>
      </c>
    </row>
    <row r="405" spans="1:17" ht="12" customHeight="1">
      <c r="A405" s="259">
        <v>0</v>
      </c>
      <c r="B405" s="255">
        <v>160739</v>
      </c>
      <c r="C405" s="341" t="s">
        <v>2694</v>
      </c>
      <c r="D405" s="342"/>
      <c r="E405" s="342"/>
      <c r="F405" s="342"/>
      <c r="G405" s="342"/>
      <c r="H405" s="342"/>
      <c r="I405" s="342"/>
      <c r="J405" s="343"/>
      <c r="K405" s="260">
        <v>54</v>
      </c>
      <c r="L405" s="258">
        <f t="shared" si="8"/>
        <v>5670</v>
      </c>
      <c r="M405" s="26"/>
      <c r="N405" s="262">
        <f t="shared" si="9"/>
        <v>54</v>
      </c>
      <c r="O405" s="72">
        <f t="shared" si="0"/>
        <v>0</v>
      </c>
      <c r="P405" s="26">
        <f t="shared" si="10"/>
        <v>5670</v>
      </c>
      <c r="Q405" s="28">
        <f t="shared" si="1"/>
        <v>0</v>
      </c>
    </row>
    <row r="406" spans="1:17" ht="12" customHeight="1">
      <c r="A406" s="259">
        <v>0</v>
      </c>
      <c r="B406" s="255">
        <v>195214</v>
      </c>
      <c r="C406" s="341" t="s">
        <v>2695</v>
      </c>
      <c r="D406" s="342"/>
      <c r="E406" s="342"/>
      <c r="F406" s="342"/>
      <c r="G406" s="342"/>
      <c r="H406" s="342"/>
      <c r="I406" s="342"/>
      <c r="J406" s="343"/>
      <c r="K406" s="258">
        <v>438</v>
      </c>
      <c r="L406" s="258">
        <f t="shared" si="8"/>
        <v>45990</v>
      </c>
      <c r="M406" s="26"/>
      <c r="N406" s="261">
        <f t="shared" si="9"/>
        <v>438</v>
      </c>
      <c r="O406" s="72">
        <f t="shared" si="0"/>
        <v>0</v>
      </c>
      <c r="P406" s="26">
        <f t="shared" si="10"/>
        <v>45990</v>
      </c>
      <c r="Q406" s="28">
        <f t="shared" si="1"/>
        <v>0</v>
      </c>
    </row>
    <row r="407" spans="1:17" ht="12" customHeight="1">
      <c r="A407" s="259">
        <v>0</v>
      </c>
      <c r="B407" s="255">
        <v>195230</v>
      </c>
      <c r="C407" s="341" t="s">
        <v>2696</v>
      </c>
      <c r="D407" s="342"/>
      <c r="E407" s="342"/>
      <c r="F407" s="342"/>
      <c r="G407" s="342"/>
      <c r="H407" s="342"/>
      <c r="I407" s="342"/>
      <c r="J407" s="343"/>
      <c r="K407" s="258">
        <v>147</v>
      </c>
      <c r="L407" s="258">
        <f t="shared" si="8"/>
        <v>15435</v>
      </c>
      <c r="M407" s="26"/>
      <c r="N407" s="261">
        <f t="shared" si="9"/>
        <v>147</v>
      </c>
      <c r="O407" s="72">
        <f t="shared" si="0"/>
        <v>0</v>
      </c>
      <c r="P407" s="26">
        <f t="shared" si="10"/>
        <v>15435</v>
      </c>
      <c r="Q407" s="28">
        <f t="shared" si="1"/>
        <v>0</v>
      </c>
    </row>
    <row r="408" spans="1:17" ht="12" customHeight="1">
      <c r="A408" s="259">
        <v>0</v>
      </c>
      <c r="B408" s="255">
        <v>195925</v>
      </c>
      <c r="C408" s="341" t="s">
        <v>2697</v>
      </c>
      <c r="D408" s="342"/>
      <c r="E408" s="342"/>
      <c r="F408" s="342"/>
      <c r="G408" s="342"/>
      <c r="H408" s="342"/>
      <c r="I408" s="342"/>
      <c r="J408" s="343"/>
      <c r="K408" s="260">
        <v>23</v>
      </c>
      <c r="L408" s="258">
        <f t="shared" si="8"/>
        <v>2415</v>
      </c>
      <c r="M408" s="26"/>
      <c r="N408" s="262">
        <f t="shared" si="9"/>
        <v>23</v>
      </c>
      <c r="O408" s="72">
        <f t="shared" si="0"/>
        <v>0</v>
      </c>
      <c r="P408" s="26">
        <f t="shared" si="10"/>
        <v>2415</v>
      </c>
      <c r="Q408" s="28">
        <f t="shared" si="1"/>
        <v>0</v>
      </c>
    </row>
    <row r="409" spans="1:17" ht="12" customHeight="1">
      <c r="A409" s="259">
        <v>0</v>
      </c>
      <c r="B409" s="255">
        <v>211540</v>
      </c>
      <c r="C409" s="341" t="s">
        <v>2698</v>
      </c>
      <c r="D409" s="342"/>
      <c r="E409" s="342"/>
      <c r="F409" s="342"/>
      <c r="G409" s="342"/>
      <c r="H409" s="342"/>
      <c r="I409" s="342"/>
      <c r="J409" s="343"/>
      <c r="K409" s="258">
        <v>416</v>
      </c>
      <c r="L409" s="258">
        <f t="shared" si="8"/>
        <v>43680</v>
      </c>
      <c r="M409" s="26"/>
      <c r="N409" s="261">
        <f t="shared" si="9"/>
        <v>416</v>
      </c>
      <c r="O409" s="72">
        <f t="shared" si="0"/>
        <v>0</v>
      </c>
      <c r="P409" s="26">
        <f t="shared" si="10"/>
        <v>43680</v>
      </c>
      <c r="Q409" s="28">
        <f t="shared" si="1"/>
        <v>0</v>
      </c>
    </row>
    <row r="410" spans="1:17" ht="12" customHeight="1">
      <c r="A410" s="259">
        <v>0</v>
      </c>
      <c r="B410" s="255">
        <v>1031723</v>
      </c>
      <c r="C410" s="341" t="s">
        <v>2699</v>
      </c>
      <c r="D410" s="342"/>
      <c r="E410" s="342"/>
      <c r="F410" s="342"/>
      <c r="G410" s="342"/>
      <c r="H410" s="342"/>
      <c r="I410" s="342"/>
      <c r="J410" s="343"/>
      <c r="K410" s="258">
        <v>416</v>
      </c>
      <c r="L410" s="258">
        <f t="shared" si="8"/>
        <v>43680</v>
      </c>
      <c r="M410" s="26"/>
      <c r="N410" s="261">
        <f t="shared" si="9"/>
        <v>416</v>
      </c>
      <c r="O410" s="72">
        <f t="shared" si="0"/>
        <v>0</v>
      </c>
      <c r="P410" s="26">
        <f t="shared" si="10"/>
        <v>43680</v>
      </c>
      <c r="Q410" s="28">
        <f t="shared" si="1"/>
        <v>0</v>
      </c>
    </row>
    <row r="411" spans="1:17" ht="12" customHeight="1">
      <c r="A411" s="259">
        <v>0</v>
      </c>
      <c r="B411" s="255">
        <v>211565</v>
      </c>
      <c r="C411" s="341" t="s">
        <v>2700</v>
      </c>
      <c r="D411" s="342"/>
      <c r="E411" s="342"/>
      <c r="F411" s="342"/>
      <c r="G411" s="342"/>
      <c r="H411" s="342"/>
      <c r="I411" s="342"/>
      <c r="J411" s="343"/>
      <c r="K411" s="258">
        <v>129</v>
      </c>
      <c r="L411" s="258">
        <f t="shared" si="8"/>
        <v>13545</v>
      </c>
      <c r="M411" s="26"/>
      <c r="N411" s="261">
        <f t="shared" si="9"/>
        <v>129</v>
      </c>
      <c r="O411" s="72">
        <f t="shared" si="0"/>
        <v>0</v>
      </c>
      <c r="P411" s="26">
        <f t="shared" si="10"/>
        <v>13545</v>
      </c>
      <c r="Q411" s="28">
        <f t="shared" si="1"/>
        <v>0</v>
      </c>
    </row>
    <row r="412" spans="1:17" ht="12" customHeight="1">
      <c r="A412" s="259">
        <v>0</v>
      </c>
      <c r="B412" s="255">
        <v>211573</v>
      </c>
      <c r="C412" s="341" t="s">
        <v>2701</v>
      </c>
      <c r="D412" s="342"/>
      <c r="E412" s="342"/>
      <c r="F412" s="342"/>
      <c r="G412" s="342"/>
      <c r="H412" s="342"/>
      <c r="I412" s="342"/>
      <c r="J412" s="343"/>
      <c r="K412" s="258">
        <v>254</v>
      </c>
      <c r="L412" s="258">
        <f t="shared" si="8"/>
        <v>26670</v>
      </c>
      <c r="M412" s="26"/>
      <c r="N412" s="261">
        <f t="shared" si="9"/>
        <v>254</v>
      </c>
      <c r="O412" s="72">
        <f t="shared" si="0"/>
        <v>0</v>
      </c>
      <c r="P412" s="26">
        <f t="shared" si="10"/>
        <v>26670</v>
      </c>
      <c r="Q412" s="28">
        <f t="shared" si="1"/>
        <v>0</v>
      </c>
    </row>
    <row r="413" spans="1:17" ht="12" customHeight="1">
      <c r="A413" s="259">
        <v>0</v>
      </c>
      <c r="B413" s="255">
        <v>7096</v>
      </c>
      <c r="C413" s="341" t="s">
        <v>2702</v>
      </c>
      <c r="D413" s="342"/>
      <c r="E413" s="342"/>
      <c r="F413" s="342"/>
      <c r="G413" s="342"/>
      <c r="H413" s="342"/>
      <c r="I413" s="342"/>
      <c r="J413" s="343"/>
      <c r="K413" s="258">
        <v>820</v>
      </c>
      <c r="L413" s="258">
        <f t="shared" si="8"/>
        <v>86100</v>
      </c>
      <c r="M413" s="26"/>
      <c r="N413" s="261">
        <f t="shared" si="9"/>
        <v>820</v>
      </c>
      <c r="O413" s="72">
        <f t="shared" si="0"/>
        <v>0</v>
      </c>
      <c r="P413" s="26">
        <f t="shared" si="10"/>
        <v>86100</v>
      </c>
      <c r="Q413" s="28">
        <f t="shared" si="1"/>
        <v>0</v>
      </c>
    </row>
    <row r="414" spans="1:17" ht="12" customHeight="1">
      <c r="A414" s="259">
        <v>0</v>
      </c>
      <c r="B414" s="255">
        <v>7666</v>
      </c>
      <c r="C414" s="341" t="s">
        <v>2703</v>
      </c>
      <c r="D414" s="342"/>
      <c r="E414" s="342"/>
      <c r="F414" s="342"/>
      <c r="G414" s="342"/>
      <c r="H414" s="342"/>
      <c r="I414" s="342"/>
      <c r="J414" s="343"/>
      <c r="K414" s="258">
        <v>148</v>
      </c>
      <c r="L414" s="258">
        <f t="shared" si="8"/>
        <v>15540</v>
      </c>
      <c r="M414" s="26"/>
      <c r="N414" s="261">
        <f t="shared" si="9"/>
        <v>148</v>
      </c>
      <c r="O414" s="72">
        <f t="shared" si="0"/>
        <v>0</v>
      </c>
      <c r="P414" s="26">
        <f t="shared" si="10"/>
        <v>15540</v>
      </c>
      <c r="Q414" s="28">
        <f t="shared" si="1"/>
        <v>0</v>
      </c>
    </row>
    <row r="415" spans="1:17" ht="12" customHeight="1">
      <c r="A415" s="259">
        <v>0</v>
      </c>
      <c r="B415" s="255">
        <v>156299</v>
      </c>
      <c r="C415" s="341" t="s">
        <v>2704</v>
      </c>
      <c r="D415" s="342"/>
      <c r="E415" s="342"/>
      <c r="F415" s="342"/>
      <c r="G415" s="342"/>
      <c r="H415" s="342"/>
      <c r="I415" s="342"/>
      <c r="J415" s="343"/>
      <c r="K415" s="258">
        <v>94</v>
      </c>
      <c r="L415" s="258">
        <f t="shared" si="8"/>
        <v>9870</v>
      </c>
      <c r="M415" s="26"/>
      <c r="N415" s="262">
        <f t="shared" si="9"/>
        <v>94</v>
      </c>
      <c r="O415" s="72">
        <f t="shared" ref="O415:O478" si="11">N415*M415</f>
        <v>0</v>
      </c>
      <c r="P415" s="26">
        <f t="shared" si="10"/>
        <v>9870</v>
      </c>
      <c r="Q415" s="28">
        <f t="shared" ref="Q415:Q478" si="12">M415*P415</f>
        <v>0</v>
      </c>
    </row>
    <row r="416" spans="1:17" ht="12" customHeight="1">
      <c r="A416" s="259">
        <v>0</v>
      </c>
      <c r="B416" s="255">
        <v>161596</v>
      </c>
      <c r="C416" s="341" t="s">
        <v>2705</v>
      </c>
      <c r="D416" s="342"/>
      <c r="E416" s="342"/>
      <c r="F416" s="342"/>
      <c r="G416" s="342"/>
      <c r="H416" s="342"/>
      <c r="I416" s="342"/>
      <c r="J416" s="343"/>
      <c r="K416" s="258">
        <v>293</v>
      </c>
      <c r="L416" s="258">
        <f t="shared" si="8"/>
        <v>30765</v>
      </c>
      <c r="M416" s="26"/>
      <c r="N416" s="261">
        <f t="shared" si="9"/>
        <v>293</v>
      </c>
      <c r="O416" s="72">
        <f t="shared" si="11"/>
        <v>0</v>
      </c>
      <c r="P416" s="26">
        <f t="shared" si="10"/>
        <v>30765</v>
      </c>
      <c r="Q416" s="28">
        <f t="shared" si="12"/>
        <v>0</v>
      </c>
    </row>
    <row r="417" spans="1:17" ht="12" customHeight="1">
      <c r="A417" s="259">
        <v>0</v>
      </c>
      <c r="B417" s="255">
        <v>161646</v>
      </c>
      <c r="C417" s="341" t="s">
        <v>2706</v>
      </c>
      <c r="D417" s="342"/>
      <c r="E417" s="342"/>
      <c r="F417" s="342"/>
      <c r="G417" s="342"/>
      <c r="H417" s="342"/>
      <c r="I417" s="342"/>
      <c r="J417" s="343"/>
      <c r="K417" s="258">
        <v>107</v>
      </c>
      <c r="L417" s="258">
        <f t="shared" si="8"/>
        <v>11235</v>
      </c>
      <c r="M417" s="26"/>
      <c r="N417" s="262">
        <f t="shared" si="9"/>
        <v>107</v>
      </c>
      <c r="O417" s="72">
        <f t="shared" si="11"/>
        <v>0</v>
      </c>
      <c r="P417" s="26">
        <f t="shared" si="10"/>
        <v>11235</v>
      </c>
      <c r="Q417" s="28">
        <f t="shared" si="12"/>
        <v>0</v>
      </c>
    </row>
    <row r="418" spans="1:17" ht="12" customHeight="1">
      <c r="A418" s="259">
        <v>0</v>
      </c>
      <c r="B418" s="255">
        <v>162172</v>
      </c>
      <c r="C418" s="341" t="s">
        <v>2707</v>
      </c>
      <c r="D418" s="342"/>
      <c r="E418" s="342"/>
      <c r="F418" s="342"/>
      <c r="G418" s="342"/>
      <c r="H418" s="342"/>
      <c r="I418" s="342"/>
      <c r="J418" s="343"/>
      <c r="K418" s="260">
        <v>40.1</v>
      </c>
      <c r="L418" s="258">
        <f t="shared" si="8"/>
        <v>4211</v>
      </c>
      <c r="M418" s="26"/>
      <c r="N418" s="262">
        <f t="shared" si="9"/>
        <v>40.1</v>
      </c>
      <c r="O418" s="72">
        <f t="shared" si="11"/>
        <v>0</v>
      </c>
      <c r="P418" s="26">
        <f t="shared" si="10"/>
        <v>4211</v>
      </c>
      <c r="Q418" s="28">
        <f t="shared" si="12"/>
        <v>0</v>
      </c>
    </row>
    <row r="419" spans="1:17" ht="12" customHeight="1">
      <c r="A419" s="259">
        <v>0</v>
      </c>
      <c r="B419" s="255">
        <v>162628</v>
      </c>
      <c r="C419" s="341" t="s">
        <v>2708</v>
      </c>
      <c r="D419" s="342"/>
      <c r="E419" s="342"/>
      <c r="F419" s="342"/>
      <c r="G419" s="342"/>
      <c r="H419" s="342"/>
      <c r="I419" s="342"/>
      <c r="J419" s="343"/>
      <c r="K419" s="258">
        <v>175</v>
      </c>
      <c r="L419" s="258">
        <f t="shared" si="8"/>
        <v>18375</v>
      </c>
      <c r="M419" s="26"/>
      <c r="N419" s="261">
        <f t="shared" si="9"/>
        <v>175</v>
      </c>
      <c r="O419" s="72">
        <f t="shared" si="11"/>
        <v>0</v>
      </c>
      <c r="P419" s="26">
        <f t="shared" si="10"/>
        <v>18375</v>
      </c>
      <c r="Q419" s="28">
        <f t="shared" si="12"/>
        <v>0</v>
      </c>
    </row>
    <row r="420" spans="1:17" ht="12" customHeight="1">
      <c r="A420" s="237"/>
      <c r="B420" s="349" t="s">
        <v>2709</v>
      </c>
      <c r="C420" s="349" t="s">
        <v>2709</v>
      </c>
      <c r="D420" s="349"/>
      <c r="E420" s="349"/>
      <c r="F420" s="349"/>
      <c r="G420" s="349"/>
      <c r="H420" s="349"/>
      <c r="I420" s="349"/>
      <c r="J420" s="349"/>
      <c r="K420" s="350">
        <v>0</v>
      </c>
      <c r="L420" s="214"/>
      <c r="M420" s="26"/>
      <c r="N420" s="261"/>
      <c r="O420" s="72"/>
      <c r="P420" s="26"/>
      <c r="Q420" s="28"/>
    </row>
    <row r="421" spans="1:17" ht="12" customHeight="1">
      <c r="A421" s="259">
        <v>0</v>
      </c>
      <c r="B421" s="255">
        <v>1013234</v>
      </c>
      <c r="C421" s="341" t="s">
        <v>2710</v>
      </c>
      <c r="D421" s="342"/>
      <c r="E421" s="342"/>
      <c r="F421" s="342"/>
      <c r="G421" s="342"/>
      <c r="H421" s="342"/>
      <c r="I421" s="342"/>
      <c r="J421" s="343"/>
      <c r="K421" s="258">
        <v>197</v>
      </c>
      <c r="L421" s="258">
        <f>ROUND(K421*Курс_EUR,0)</f>
        <v>20685</v>
      </c>
      <c r="M421" s="26"/>
      <c r="N421" s="261">
        <f>K421*(1-Скидка_SATA)</f>
        <v>197</v>
      </c>
      <c r="O421" s="72">
        <f>N421*M421</f>
        <v>0</v>
      </c>
      <c r="P421" s="26">
        <f>L421*(1-Скидка_SATA)</f>
        <v>20685</v>
      </c>
      <c r="Q421" s="28">
        <f>M421*P421</f>
        <v>0</v>
      </c>
    </row>
    <row r="422" spans="1:17" ht="12" customHeight="1">
      <c r="A422" s="259">
        <v>0</v>
      </c>
      <c r="B422" s="255">
        <v>131979</v>
      </c>
      <c r="C422" s="341" t="s">
        <v>2711</v>
      </c>
      <c r="D422" s="342"/>
      <c r="E422" s="342"/>
      <c r="F422" s="342"/>
      <c r="G422" s="342"/>
      <c r="H422" s="342"/>
      <c r="I422" s="342"/>
      <c r="J422" s="343"/>
      <c r="K422" s="258">
        <v>230</v>
      </c>
      <c r="L422" s="258">
        <f t="shared" ref="L422:L437" si="13">ROUND(K422*Курс_EUR,0)</f>
        <v>24150</v>
      </c>
      <c r="M422" s="26"/>
      <c r="N422" s="261">
        <f t="shared" ref="N422:N437" si="14">K422*(1-Скидка_SATA)</f>
        <v>230</v>
      </c>
      <c r="O422" s="72">
        <f t="shared" si="11"/>
        <v>0</v>
      </c>
      <c r="P422" s="26">
        <f t="shared" ref="P422:P437" si="15">L422*(1-Скидка_SATA)</f>
        <v>24150</v>
      </c>
      <c r="Q422" s="28">
        <f t="shared" si="12"/>
        <v>0</v>
      </c>
    </row>
    <row r="423" spans="1:17" ht="12" customHeight="1">
      <c r="A423" s="259">
        <v>0</v>
      </c>
      <c r="B423" s="255">
        <v>131987</v>
      </c>
      <c r="C423" s="341" t="s">
        <v>2712</v>
      </c>
      <c r="D423" s="342"/>
      <c r="E423" s="342"/>
      <c r="F423" s="342"/>
      <c r="G423" s="342"/>
      <c r="H423" s="342"/>
      <c r="I423" s="342"/>
      <c r="J423" s="343"/>
      <c r="K423" s="258">
        <v>197</v>
      </c>
      <c r="L423" s="258">
        <f t="shared" si="13"/>
        <v>20685</v>
      </c>
      <c r="M423" s="26"/>
      <c r="N423" s="261">
        <f t="shared" si="14"/>
        <v>197</v>
      </c>
      <c r="O423" s="72">
        <f t="shared" si="11"/>
        <v>0</v>
      </c>
      <c r="P423" s="26">
        <f t="shared" si="15"/>
        <v>20685</v>
      </c>
      <c r="Q423" s="28">
        <f t="shared" si="12"/>
        <v>0</v>
      </c>
    </row>
    <row r="424" spans="1:17" ht="12" customHeight="1">
      <c r="A424" s="259">
        <v>0</v>
      </c>
      <c r="B424" s="255">
        <v>125211</v>
      </c>
      <c r="C424" s="341" t="s">
        <v>2713</v>
      </c>
      <c r="D424" s="342"/>
      <c r="E424" s="342"/>
      <c r="F424" s="342"/>
      <c r="G424" s="342"/>
      <c r="H424" s="342"/>
      <c r="I424" s="342"/>
      <c r="J424" s="343"/>
      <c r="K424" s="258">
        <v>80</v>
      </c>
      <c r="L424" s="258">
        <f t="shared" si="13"/>
        <v>8400</v>
      </c>
      <c r="M424" s="26"/>
      <c r="N424" s="262">
        <f t="shared" si="14"/>
        <v>80</v>
      </c>
      <c r="O424" s="72">
        <f t="shared" si="11"/>
        <v>0</v>
      </c>
      <c r="P424" s="26">
        <f t="shared" si="15"/>
        <v>8400</v>
      </c>
      <c r="Q424" s="28">
        <f t="shared" si="12"/>
        <v>0</v>
      </c>
    </row>
    <row r="425" spans="1:17" ht="12" customHeight="1">
      <c r="A425" s="259">
        <v>0</v>
      </c>
      <c r="B425" s="255">
        <v>125237</v>
      </c>
      <c r="C425" s="341" t="s">
        <v>2714</v>
      </c>
      <c r="D425" s="342"/>
      <c r="E425" s="342"/>
      <c r="F425" s="342"/>
      <c r="G425" s="342"/>
      <c r="H425" s="342"/>
      <c r="I425" s="342"/>
      <c r="J425" s="343"/>
      <c r="K425" s="258">
        <v>80</v>
      </c>
      <c r="L425" s="258">
        <f t="shared" si="13"/>
        <v>8400</v>
      </c>
      <c r="M425" s="26"/>
      <c r="N425" s="262">
        <f t="shared" si="14"/>
        <v>80</v>
      </c>
      <c r="O425" s="72">
        <f t="shared" si="11"/>
        <v>0</v>
      </c>
      <c r="P425" s="26">
        <f t="shared" si="15"/>
        <v>8400</v>
      </c>
      <c r="Q425" s="28">
        <f t="shared" si="12"/>
        <v>0</v>
      </c>
    </row>
    <row r="426" spans="1:17" ht="12" customHeight="1">
      <c r="A426" s="259">
        <v>0</v>
      </c>
      <c r="B426" s="255">
        <v>125252</v>
      </c>
      <c r="C426" s="341" t="s">
        <v>2715</v>
      </c>
      <c r="D426" s="342"/>
      <c r="E426" s="342"/>
      <c r="F426" s="342"/>
      <c r="G426" s="342"/>
      <c r="H426" s="342"/>
      <c r="I426" s="342"/>
      <c r="J426" s="343"/>
      <c r="K426" s="258">
        <v>80</v>
      </c>
      <c r="L426" s="258">
        <f t="shared" si="13"/>
        <v>8400</v>
      </c>
      <c r="M426" s="26"/>
      <c r="N426" s="262">
        <f t="shared" si="14"/>
        <v>80</v>
      </c>
      <c r="O426" s="72">
        <f t="shared" si="11"/>
        <v>0</v>
      </c>
      <c r="P426" s="26">
        <f t="shared" si="15"/>
        <v>8400</v>
      </c>
      <c r="Q426" s="28">
        <f t="shared" si="12"/>
        <v>0</v>
      </c>
    </row>
    <row r="427" spans="1:17" ht="12" customHeight="1">
      <c r="A427" s="259">
        <v>0</v>
      </c>
      <c r="B427" s="255">
        <v>125278</v>
      </c>
      <c r="C427" s="341" t="s">
        <v>2716</v>
      </c>
      <c r="D427" s="342"/>
      <c r="E427" s="342"/>
      <c r="F427" s="342"/>
      <c r="G427" s="342"/>
      <c r="H427" s="342"/>
      <c r="I427" s="342"/>
      <c r="J427" s="343"/>
      <c r="K427" s="258">
        <v>80</v>
      </c>
      <c r="L427" s="258">
        <f t="shared" si="13"/>
        <v>8400</v>
      </c>
      <c r="M427" s="26"/>
      <c r="N427" s="262">
        <f t="shared" si="14"/>
        <v>80</v>
      </c>
      <c r="O427" s="72">
        <f t="shared" si="11"/>
        <v>0</v>
      </c>
      <c r="P427" s="26">
        <f t="shared" si="15"/>
        <v>8400</v>
      </c>
      <c r="Q427" s="28">
        <f t="shared" si="12"/>
        <v>0</v>
      </c>
    </row>
    <row r="428" spans="1:17" ht="12" customHeight="1">
      <c r="A428" s="259">
        <v>0</v>
      </c>
      <c r="B428" s="255">
        <v>125294</v>
      </c>
      <c r="C428" s="341" t="s">
        <v>2717</v>
      </c>
      <c r="D428" s="342"/>
      <c r="E428" s="342"/>
      <c r="F428" s="342"/>
      <c r="G428" s="342"/>
      <c r="H428" s="342"/>
      <c r="I428" s="342"/>
      <c r="J428" s="343"/>
      <c r="K428" s="258">
        <v>80</v>
      </c>
      <c r="L428" s="258">
        <f t="shared" si="13"/>
        <v>8400</v>
      </c>
      <c r="M428" s="26"/>
      <c r="N428" s="262">
        <f t="shared" si="14"/>
        <v>80</v>
      </c>
      <c r="O428" s="72">
        <f t="shared" si="11"/>
        <v>0</v>
      </c>
      <c r="P428" s="26">
        <f t="shared" si="15"/>
        <v>8400</v>
      </c>
      <c r="Q428" s="28">
        <f t="shared" si="12"/>
        <v>0</v>
      </c>
    </row>
    <row r="429" spans="1:17" ht="12" customHeight="1">
      <c r="A429" s="259">
        <v>0</v>
      </c>
      <c r="B429" s="255">
        <v>126326</v>
      </c>
      <c r="C429" s="341" t="s">
        <v>2718</v>
      </c>
      <c r="D429" s="342"/>
      <c r="E429" s="342"/>
      <c r="F429" s="342"/>
      <c r="G429" s="342"/>
      <c r="H429" s="342"/>
      <c r="I429" s="342"/>
      <c r="J429" s="343"/>
      <c r="K429" s="258">
        <v>80</v>
      </c>
      <c r="L429" s="258">
        <f t="shared" si="13"/>
        <v>8400</v>
      </c>
      <c r="M429" s="26"/>
      <c r="N429" s="262">
        <f t="shared" si="14"/>
        <v>80</v>
      </c>
      <c r="O429" s="72">
        <f t="shared" si="11"/>
        <v>0</v>
      </c>
      <c r="P429" s="26">
        <f t="shared" si="15"/>
        <v>8400</v>
      </c>
      <c r="Q429" s="28">
        <f t="shared" si="12"/>
        <v>0</v>
      </c>
    </row>
    <row r="430" spans="1:17" ht="12" customHeight="1">
      <c r="A430" s="259">
        <v>0</v>
      </c>
      <c r="B430" s="255">
        <v>133827</v>
      </c>
      <c r="C430" s="341" t="s">
        <v>2719</v>
      </c>
      <c r="D430" s="342"/>
      <c r="E430" s="342"/>
      <c r="F430" s="342"/>
      <c r="G430" s="342"/>
      <c r="H430" s="342"/>
      <c r="I430" s="342"/>
      <c r="J430" s="343"/>
      <c r="K430" s="258">
        <v>80</v>
      </c>
      <c r="L430" s="258">
        <f t="shared" si="13"/>
        <v>8400</v>
      </c>
      <c r="M430" s="26"/>
      <c r="N430" s="262">
        <f t="shared" si="14"/>
        <v>80</v>
      </c>
      <c r="O430" s="72">
        <f t="shared" si="11"/>
        <v>0</v>
      </c>
      <c r="P430" s="26">
        <f t="shared" si="15"/>
        <v>8400</v>
      </c>
      <c r="Q430" s="28">
        <f t="shared" si="12"/>
        <v>0</v>
      </c>
    </row>
    <row r="431" spans="1:17" ht="12" customHeight="1">
      <c r="A431" s="259">
        <v>0</v>
      </c>
      <c r="B431" s="255">
        <v>135798</v>
      </c>
      <c r="C431" s="341" t="s">
        <v>2720</v>
      </c>
      <c r="D431" s="342"/>
      <c r="E431" s="342"/>
      <c r="F431" s="342"/>
      <c r="G431" s="342"/>
      <c r="H431" s="342"/>
      <c r="I431" s="342"/>
      <c r="J431" s="343"/>
      <c r="K431" s="258">
        <v>80</v>
      </c>
      <c r="L431" s="258">
        <f t="shared" si="13"/>
        <v>8400</v>
      </c>
      <c r="M431" s="26"/>
      <c r="N431" s="262">
        <f t="shared" si="14"/>
        <v>80</v>
      </c>
      <c r="O431" s="72">
        <f t="shared" si="11"/>
        <v>0</v>
      </c>
      <c r="P431" s="26">
        <f t="shared" si="15"/>
        <v>8400</v>
      </c>
      <c r="Q431" s="28">
        <f t="shared" si="12"/>
        <v>0</v>
      </c>
    </row>
    <row r="432" spans="1:17" ht="12" customHeight="1">
      <c r="A432" s="259">
        <v>0</v>
      </c>
      <c r="B432" s="255">
        <v>164608</v>
      </c>
      <c r="C432" s="341" t="s">
        <v>2721</v>
      </c>
      <c r="D432" s="342"/>
      <c r="E432" s="342"/>
      <c r="F432" s="342"/>
      <c r="G432" s="342"/>
      <c r="H432" s="342"/>
      <c r="I432" s="342"/>
      <c r="J432" s="343"/>
      <c r="K432" s="258">
        <v>80</v>
      </c>
      <c r="L432" s="258">
        <f t="shared" si="13"/>
        <v>8400</v>
      </c>
      <c r="M432" s="26"/>
      <c r="N432" s="262">
        <f t="shared" si="14"/>
        <v>80</v>
      </c>
      <c r="O432" s="72">
        <f t="shared" si="11"/>
        <v>0</v>
      </c>
      <c r="P432" s="26">
        <f t="shared" si="15"/>
        <v>8400</v>
      </c>
      <c r="Q432" s="28">
        <f t="shared" si="12"/>
        <v>0</v>
      </c>
    </row>
    <row r="433" spans="1:17" ht="12" customHeight="1">
      <c r="A433" s="259">
        <v>0</v>
      </c>
      <c r="B433" s="255">
        <v>188664</v>
      </c>
      <c r="C433" s="341" t="s">
        <v>2722</v>
      </c>
      <c r="D433" s="342"/>
      <c r="E433" s="342"/>
      <c r="F433" s="342"/>
      <c r="G433" s="342"/>
      <c r="H433" s="342"/>
      <c r="I433" s="342"/>
      <c r="J433" s="343"/>
      <c r="K433" s="258">
        <v>80</v>
      </c>
      <c r="L433" s="258">
        <f t="shared" si="13"/>
        <v>8400</v>
      </c>
      <c r="M433" s="26"/>
      <c r="N433" s="262">
        <f t="shared" si="14"/>
        <v>80</v>
      </c>
      <c r="O433" s="72">
        <f t="shared" si="11"/>
        <v>0</v>
      </c>
      <c r="P433" s="26">
        <f t="shared" si="15"/>
        <v>8400</v>
      </c>
      <c r="Q433" s="28">
        <f t="shared" si="12"/>
        <v>0</v>
      </c>
    </row>
    <row r="434" spans="1:17" ht="12" customHeight="1">
      <c r="A434" s="259">
        <v>0</v>
      </c>
      <c r="B434" s="255">
        <v>193276</v>
      </c>
      <c r="C434" s="341" t="s">
        <v>2723</v>
      </c>
      <c r="D434" s="342"/>
      <c r="E434" s="342"/>
      <c r="F434" s="342"/>
      <c r="G434" s="342"/>
      <c r="H434" s="342"/>
      <c r="I434" s="342"/>
      <c r="J434" s="343"/>
      <c r="K434" s="258">
        <v>80</v>
      </c>
      <c r="L434" s="258">
        <f>ROUND(K434*Курс_EUR,0)</f>
        <v>8400</v>
      </c>
      <c r="M434" s="26"/>
      <c r="N434" s="262">
        <f t="shared" si="14"/>
        <v>80</v>
      </c>
      <c r="O434" s="72">
        <f>N434*M434</f>
        <v>0</v>
      </c>
      <c r="P434" s="26">
        <f>L434*(1-Скидка_SATA)</f>
        <v>8400</v>
      </c>
      <c r="Q434" s="28">
        <f>M434*P434</f>
        <v>0</v>
      </c>
    </row>
    <row r="435" spans="1:17" ht="12" customHeight="1">
      <c r="A435" s="259">
        <v>0</v>
      </c>
      <c r="B435" s="255">
        <v>160606</v>
      </c>
      <c r="C435" s="341" t="s">
        <v>2724</v>
      </c>
      <c r="D435" s="342"/>
      <c r="E435" s="342"/>
      <c r="F435" s="342"/>
      <c r="G435" s="342"/>
      <c r="H435" s="342"/>
      <c r="I435" s="342"/>
      <c r="J435" s="343"/>
      <c r="K435" s="258">
        <v>114</v>
      </c>
      <c r="L435" s="258">
        <f t="shared" si="13"/>
        <v>11970</v>
      </c>
      <c r="M435" s="26"/>
      <c r="N435" s="261">
        <f t="shared" si="14"/>
        <v>114</v>
      </c>
      <c r="O435" s="72">
        <f t="shared" si="11"/>
        <v>0</v>
      </c>
      <c r="P435" s="26">
        <f t="shared" si="15"/>
        <v>11970</v>
      </c>
      <c r="Q435" s="28">
        <f t="shared" si="12"/>
        <v>0</v>
      </c>
    </row>
    <row r="436" spans="1:17" ht="12" customHeight="1">
      <c r="A436" s="259">
        <v>0</v>
      </c>
      <c r="B436" s="255">
        <v>1013226</v>
      </c>
      <c r="C436" s="341" t="s">
        <v>2725</v>
      </c>
      <c r="D436" s="342"/>
      <c r="E436" s="342"/>
      <c r="F436" s="342"/>
      <c r="G436" s="342"/>
      <c r="H436" s="342"/>
      <c r="I436" s="342"/>
      <c r="J436" s="343"/>
      <c r="K436" s="258">
        <v>158</v>
      </c>
      <c r="L436" s="258">
        <f t="shared" si="13"/>
        <v>16590</v>
      </c>
      <c r="M436" s="26"/>
      <c r="N436" s="261">
        <f t="shared" si="14"/>
        <v>158</v>
      </c>
      <c r="O436" s="72">
        <f t="shared" si="11"/>
        <v>0</v>
      </c>
      <c r="P436" s="26">
        <f t="shared" si="15"/>
        <v>16590</v>
      </c>
      <c r="Q436" s="28">
        <f t="shared" si="12"/>
        <v>0</v>
      </c>
    </row>
    <row r="437" spans="1:17" ht="12" customHeight="1" thickBot="1">
      <c r="A437" s="259">
        <v>0</v>
      </c>
      <c r="B437" s="255">
        <v>144840</v>
      </c>
      <c r="C437" s="346" t="s">
        <v>2726</v>
      </c>
      <c r="D437" s="347"/>
      <c r="E437" s="347"/>
      <c r="F437" s="347"/>
      <c r="G437" s="347"/>
      <c r="H437" s="347"/>
      <c r="I437" s="347"/>
      <c r="J437" s="348"/>
      <c r="K437" s="258">
        <v>95</v>
      </c>
      <c r="L437" s="258">
        <f t="shared" si="13"/>
        <v>9975</v>
      </c>
      <c r="M437" s="26"/>
      <c r="N437" s="262">
        <f t="shared" si="14"/>
        <v>95</v>
      </c>
      <c r="O437" s="72">
        <f t="shared" si="11"/>
        <v>0</v>
      </c>
      <c r="P437" s="26">
        <f t="shared" si="15"/>
        <v>9975</v>
      </c>
      <c r="Q437" s="28">
        <f t="shared" si="12"/>
        <v>0</v>
      </c>
    </row>
    <row r="438" spans="1:17" ht="12" customHeight="1">
      <c r="A438" s="237"/>
      <c r="B438" s="349" t="s">
        <v>2727</v>
      </c>
      <c r="C438" s="349"/>
      <c r="D438" s="349"/>
      <c r="E438" s="349"/>
      <c r="F438" s="349"/>
      <c r="G438" s="349"/>
      <c r="H438" s="349"/>
      <c r="I438" s="349"/>
      <c r="J438" s="349"/>
      <c r="K438" s="350"/>
      <c r="L438" s="214"/>
      <c r="M438" s="26"/>
      <c r="N438" s="261"/>
      <c r="O438" s="72"/>
      <c r="P438" s="26"/>
      <c r="Q438" s="28"/>
    </row>
    <row r="439" spans="1:17" ht="12" customHeight="1">
      <c r="A439" s="259">
        <v>0</v>
      </c>
      <c r="B439" s="255">
        <v>197541</v>
      </c>
      <c r="C439" s="341" t="s">
        <v>2728</v>
      </c>
      <c r="D439" s="342"/>
      <c r="E439" s="342"/>
      <c r="F439" s="342"/>
      <c r="G439" s="342"/>
      <c r="H439" s="342"/>
      <c r="I439" s="342"/>
      <c r="J439" s="343"/>
      <c r="K439" s="258">
        <v>89</v>
      </c>
      <c r="L439" s="258">
        <f t="shared" ref="L439:L465" si="16">ROUND(K439*Курс_EUR,0)</f>
        <v>9345</v>
      </c>
      <c r="M439" s="26"/>
      <c r="N439" s="262">
        <f t="shared" ref="N439:N465" si="17">K439*(1-Скидка_SATA)</f>
        <v>89</v>
      </c>
      <c r="O439" s="72">
        <f t="shared" si="11"/>
        <v>0</v>
      </c>
      <c r="P439" s="26">
        <f t="shared" ref="P439:P465" si="18">L439*(1-Скидка_SATA)</f>
        <v>9345</v>
      </c>
      <c r="Q439" s="28">
        <f t="shared" si="12"/>
        <v>0</v>
      </c>
    </row>
    <row r="440" spans="1:17" ht="12" customHeight="1">
      <c r="A440" s="259">
        <v>0</v>
      </c>
      <c r="B440" s="255">
        <v>125443</v>
      </c>
      <c r="C440" s="341" t="s">
        <v>2729</v>
      </c>
      <c r="D440" s="342"/>
      <c r="E440" s="342"/>
      <c r="F440" s="342"/>
      <c r="G440" s="342"/>
      <c r="H440" s="342"/>
      <c r="I440" s="342"/>
      <c r="J440" s="343"/>
      <c r="K440" s="258">
        <v>89</v>
      </c>
      <c r="L440" s="258">
        <f t="shared" si="16"/>
        <v>9345</v>
      </c>
      <c r="M440" s="26"/>
      <c r="N440" s="262">
        <f t="shared" si="17"/>
        <v>89</v>
      </c>
      <c r="O440" s="72">
        <f t="shared" si="11"/>
        <v>0</v>
      </c>
      <c r="P440" s="26">
        <f t="shared" si="18"/>
        <v>9345</v>
      </c>
      <c r="Q440" s="28">
        <f t="shared" si="12"/>
        <v>0</v>
      </c>
    </row>
    <row r="441" spans="1:17" ht="12" customHeight="1">
      <c r="A441" s="259">
        <v>0</v>
      </c>
      <c r="B441" s="255">
        <v>199075</v>
      </c>
      <c r="C441" s="341" t="s">
        <v>2730</v>
      </c>
      <c r="D441" s="342"/>
      <c r="E441" s="342"/>
      <c r="F441" s="342"/>
      <c r="G441" s="342"/>
      <c r="H441" s="342"/>
      <c r="I441" s="342"/>
      <c r="J441" s="343"/>
      <c r="K441" s="260">
        <v>26.6</v>
      </c>
      <c r="L441" s="258">
        <f t="shared" si="16"/>
        <v>2793</v>
      </c>
      <c r="M441" s="26"/>
      <c r="N441" s="262">
        <f t="shared" si="17"/>
        <v>26.6</v>
      </c>
      <c r="O441" s="72">
        <f t="shared" si="11"/>
        <v>0</v>
      </c>
      <c r="P441" s="26">
        <f t="shared" si="18"/>
        <v>2793</v>
      </c>
      <c r="Q441" s="28">
        <f t="shared" si="12"/>
        <v>0</v>
      </c>
    </row>
    <row r="442" spans="1:17" ht="12" customHeight="1">
      <c r="A442" s="259">
        <v>0</v>
      </c>
      <c r="B442" s="255">
        <v>120675</v>
      </c>
      <c r="C442" s="341" t="s">
        <v>2731</v>
      </c>
      <c r="D442" s="342"/>
      <c r="E442" s="342"/>
      <c r="F442" s="342"/>
      <c r="G442" s="342"/>
      <c r="H442" s="342"/>
      <c r="I442" s="342"/>
      <c r="J442" s="343"/>
      <c r="K442" s="258">
        <v>108</v>
      </c>
      <c r="L442" s="258">
        <f t="shared" si="16"/>
        <v>11340</v>
      </c>
      <c r="M442" s="26"/>
      <c r="N442" s="262">
        <f t="shared" si="17"/>
        <v>108</v>
      </c>
      <c r="O442" s="72">
        <f t="shared" si="11"/>
        <v>0</v>
      </c>
      <c r="P442" s="26">
        <f t="shared" si="18"/>
        <v>11340</v>
      </c>
      <c r="Q442" s="28">
        <f t="shared" si="12"/>
        <v>0</v>
      </c>
    </row>
    <row r="443" spans="1:17" ht="12" customHeight="1">
      <c r="A443" s="259">
        <v>0</v>
      </c>
      <c r="B443" s="255">
        <v>48587</v>
      </c>
      <c r="C443" s="341" t="s">
        <v>2732</v>
      </c>
      <c r="D443" s="342"/>
      <c r="E443" s="342"/>
      <c r="F443" s="342"/>
      <c r="G443" s="342"/>
      <c r="H443" s="342"/>
      <c r="I443" s="342"/>
      <c r="J443" s="343"/>
      <c r="K443" s="258">
        <v>96</v>
      </c>
      <c r="L443" s="258">
        <f t="shared" si="16"/>
        <v>10080</v>
      </c>
      <c r="M443" s="26"/>
      <c r="N443" s="262">
        <f t="shared" si="17"/>
        <v>96</v>
      </c>
      <c r="O443" s="72">
        <f t="shared" si="11"/>
        <v>0</v>
      </c>
      <c r="P443" s="26">
        <f t="shared" si="18"/>
        <v>10080</v>
      </c>
      <c r="Q443" s="28">
        <f t="shared" si="12"/>
        <v>0</v>
      </c>
    </row>
    <row r="444" spans="1:17" ht="12" customHeight="1">
      <c r="A444" s="259">
        <v>0</v>
      </c>
      <c r="B444" s="255">
        <v>128470</v>
      </c>
      <c r="C444" s="341" t="s">
        <v>2733</v>
      </c>
      <c r="D444" s="342"/>
      <c r="E444" s="342"/>
      <c r="F444" s="342"/>
      <c r="G444" s="342"/>
      <c r="H444" s="342"/>
      <c r="I444" s="342"/>
      <c r="J444" s="343"/>
      <c r="K444" s="258">
        <v>95</v>
      </c>
      <c r="L444" s="258">
        <f t="shared" si="16"/>
        <v>9975</v>
      </c>
      <c r="M444" s="26"/>
      <c r="N444" s="262">
        <f t="shared" si="17"/>
        <v>95</v>
      </c>
      <c r="O444" s="72">
        <f t="shared" si="11"/>
        <v>0</v>
      </c>
      <c r="P444" s="26">
        <f t="shared" si="18"/>
        <v>9975</v>
      </c>
      <c r="Q444" s="28">
        <f t="shared" si="12"/>
        <v>0</v>
      </c>
    </row>
    <row r="445" spans="1:17" ht="12" customHeight="1">
      <c r="A445" s="259">
        <v>0</v>
      </c>
      <c r="B445" s="255">
        <v>60384</v>
      </c>
      <c r="C445" s="341" t="s">
        <v>2734</v>
      </c>
      <c r="D445" s="342"/>
      <c r="E445" s="342"/>
      <c r="F445" s="342"/>
      <c r="G445" s="342"/>
      <c r="H445" s="342"/>
      <c r="I445" s="342"/>
      <c r="J445" s="343"/>
      <c r="K445" s="258">
        <v>86</v>
      </c>
      <c r="L445" s="258">
        <f t="shared" si="16"/>
        <v>9030</v>
      </c>
      <c r="M445" s="26"/>
      <c r="N445" s="262">
        <f t="shared" si="17"/>
        <v>86</v>
      </c>
      <c r="O445" s="72">
        <f t="shared" si="11"/>
        <v>0</v>
      </c>
      <c r="P445" s="26">
        <f t="shared" si="18"/>
        <v>9030</v>
      </c>
      <c r="Q445" s="28">
        <f t="shared" si="12"/>
        <v>0</v>
      </c>
    </row>
    <row r="446" spans="1:17" ht="12" customHeight="1">
      <c r="A446" s="259">
        <v>0</v>
      </c>
      <c r="B446" s="255">
        <v>27243</v>
      </c>
      <c r="C446" s="341" t="s">
        <v>2735</v>
      </c>
      <c r="D446" s="342"/>
      <c r="E446" s="342"/>
      <c r="F446" s="342"/>
      <c r="G446" s="342"/>
      <c r="H446" s="342"/>
      <c r="I446" s="342"/>
      <c r="J446" s="343"/>
      <c r="K446" s="258">
        <v>95</v>
      </c>
      <c r="L446" s="258">
        <f t="shared" si="16"/>
        <v>9975</v>
      </c>
      <c r="M446" s="26"/>
      <c r="N446" s="262">
        <f t="shared" si="17"/>
        <v>95</v>
      </c>
      <c r="O446" s="72">
        <f t="shared" si="11"/>
        <v>0</v>
      </c>
      <c r="P446" s="26">
        <f t="shared" si="18"/>
        <v>9975</v>
      </c>
      <c r="Q446" s="28">
        <f t="shared" si="12"/>
        <v>0</v>
      </c>
    </row>
    <row r="447" spans="1:17" ht="12" customHeight="1">
      <c r="A447" s="259">
        <v>0</v>
      </c>
      <c r="B447" s="255">
        <v>1004960</v>
      </c>
      <c r="C447" s="341" t="s">
        <v>2736</v>
      </c>
      <c r="D447" s="342"/>
      <c r="E447" s="342"/>
      <c r="F447" s="342"/>
      <c r="G447" s="342"/>
      <c r="H447" s="342"/>
      <c r="I447" s="342"/>
      <c r="J447" s="343"/>
      <c r="K447" s="258">
        <v>95</v>
      </c>
      <c r="L447" s="258">
        <f t="shared" si="16"/>
        <v>9975</v>
      </c>
      <c r="M447" s="26"/>
      <c r="N447" s="262">
        <f t="shared" si="17"/>
        <v>95</v>
      </c>
      <c r="O447" s="72">
        <f t="shared" si="11"/>
        <v>0</v>
      </c>
      <c r="P447" s="26">
        <f t="shared" si="18"/>
        <v>9975</v>
      </c>
      <c r="Q447" s="28">
        <f t="shared" si="12"/>
        <v>0</v>
      </c>
    </row>
    <row r="448" spans="1:17" ht="12" customHeight="1">
      <c r="A448" s="259">
        <v>0</v>
      </c>
      <c r="B448" s="255">
        <v>49379</v>
      </c>
      <c r="C448" s="341" t="s">
        <v>2737</v>
      </c>
      <c r="D448" s="342"/>
      <c r="E448" s="342"/>
      <c r="F448" s="342"/>
      <c r="G448" s="342"/>
      <c r="H448" s="342"/>
      <c r="I448" s="342"/>
      <c r="J448" s="343"/>
      <c r="K448" s="258">
        <v>100</v>
      </c>
      <c r="L448" s="258">
        <f t="shared" si="16"/>
        <v>10500</v>
      </c>
      <c r="M448" s="26"/>
      <c r="N448" s="262">
        <f t="shared" si="17"/>
        <v>100</v>
      </c>
      <c r="O448" s="72">
        <f t="shared" si="11"/>
        <v>0</v>
      </c>
      <c r="P448" s="26">
        <f t="shared" si="18"/>
        <v>10500</v>
      </c>
      <c r="Q448" s="28">
        <f t="shared" si="12"/>
        <v>0</v>
      </c>
    </row>
    <row r="449" spans="1:17" ht="12" customHeight="1">
      <c r="A449" s="259">
        <v>0</v>
      </c>
      <c r="B449" s="255">
        <v>1826</v>
      </c>
      <c r="C449" s="341" t="s">
        <v>2738</v>
      </c>
      <c r="D449" s="342"/>
      <c r="E449" s="342"/>
      <c r="F449" s="342"/>
      <c r="G449" s="342"/>
      <c r="H449" s="342"/>
      <c r="I449" s="342"/>
      <c r="J449" s="343"/>
      <c r="K449" s="260">
        <v>33.5</v>
      </c>
      <c r="L449" s="258">
        <f t="shared" si="16"/>
        <v>3518</v>
      </c>
      <c r="M449" s="26"/>
      <c r="N449" s="262">
        <f t="shared" si="17"/>
        <v>33.5</v>
      </c>
      <c r="O449" s="72">
        <f t="shared" si="11"/>
        <v>0</v>
      </c>
      <c r="P449" s="26">
        <f t="shared" si="18"/>
        <v>3518</v>
      </c>
      <c r="Q449" s="28">
        <f t="shared" si="12"/>
        <v>0</v>
      </c>
    </row>
    <row r="450" spans="1:17" ht="12" customHeight="1">
      <c r="A450" s="259">
        <v>0</v>
      </c>
      <c r="B450" s="255">
        <v>49395</v>
      </c>
      <c r="C450" s="341" t="s">
        <v>2739</v>
      </c>
      <c r="D450" s="342"/>
      <c r="E450" s="342"/>
      <c r="F450" s="342"/>
      <c r="G450" s="342"/>
      <c r="H450" s="342"/>
      <c r="I450" s="342"/>
      <c r="J450" s="343"/>
      <c r="K450" s="260">
        <v>38.6</v>
      </c>
      <c r="L450" s="258">
        <f t="shared" si="16"/>
        <v>4053</v>
      </c>
      <c r="M450" s="26"/>
      <c r="N450" s="262">
        <f t="shared" si="17"/>
        <v>38.6</v>
      </c>
      <c r="O450" s="72">
        <f t="shared" si="11"/>
        <v>0</v>
      </c>
      <c r="P450" s="26">
        <f t="shared" si="18"/>
        <v>4053</v>
      </c>
      <c r="Q450" s="28">
        <f t="shared" si="12"/>
        <v>0</v>
      </c>
    </row>
    <row r="451" spans="1:17" ht="12" customHeight="1">
      <c r="A451" s="259">
        <v>0</v>
      </c>
      <c r="B451" s="255">
        <v>15669</v>
      </c>
      <c r="C451" s="341" t="s">
        <v>2740</v>
      </c>
      <c r="D451" s="342"/>
      <c r="E451" s="342"/>
      <c r="F451" s="342"/>
      <c r="G451" s="342"/>
      <c r="H451" s="342"/>
      <c r="I451" s="342"/>
      <c r="J451" s="343"/>
      <c r="K451" s="260">
        <v>62</v>
      </c>
      <c r="L451" s="258">
        <f t="shared" si="16"/>
        <v>6510</v>
      </c>
      <c r="M451" s="26"/>
      <c r="N451" s="262">
        <f t="shared" si="17"/>
        <v>62</v>
      </c>
      <c r="O451" s="72">
        <f t="shared" si="11"/>
        <v>0</v>
      </c>
      <c r="P451" s="26">
        <f t="shared" si="18"/>
        <v>6510</v>
      </c>
      <c r="Q451" s="28">
        <f t="shared" si="12"/>
        <v>0</v>
      </c>
    </row>
    <row r="452" spans="1:17" ht="12" customHeight="1">
      <c r="A452" s="259">
        <v>0</v>
      </c>
      <c r="B452" s="255">
        <v>15909</v>
      </c>
      <c r="C452" s="341" t="s">
        <v>2741</v>
      </c>
      <c r="D452" s="342"/>
      <c r="E452" s="342"/>
      <c r="F452" s="342"/>
      <c r="G452" s="342"/>
      <c r="H452" s="342"/>
      <c r="I452" s="342"/>
      <c r="J452" s="343"/>
      <c r="K452" s="260">
        <v>18.7</v>
      </c>
      <c r="L452" s="258">
        <f t="shared" si="16"/>
        <v>1964</v>
      </c>
      <c r="M452" s="26"/>
      <c r="N452" s="262">
        <f t="shared" si="17"/>
        <v>18.7</v>
      </c>
      <c r="O452" s="72">
        <f t="shared" si="11"/>
        <v>0</v>
      </c>
      <c r="P452" s="26">
        <f t="shared" si="18"/>
        <v>1964</v>
      </c>
      <c r="Q452" s="28">
        <f t="shared" si="12"/>
        <v>0</v>
      </c>
    </row>
    <row r="453" spans="1:17" ht="12" customHeight="1">
      <c r="A453" s="259">
        <v>0</v>
      </c>
      <c r="B453" s="255">
        <v>198911</v>
      </c>
      <c r="C453" s="341" t="s">
        <v>2742</v>
      </c>
      <c r="D453" s="342"/>
      <c r="E453" s="342"/>
      <c r="F453" s="342"/>
      <c r="G453" s="342"/>
      <c r="H453" s="342"/>
      <c r="I453" s="342"/>
      <c r="J453" s="343"/>
      <c r="K453" s="258">
        <v>90</v>
      </c>
      <c r="L453" s="258">
        <f t="shared" si="16"/>
        <v>9450</v>
      </c>
      <c r="M453" s="26"/>
      <c r="N453" s="262">
        <f t="shared" si="17"/>
        <v>90</v>
      </c>
      <c r="O453" s="72">
        <f t="shared" si="11"/>
        <v>0</v>
      </c>
      <c r="P453" s="26">
        <f t="shared" si="18"/>
        <v>9450</v>
      </c>
      <c r="Q453" s="28">
        <f t="shared" si="12"/>
        <v>0</v>
      </c>
    </row>
    <row r="454" spans="1:17" ht="12" customHeight="1">
      <c r="A454" s="259">
        <v>0</v>
      </c>
      <c r="B454" s="255">
        <v>125948</v>
      </c>
      <c r="C454" s="341" t="s">
        <v>2743</v>
      </c>
      <c r="D454" s="342"/>
      <c r="E454" s="342"/>
      <c r="F454" s="342"/>
      <c r="G454" s="342"/>
      <c r="H454" s="342"/>
      <c r="I454" s="342"/>
      <c r="J454" s="343"/>
      <c r="K454" s="258">
        <v>90</v>
      </c>
      <c r="L454" s="258">
        <f t="shared" si="16"/>
        <v>9450</v>
      </c>
      <c r="M454" s="26"/>
      <c r="N454" s="262">
        <f t="shared" si="17"/>
        <v>90</v>
      </c>
      <c r="O454" s="72">
        <f t="shared" si="11"/>
        <v>0</v>
      </c>
      <c r="P454" s="26">
        <f t="shared" si="18"/>
        <v>9450</v>
      </c>
      <c r="Q454" s="28">
        <f t="shared" si="12"/>
        <v>0</v>
      </c>
    </row>
    <row r="455" spans="1:17" ht="12" customHeight="1">
      <c r="A455" s="259">
        <v>0</v>
      </c>
      <c r="B455" s="255">
        <v>137729</v>
      </c>
      <c r="C455" s="341" t="s">
        <v>2744</v>
      </c>
      <c r="D455" s="342"/>
      <c r="E455" s="342"/>
      <c r="F455" s="342"/>
      <c r="G455" s="342"/>
      <c r="H455" s="342"/>
      <c r="I455" s="342"/>
      <c r="J455" s="343"/>
      <c r="K455" s="258">
        <v>104</v>
      </c>
      <c r="L455" s="258">
        <f t="shared" si="16"/>
        <v>10920</v>
      </c>
      <c r="M455" s="26"/>
      <c r="N455" s="262">
        <f t="shared" si="17"/>
        <v>104</v>
      </c>
      <c r="O455" s="72">
        <f t="shared" si="11"/>
        <v>0</v>
      </c>
      <c r="P455" s="26">
        <f t="shared" si="18"/>
        <v>10920</v>
      </c>
      <c r="Q455" s="28">
        <f t="shared" si="12"/>
        <v>0</v>
      </c>
    </row>
    <row r="456" spans="1:17" ht="12" customHeight="1">
      <c r="A456" s="259">
        <v>0</v>
      </c>
      <c r="B456" s="255">
        <v>96685</v>
      </c>
      <c r="C456" s="341" t="s">
        <v>2745</v>
      </c>
      <c r="D456" s="342"/>
      <c r="E456" s="342"/>
      <c r="F456" s="342"/>
      <c r="G456" s="342"/>
      <c r="H456" s="342"/>
      <c r="I456" s="342"/>
      <c r="J456" s="343"/>
      <c r="K456" s="258">
        <v>104</v>
      </c>
      <c r="L456" s="258">
        <f t="shared" si="16"/>
        <v>10920</v>
      </c>
      <c r="M456" s="26"/>
      <c r="N456" s="262">
        <f t="shared" si="17"/>
        <v>104</v>
      </c>
      <c r="O456" s="72">
        <f t="shared" si="11"/>
        <v>0</v>
      </c>
      <c r="P456" s="26">
        <f t="shared" si="18"/>
        <v>10920</v>
      </c>
      <c r="Q456" s="28">
        <f t="shared" si="12"/>
        <v>0</v>
      </c>
    </row>
    <row r="457" spans="1:17" ht="12" customHeight="1">
      <c r="A457" s="259">
        <v>0</v>
      </c>
      <c r="B457" s="255">
        <v>2691</v>
      </c>
      <c r="C457" s="341" t="s">
        <v>2746</v>
      </c>
      <c r="D457" s="342"/>
      <c r="E457" s="342"/>
      <c r="F457" s="342"/>
      <c r="G457" s="342"/>
      <c r="H457" s="342"/>
      <c r="I457" s="342"/>
      <c r="J457" s="343"/>
      <c r="K457" s="258">
        <v>226</v>
      </c>
      <c r="L457" s="258">
        <f t="shared" si="16"/>
        <v>23730</v>
      </c>
      <c r="M457" s="26"/>
      <c r="N457" s="261">
        <f t="shared" si="17"/>
        <v>226</v>
      </c>
      <c r="O457" s="72">
        <f t="shared" si="11"/>
        <v>0</v>
      </c>
      <c r="P457" s="26">
        <f t="shared" si="18"/>
        <v>23730</v>
      </c>
      <c r="Q457" s="28">
        <f t="shared" si="12"/>
        <v>0</v>
      </c>
    </row>
    <row r="458" spans="1:17" ht="12" customHeight="1">
      <c r="A458" s="259">
        <v>0</v>
      </c>
      <c r="B458" s="255">
        <v>2733</v>
      </c>
      <c r="C458" s="341" t="s">
        <v>2747</v>
      </c>
      <c r="D458" s="342"/>
      <c r="E458" s="342"/>
      <c r="F458" s="342"/>
      <c r="G458" s="342"/>
      <c r="H458" s="342"/>
      <c r="I458" s="342"/>
      <c r="J458" s="343"/>
      <c r="K458" s="258">
        <v>118</v>
      </c>
      <c r="L458" s="258">
        <f t="shared" si="16"/>
        <v>12390</v>
      </c>
      <c r="M458" s="26"/>
      <c r="N458" s="261">
        <f t="shared" si="17"/>
        <v>118</v>
      </c>
      <c r="O458" s="72">
        <f t="shared" si="11"/>
        <v>0</v>
      </c>
      <c r="P458" s="26">
        <f t="shared" si="18"/>
        <v>12390</v>
      </c>
      <c r="Q458" s="28">
        <f t="shared" si="12"/>
        <v>0</v>
      </c>
    </row>
    <row r="459" spans="1:17" ht="12" customHeight="1">
      <c r="A459" s="259">
        <v>0</v>
      </c>
      <c r="B459" s="255">
        <v>26120</v>
      </c>
      <c r="C459" s="341" t="s">
        <v>2748</v>
      </c>
      <c r="D459" s="342"/>
      <c r="E459" s="342"/>
      <c r="F459" s="342"/>
      <c r="G459" s="342"/>
      <c r="H459" s="342"/>
      <c r="I459" s="342"/>
      <c r="J459" s="343"/>
      <c r="K459" s="258">
        <v>114</v>
      </c>
      <c r="L459" s="258">
        <f t="shared" si="16"/>
        <v>11970</v>
      </c>
      <c r="M459" s="26"/>
      <c r="N459" s="261">
        <f t="shared" si="17"/>
        <v>114</v>
      </c>
      <c r="O459" s="72">
        <f t="shared" si="11"/>
        <v>0</v>
      </c>
      <c r="P459" s="26">
        <f t="shared" si="18"/>
        <v>11970</v>
      </c>
      <c r="Q459" s="28">
        <f t="shared" si="12"/>
        <v>0</v>
      </c>
    </row>
    <row r="460" spans="1:17" ht="12" customHeight="1">
      <c r="A460" s="259">
        <v>0</v>
      </c>
      <c r="B460" s="255">
        <v>51680</v>
      </c>
      <c r="C460" s="341" t="s">
        <v>2749</v>
      </c>
      <c r="D460" s="342"/>
      <c r="E460" s="342"/>
      <c r="F460" s="342"/>
      <c r="G460" s="342"/>
      <c r="H460" s="342"/>
      <c r="I460" s="342"/>
      <c r="J460" s="343"/>
      <c r="K460" s="260">
        <v>21.3</v>
      </c>
      <c r="L460" s="258">
        <f t="shared" si="16"/>
        <v>2237</v>
      </c>
      <c r="M460" s="26"/>
      <c r="N460" s="262">
        <f t="shared" si="17"/>
        <v>21.3</v>
      </c>
      <c r="O460" s="72">
        <f t="shared" si="11"/>
        <v>0</v>
      </c>
      <c r="P460" s="26">
        <f t="shared" si="18"/>
        <v>2237</v>
      </c>
      <c r="Q460" s="28">
        <f t="shared" si="12"/>
        <v>0</v>
      </c>
    </row>
    <row r="461" spans="1:17" ht="12" customHeight="1">
      <c r="A461" s="259">
        <v>0</v>
      </c>
      <c r="B461" s="255">
        <v>64022</v>
      </c>
      <c r="C461" s="341" t="s">
        <v>2750</v>
      </c>
      <c r="D461" s="342"/>
      <c r="E461" s="342"/>
      <c r="F461" s="342"/>
      <c r="G461" s="342"/>
      <c r="H461" s="342"/>
      <c r="I461" s="342"/>
      <c r="J461" s="343"/>
      <c r="K461" s="260">
        <v>29.9</v>
      </c>
      <c r="L461" s="258">
        <f t="shared" si="16"/>
        <v>3140</v>
      </c>
      <c r="M461" s="26"/>
      <c r="N461" s="262">
        <f t="shared" si="17"/>
        <v>29.9</v>
      </c>
      <c r="O461" s="72">
        <f t="shared" si="11"/>
        <v>0</v>
      </c>
      <c r="P461" s="26">
        <f t="shared" si="18"/>
        <v>3140</v>
      </c>
      <c r="Q461" s="28">
        <f t="shared" si="12"/>
        <v>0</v>
      </c>
    </row>
    <row r="462" spans="1:17" ht="12" customHeight="1">
      <c r="A462" s="259">
        <v>0</v>
      </c>
      <c r="B462" s="255">
        <v>71555</v>
      </c>
      <c r="C462" s="341" t="s">
        <v>2751</v>
      </c>
      <c r="D462" s="342"/>
      <c r="E462" s="342"/>
      <c r="F462" s="342"/>
      <c r="G462" s="342"/>
      <c r="H462" s="342"/>
      <c r="I462" s="342"/>
      <c r="J462" s="343"/>
      <c r="K462" s="260">
        <v>35.700000000000003</v>
      </c>
      <c r="L462" s="258">
        <f t="shared" si="16"/>
        <v>3749</v>
      </c>
      <c r="M462" s="26"/>
      <c r="N462" s="262">
        <f t="shared" si="17"/>
        <v>35.700000000000003</v>
      </c>
      <c r="O462" s="72">
        <f t="shared" si="11"/>
        <v>0</v>
      </c>
      <c r="P462" s="26">
        <f t="shared" si="18"/>
        <v>3749</v>
      </c>
      <c r="Q462" s="28">
        <f t="shared" si="12"/>
        <v>0</v>
      </c>
    </row>
    <row r="463" spans="1:17" ht="12" customHeight="1">
      <c r="A463" s="259">
        <v>0</v>
      </c>
      <c r="B463" s="255">
        <v>29926</v>
      </c>
      <c r="C463" s="341" t="s">
        <v>2752</v>
      </c>
      <c r="D463" s="342"/>
      <c r="E463" s="342"/>
      <c r="F463" s="342"/>
      <c r="G463" s="342"/>
      <c r="H463" s="342"/>
      <c r="I463" s="342"/>
      <c r="J463" s="343"/>
      <c r="K463" s="258">
        <v>1218</v>
      </c>
      <c r="L463" s="258">
        <f t="shared" si="16"/>
        <v>127890</v>
      </c>
      <c r="M463" s="26"/>
      <c r="N463" s="261">
        <f t="shared" si="17"/>
        <v>1218</v>
      </c>
      <c r="O463" s="72">
        <f t="shared" si="11"/>
        <v>0</v>
      </c>
      <c r="P463" s="26">
        <f t="shared" si="18"/>
        <v>127890</v>
      </c>
      <c r="Q463" s="28">
        <f t="shared" si="12"/>
        <v>0</v>
      </c>
    </row>
    <row r="464" spans="1:17" ht="12" customHeight="1">
      <c r="A464" s="259">
        <v>0</v>
      </c>
      <c r="B464" s="255">
        <v>9951</v>
      </c>
      <c r="C464" s="341" t="s">
        <v>2753</v>
      </c>
      <c r="D464" s="342"/>
      <c r="E464" s="342"/>
      <c r="F464" s="342"/>
      <c r="G464" s="342"/>
      <c r="H464" s="342"/>
      <c r="I464" s="342"/>
      <c r="J464" s="343"/>
      <c r="K464" s="258">
        <v>1234</v>
      </c>
      <c r="L464" s="258">
        <f t="shared" si="16"/>
        <v>129570</v>
      </c>
      <c r="M464" s="26"/>
      <c r="N464" s="261">
        <f t="shared" si="17"/>
        <v>1234</v>
      </c>
      <c r="O464" s="72">
        <f t="shared" si="11"/>
        <v>0</v>
      </c>
      <c r="P464" s="26">
        <f t="shared" si="18"/>
        <v>129570</v>
      </c>
      <c r="Q464" s="28">
        <f t="shared" si="12"/>
        <v>0</v>
      </c>
    </row>
    <row r="465" spans="1:17" ht="12" customHeight="1">
      <c r="A465" s="259">
        <v>0</v>
      </c>
      <c r="B465" s="255">
        <v>25775</v>
      </c>
      <c r="C465" s="341" t="s">
        <v>2754</v>
      </c>
      <c r="D465" s="342"/>
      <c r="E465" s="342"/>
      <c r="F465" s="342"/>
      <c r="G465" s="342"/>
      <c r="H465" s="342"/>
      <c r="I465" s="342"/>
      <c r="J465" s="343"/>
      <c r="K465" s="258">
        <v>684</v>
      </c>
      <c r="L465" s="258">
        <f t="shared" si="16"/>
        <v>71820</v>
      </c>
      <c r="M465" s="26"/>
      <c r="N465" s="261">
        <f t="shared" si="17"/>
        <v>684</v>
      </c>
      <c r="O465" s="72">
        <f t="shared" si="11"/>
        <v>0</v>
      </c>
      <c r="P465" s="26">
        <f t="shared" si="18"/>
        <v>71820</v>
      </c>
      <c r="Q465" s="28">
        <f t="shared" si="12"/>
        <v>0</v>
      </c>
    </row>
    <row r="466" spans="1:17" ht="12" customHeight="1">
      <c r="A466" s="237"/>
      <c r="B466" s="349" t="s">
        <v>2755</v>
      </c>
      <c r="C466" s="349" t="s">
        <v>2755</v>
      </c>
      <c r="D466" s="349"/>
      <c r="E466" s="349"/>
      <c r="F466" s="349"/>
      <c r="G466" s="349"/>
      <c r="H466" s="349"/>
      <c r="I466" s="349"/>
      <c r="J466" s="349"/>
      <c r="K466" s="350">
        <v>0</v>
      </c>
      <c r="L466" s="214"/>
      <c r="M466" s="26"/>
      <c r="N466" s="261"/>
      <c r="O466" s="72"/>
      <c r="P466" s="26"/>
      <c r="Q466" s="28"/>
    </row>
    <row r="467" spans="1:17" ht="12" customHeight="1">
      <c r="A467" s="259">
        <v>0</v>
      </c>
      <c r="B467" s="255">
        <v>213819</v>
      </c>
      <c r="C467" s="341" t="s">
        <v>2756</v>
      </c>
      <c r="D467" s="342"/>
      <c r="E467" s="342"/>
      <c r="F467" s="342"/>
      <c r="G467" s="342"/>
      <c r="H467" s="342"/>
      <c r="I467" s="342"/>
      <c r="J467" s="343"/>
      <c r="K467" s="258">
        <v>1144</v>
      </c>
      <c r="L467" s="258">
        <f t="shared" ref="L467:L475" si="19">ROUND(K467*Курс_EUR,0)</f>
        <v>120120</v>
      </c>
      <c r="M467" s="26"/>
      <c r="N467" s="261">
        <f t="shared" ref="N467:N475" si="20">K467*(1-Скидка_SATA)</f>
        <v>1144</v>
      </c>
      <c r="O467" s="72">
        <f t="shared" si="11"/>
        <v>0</v>
      </c>
      <c r="P467" s="26">
        <f t="shared" ref="P467:P475" si="21">L467*(1-Скидка_SATA)</f>
        <v>120120</v>
      </c>
      <c r="Q467" s="28">
        <f t="shared" si="12"/>
        <v>0</v>
      </c>
    </row>
    <row r="468" spans="1:17" ht="12" customHeight="1">
      <c r="A468" s="259">
        <v>0</v>
      </c>
      <c r="B468" s="255">
        <v>1000124</v>
      </c>
      <c r="C468" s="341" t="s">
        <v>2757</v>
      </c>
      <c r="D468" s="342"/>
      <c r="E468" s="342"/>
      <c r="F468" s="342"/>
      <c r="G468" s="342"/>
      <c r="H468" s="342"/>
      <c r="I468" s="342"/>
      <c r="J468" s="343"/>
      <c r="K468" s="258">
        <v>1463</v>
      </c>
      <c r="L468" s="258">
        <f t="shared" si="19"/>
        <v>153615</v>
      </c>
      <c r="M468" s="26"/>
      <c r="N468" s="261">
        <f t="shared" si="20"/>
        <v>1463</v>
      </c>
      <c r="O468" s="72">
        <f t="shared" si="11"/>
        <v>0</v>
      </c>
      <c r="P468" s="26">
        <f t="shared" si="21"/>
        <v>153615</v>
      </c>
      <c r="Q468" s="28">
        <f t="shared" si="12"/>
        <v>0</v>
      </c>
    </row>
    <row r="469" spans="1:17" ht="12" customHeight="1">
      <c r="A469" s="259">
        <v>0</v>
      </c>
      <c r="B469" s="255">
        <v>1000249</v>
      </c>
      <c r="C469" s="341" t="s">
        <v>2758</v>
      </c>
      <c r="D469" s="342"/>
      <c r="E469" s="342"/>
      <c r="F469" s="342"/>
      <c r="G469" s="342"/>
      <c r="H469" s="342"/>
      <c r="I469" s="342"/>
      <c r="J469" s="343"/>
      <c r="K469" s="258">
        <v>687</v>
      </c>
      <c r="L469" s="258">
        <f t="shared" si="19"/>
        <v>72135</v>
      </c>
      <c r="M469" s="26"/>
      <c r="N469" s="261">
        <f t="shared" si="20"/>
        <v>687</v>
      </c>
      <c r="O469" s="72">
        <f t="shared" si="11"/>
        <v>0</v>
      </c>
      <c r="P469" s="26">
        <f t="shared" si="21"/>
        <v>72135</v>
      </c>
      <c r="Q469" s="28">
        <f t="shared" si="12"/>
        <v>0</v>
      </c>
    </row>
    <row r="470" spans="1:17" ht="12" customHeight="1">
      <c r="A470" s="259">
        <v>0</v>
      </c>
      <c r="B470" s="255">
        <v>69500</v>
      </c>
      <c r="C470" s="341" t="s">
        <v>2759</v>
      </c>
      <c r="D470" s="342"/>
      <c r="E470" s="342"/>
      <c r="F470" s="342"/>
      <c r="G470" s="342"/>
      <c r="H470" s="342"/>
      <c r="I470" s="342"/>
      <c r="J470" s="343"/>
      <c r="K470" s="258">
        <v>1102</v>
      </c>
      <c r="L470" s="258">
        <f t="shared" si="19"/>
        <v>115710</v>
      </c>
      <c r="M470" s="26"/>
      <c r="N470" s="261">
        <f t="shared" si="20"/>
        <v>1102</v>
      </c>
      <c r="O470" s="72">
        <f t="shared" si="11"/>
        <v>0</v>
      </c>
      <c r="P470" s="26">
        <f t="shared" si="21"/>
        <v>115710</v>
      </c>
      <c r="Q470" s="28">
        <f t="shared" si="12"/>
        <v>0</v>
      </c>
    </row>
    <row r="471" spans="1:17">
      <c r="A471" s="259">
        <v>0</v>
      </c>
      <c r="B471" s="255">
        <v>52712</v>
      </c>
      <c r="C471" s="341" t="s">
        <v>2760</v>
      </c>
      <c r="D471" s="342"/>
      <c r="E471" s="342"/>
      <c r="F471" s="342"/>
      <c r="G471" s="342"/>
      <c r="H471" s="342"/>
      <c r="I471" s="342"/>
      <c r="J471" s="343"/>
      <c r="K471" s="258">
        <v>519</v>
      </c>
      <c r="L471" s="258">
        <f t="shared" si="19"/>
        <v>54495</v>
      </c>
      <c r="M471" s="26"/>
      <c r="N471" s="261">
        <f t="shared" si="20"/>
        <v>519</v>
      </c>
      <c r="O471" s="72">
        <f t="shared" si="11"/>
        <v>0</v>
      </c>
      <c r="P471" s="26">
        <f t="shared" si="21"/>
        <v>54495</v>
      </c>
      <c r="Q471" s="28">
        <f t="shared" si="12"/>
        <v>0</v>
      </c>
    </row>
    <row r="472" spans="1:17" ht="21" customHeight="1">
      <c r="A472" s="259">
        <v>0</v>
      </c>
      <c r="B472" s="255">
        <v>154591</v>
      </c>
      <c r="C472" s="341" t="s">
        <v>2761</v>
      </c>
      <c r="D472" s="342"/>
      <c r="E472" s="342"/>
      <c r="F472" s="342"/>
      <c r="G472" s="342"/>
      <c r="H472" s="342"/>
      <c r="I472" s="342"/>
      <c r="J472" s="343"/>
      <c r="K472" s="258">
        <v>860</v>
      </c>
      <c r="L472" s="258">
        <f t="shared" si="19"/>
        <v>90300</v>
      </c>
      <c r="M472" s="26"/>
      <c r="N472" s="261">
        <f t="shared" si="20"/>
        <v>860</v>
      </c>
      <c r="O472" s="72">
        <f t="shared" si="11"/>
        <v>0</v>
      </c>
      <c r="P472" s="26">
        <f t="shared" si="21"/>
        <v>90300</v>
      </c>
      <c r="Q472" s="28">
        <f t="shared" si="12"/>
        <v>0</v>
      </c>
    </row>
    <row r="473" spans="1:17" ht="36" customHeight="1">
      <c r="A473" s="259">
        <v>0</v>
      </c>
      <c r="B473" s="255">
        <v>173880</v>
      </c>
      <c r="C473" s="341" t="s">
        <v>2762</v>
      </c>
      <c r="D473" s="342"/>
      <c r="E473" s="342"/>
      <c r="F473" s="342"/>
      <c r="G473" s="342"/>
      <c r="H473" s="342"/>
      <c r="I473" s="342"/>
      <c r="J473" s="343"/>
      <c r="K473" s="258">
        <v>1943</v>
      </c>
      <c r="L473" s="258">
        <f t="shared" si="19"/>
        <v>204015</v>
      </c>
      <c r="M473" s="26"/>
      <c r="N473" s="261">
        <f t="shared" si="20"/>
        <v>1943</v>
      </c>
      <c r="O473" s="72">
        <f t="shared" si="11"/>
        <v>0</v>
      </c>
      <c r="P473" s="26">
        <f t="shared" si="21"/>
        <v>204015</v>
      </c>
      <c r="Q473" s="28">
        <f t="shared" si="12"/>
        <v>0</v>
      </c>
    </row>
    <row r="474" spans="1:17">
      <c r="A474" s="259">
        <v>0</v>
      </c>
      <c r="B474" s="255">
        <v>83881</v>
      </c>
      <c r="C474" s="341" t="s">
        <v>2763</v>
      </c>
      <c r="D474" s="342"/>
      <c r="E474" s="342"/>
      <c r="F474" s="342"/>
      <c r="G474" s="342"/>
      <c r="H474" s="342"/>
      <c r="I474" s="342"/>
      <c r="J474" s="343"/>
      <c r="K474" s="258">
        <v>212</v>
      </c>
      <c r="L474" s="258">
        <f t="shared" si="19"/>
        <v>22260</v>
      </c>
      <c r="M474" s="26"/>
      <c r="N474" s="261">
        <f t="shared" si="20"/>
        <v>212</v>
      </c>
      <c r="O474" s="72">
        <f t="shared" si="11"/>
        <v>0</v>
      </c>
      <c r="P474" s="26">
        <f t="shared" si="21"/>
        <v>22260</v>
      </c>
      <c r="Q474" s="28">
        <f t="shared" si="12"/>
        <v>0</v>
      </c>
    </row>
    <row r="475" spans="1:17" ht="12.5" thickBot="1">
      <c r="A475" s="259">
        <v>0</v>
      </c>
      <c r="B475" s="255">
        <v>135020</v>
      </c>
      <c r="C475" s="341" t="s">
        <v>2764</v>
      </c>
      <c r="D475" s="342"/>
      <c r="E475" s="342"/>
      <c r="F475" s="342"/>
      <c r="G475" s="342"/>
      <c r="H475" s="342"/>
      <c r="I475" s="342"/>
      <c r="J475" s="343"/>
      <c r="K475" s="258">
        <v>215</v>
      </c>
      <c r="L475" s="258">
        <f t="shared" si="19"/>
        <v>22575</v>
      </c>
      <c r="M475" s="26"/>
      <c r="N475" s="261">
        <f t="shared" si="20"/>
        <v>215</v>
      </c>
      <c r="O475" s="72">
        <f t="shared" si="11"/>
        <v>0</v>
      </c>
      <c r="P475" s="26">
        <f t="shared" si="21"/>
        <v>22575</v>
      </c>
      <c r="Q475" s="28">
        <f t="shared" si="12"/>
        <v>0</v>
      </c>
    </row>
    <row r="476" spans="1:17" ht="12" customHeight="1">
      <c r="A476" s="237"/>
      <c r="B476" s="344" t="s">
        <v>2765</v>
      </c>
      <c r="C476" s="344" t="s">
        <v>2765</v>
      </c>
      <c r="D476" s="344"/>
      <c r="E476" s="344"/>
      <c r="F476" s="344"/>
      <c r="G476" s="344"/>
      <c r="H476" s="344"/>
      <c r="I476" s="344"/>
      <c r="J476" s="344"/>
      <c r="K476" s="345">
        <v>0</v>
      </c>
      <c r="L476" s="214"/>
      <c r="M476" s="26"/>
      <c r="N476" s="261"/>
      <c r="O476" s="72"/>
      <c r="P476" s="26"/>
      <c r="Q476" s="28"/>
    </row>
    <row r="477" spans="1:17" ht="24" customHeight="1">
      <c r="A477" s="259">
        <v>0</v>
      </c>
      <c r="B477" s="255">
        <v>1099953</v>
      </c>
      <c r="C477" s="341" t="s">
        <v>2766</v>
      </c>
      <c r="D477" s="342"/>
      <c r="E477" s="342"/>
      <c r="F477" s="342"/>
      <c r="G477" s="342"/>
      <c r="H477" s="342"/>
      <c r="I477" s="342"/>
      <c r="J477" s="343"/>
      <c r="K477" s="258">
        <v>2525</v>
      </c>
      <c r="L477" s="258">
        <f t="shared" ref="L477:L499" si="22">ROUND(K477*Курс_EUR,0)</f>
        <v>265125</v>
      </c>
      <c r="M477" s="26"/>
      <c r="N477" s="261">
        <f t="shared" ref="N477:N499" si="23">K477*(1-Скидка_SATA)</f>
        <v>2525</v>
      </c>
      <c r="O477" s="72">
        <f t="shared" si="11"/>
        <v>0</v>
      </c>
      <c r="P477" s="26">
        <f t="shared" ref="P477:P499" si="24">L477*(1-Скидка_SATA)</f>
        <v>265125</v>
      </c>
      <c r="Q477" s="28">
        <f t="shared" si="12"/>
        <v>0</v>
      </c>
    </row>
    <row r="478" spans="1:17" ht="24" customHeight="1">
      <c r="A478" s="259">
        <v>0</v>
      </c>
      <c r="B478" s="255">
        <v>1101675</v>
      </c>
      <c r="C478" s="341" t="s">
        <v>2767</v>
      </c>
      <c r="D478" s="342"/>
      <c r="E478" s="342"/>
      <c r="F478" s="342"/>
      <c r="G478" s="342"/>
      <c r="H478" s="342"/>
      <c r="I478" s="342"/>
      <c r="J478" s="343"/>
      <c r="K478" s="258">
        <v>2836</v>
      </c>
      <c r="L478" s="258">
        <f t="shared" si="22"/>
        <v>297780</v>
      </c>
      <c r="M478" s="26"/>
      <c r="N478" s="261">
        <f t="shared" si="23"/>
        <v>2836</v>
      </c>
      <c r="O478" s="72">
        <f t="shared" si="11"/>
        <v>0</v>
      </c>
      <c r="P478" s="26">
        <f t="shared" si="24"/>
        <v>297780</v>
      </c>
      <c r="Q478" s="28">
        <f t="shared" si="12"/>
        <v>0</v>
      </c>
    </row>
    <row r="479" spans="1:17" ht="24" customHeight="1">
      <c r="A479" s="259">
        <v>0</v>
      </c>
      <c r="B479" s="255">
        <v>1101625</v>
      </c>
      <c r="C479" s="341" t="s">
        <v>2768</v>
      </c>
      <c r="D479" s="342"/>
      <c r="E479" s="342"/>
      <c r="F479" s="342"/>
      <c r="G479" s="342"/>
      <c r="H479" s="342"/>
      <c r="I479" s="342"/>
      <c r="J479" s="343"/>
      <c r="K479" s="258">
        <v>2815</v>
      </c>
      <c r="L479" s="258">
        <f t="shared" si="22"/>
        <v>295575</v>
      </c>
      <c r="M479" s="26"/>
      <c r="N479" s="261">
        <f t="shared" si="23"/>
        <v>2815</v>
      </c>
      <c r="O479" s="72">
        <f t="shared" ref="O479:O542" si="25">N479*M479</f>
        <v>0</v>
      </c>
      <c r="P479" s="26">
        <f t="shared" si="24"/>
        <v>295575</v>
      </c>
      <c r="Q479" s="28">
        <f t="shared" ref="Q479:Q542" si="26">M479*P479</f>
        <v>0</v>
      </c>
    </row>
    <row r="480" spans="1:17" ht="24" customHeight="1">
      <c r="A480" s="259">
        <v>0</v>
      </c>
      <c r="B480" s="255">
        <v>1101005</v>
      </c>
      <c r="C480" s="341" t="s">
        <v>2769</v>
      </c>
      <c r="D480" s="342"/>
      <c r="E480" s="342"/>
      <c r="F480" s="342"/>
      <c r="G480" s="342"/>
      <c r="H480" s="342"/>
      <c r="I480" s="342"/>
      <c r="J480" s="343"/>
      <c r="K480" s="258">
        <v>1216</v>
      </c>
      <c r="L480" s="258">
        <f t="shared" si="22"/>
        <v>127680</v>
      </c>
      <c r="M480" s="26"/>
      <c r="N480" s="261">
        <f t="shared" si="23"/>
        <v>1216</v>
      </c>
      <c r="O480" s="72">
        <f t="shared" si="25"/>
        <v>0</v>
      </c>
      <c r="P480" s="26">
        <f t="shared" si="24"/>
        <v>127680</v>
      </c>
      <c r="Q480" s="28">
        <f t="shared" si="26"/>
        <v>0</v>
      </c>
    </row>
    <row r="481" spans="1:17" ht="24" customHeight="1">
      <c r="A481" s="259">
        <v>0</v>
      </c>
      <c r="B481" s="255">
        <v>1100990</v>
      </c>
      <c r="C481" s="341" t="s">
        <v>2770</v>
      </c>
      <c r="D481" s="342"/>
      <c r="E481" s="342"/>
      <c r="F481" s="342"/>
      <c r="G481" s="342"/>
      <c r="H481" s="342"/>
      <c r="I481" s="342"/>
      <c r="J481" s="343"/>
      <c r="K481" s="258">
        <v>1835</v>
      </c>
      <c r="L481" s="258">
        <f t="shared" si="22"/>
        <v>192675</v>
      </c>
      <c r="M481" s="26"/>
      <c r="N481" s="261">
        <f t="shared" si="23"/>
        <v>1835</v>
      </c>
      <c r="O481" s="72">
        <f t="shared" si="25"/>
        <v>0</v>
      </c>
      <c r="P481" s="26">
        <f t="shared" si="24"/>
        <v>192675</v>
      </c>
      <c r="Q481" s="28">
        <f t="shared" si="26"/>
        <v>0</v>
      </c>
    </row>
    <row r="482" spans="1:17">
      <c r="A482" s="259">
        <v>0</v>
      </c>
      <c r="B482" s="255">
        <v>1101659</v>
      </c>
      <c r="C482" s="341" t="s">
        <v>2771</v>
      </c>
      <c r="D482" s="342"/>
      <c r="E482" s="342"/>
      <c r="F482" s="342"/>
      <c r="G482" s="342"/>
      <c r="H482" s="342"/>
      <c r="I482" s="342"/>
      <c r="J482" s="343"/>
      <c r="K482" s="258">
        <v>1052</v>
      </c>
      <c r="L482" s="258">
        <f t="shared" si="22"/>
        <v>110460</v>
      </c>
      <c r="M482" s="26"/>
      <c r="N482" s="261">
        <f t="shared" si="23"/>
        <v>1052</v>
      </c>
      <c r="O482" s="72">
        <f t="shared" si="25"/>
        <v>0</v>
      </c>
      <c r="P482" s="26">
        <f t="shared" si="24"/>
        <v>110460</v>
      </c>
      <c r="Q482" s="28">
        <f t="shared" si="26"/>
        <v>0</v>
      </c>
    </row>
    <row r="483" spans="1:17" ht="24" customHeight="1">
      <c r="A483" s="259">
        <v>0</v>
      </c>
      <c r="B483" s="255">
        <v>1101641</v>
      </c>
      <c r="C483" s="341" t="s">
        <v>2772</v>
      </c>
      <c r="D483" s="342"/>
      <c r="E483" s="342"/>
      <c r="F483" s="342"/>
      <c r="G483" s="342"/>
      <c r="H483" s="342"/>
      <c r="I483" s="342"/>
      <c r="J483" s="343"/>
      <c r="K483" s="258">
        <v>849</v>
      </c>
      <c r="L483" s="258">
        <f t="shared" si="22"/>
        <v>89145</v>
      </c>
      <c r="M483" s="26"/>
      <c r="N483" s="261">
        <f t="shared" si="23"/>
        <v>849</v>
      </c>
      <c r="O483" s="72">
        <f t="shared" si="25"/>
        <v>0</v>
      </c>
      <c r="P483" s="26">
        <f t="shared" si="24"/>
        <v>89145</v>
      </c>
      <c r="Q483" s="28">
        <f t="shared" si="26"/>
        <v>0</v>
      </c>
    </row>
    <row r="484" spans="1:17">
      <c r="A484" s="259">
        <v>0</v>
      </c>
      <c r="B484" s="255">
        <v>92213</v>
      </c>
      <c r="C484" s="341" t="s">
        <v>2773</v>
      </c>
      <c r="D484" s="342"/>
      <c r="E484" s="342"/>
      <c r="F484" s="342"/>
      <c r="G484" s="342"/>
      <c r="H484" s="342"/>
      <c r="I484" s="342"/>
      <c r="J484" s="343"/>
      <c r="K484" s="258">
        <v>856</v>
      </c>
      <c r="L484" s="258">
        <f t="shared" si="22"/>
        <v>89880</v>
      </c>
      <c r="M484" s="26"/>
      <c r="N484" s="261">
        <f t="shared" si="23"/>
        <v>856</v>
      </c>
      <c r="O484" s="72">
        <f t="shared" si="25"/>
        <v>0</v>
      </c>
      <c r="P484" s="26">
        <f t="shared" si="24"/>
        <v>89880</v>
      </c>
      <c r="Q484" s="28">
        <f t="shared" si="26"/>
        <v>0</v>
      </c>
    </row>
    <row r="485" spans="1:17" ht="21" customHeight="1">
      <c r="A485" s="259">
        <v>0</v>
      </c>
      <c r="B485" s="255">
        <v>92254</v>
      </c>
      <c r="C485" s="341" t="s">
        <v>2774</v>
      </c>
      <c r="D485" s="342"/>
      <c r="E485" s="342"/>
      <c r="F485" s="342"/>
      <c r="G485" s="342"/>
      <c r="H485" s="342"/>
      <c r="I485" s="342"/>
      <c r="J485" s="343"/>
      <c r="K485" s="258">
        <v>659</v>
      </c>
      <c r="L485" s="258">
        <f t="shared" si="22"/>
        <v>69195</v>
      </c>
      <c r="M485" s="26"/>
      <c r="N485" s="261">
        <f t="shared" si="23"/>
        <v>659</v>
      </c>
      <c r="O485" s="72">
        <f t="shared" si="25"/>
        <v>0</v>
      </c>
      <c r="P485" s="26">
        <f t="shared" si="24"/>
        <v>69195</v>
      </c>
      <c r="Q485" s="28">
        <f t="shared" si="26"/>
        <v>0</v>
      </c>
    </row>
    <row r="486" spans="1:17" ht="10.5" customHeight="1">
      <c r="A486" s="259">
        <v>0</v>
      </c>
      <c r="B486" s="255">
        <v>92221</v>
      </c>
      <c r="C486" s="341" t="s">
        <v>2775</v>
      </c>
      <c r="D486" s="342"/>
      <c r="E486" s="342"/>
      <c r="F486" s="342"/>
      <c r="G486" s="342"/>
      <c r="H486" s="342"/>
      <c r="I486" s="342"/>
      <c r="J486" s="343"/>
      <c r="K486" s="258">
        <v>1016</v>
      </c>
      <c r="L486" s="258">
        <f t="shared" si="22"/>
        <v>106680</v>
      </c>
      <c r="M486" s="26"/>
      <c r="N486" s="261">
        <f t="shared" si="23"/>
        <v>1016</v>
      </c>
      <c r="O486" s="72">
        <f t="shared" si="25"/>
        <v>0</v>
      </c>
      <c r="P486" s="26">
        <f t="shared" si="24"/>
        <v>106680</v>
      </c>
      <c r="Q486" s="28">
        <f t="shared" si="26"/>
        <v>0</v>
      </c>
    </row>
    <row r="487" spans="1:17" ht="10.5" customHeight="1">
      <c r="A487" s="259">
        <v>0</v>
      </c>
      <c r="B487" s="255">
        <v>92262</v>
      </c>
      <c r="C487" s="341" t="s">
        <v>2776</v>
      </c>
      <c r="D487" s="342"/>
      <c r="E487" s="342"/>
      <c r="F487" s="342"/>
      <c r="G487" s="342"/>
      <c r="H487" s="342"/>
      <c r="I487" s="342"/>
      <c r="J487" s="343"/>
      <c r="K487" s="258">
        <v>815</v>
      </c>
      <c r="L487" s="258">
        <f t="shared" si="22"/>
        <v>85575</v>
      </c>
      <c r="M487" s="26"/>
      <c r="N487" s="261">
        <f t="shared" si="23"/>
        <v>815</v>
      </c>
      <c r="O487" s="72">
        <f t="shared" si="25"/>
        <v>0</v>
      </c>
      <c r="P487" s="26">
        <f t="shared" si="24"/>
        <v>85575</v>
      </c>
      <c r="Q487" s="28">
        <f t="shared" si="26"/>
        <v>0</v>
      </c>
    </row>
    <row r="488" spans="1:17" ht="21" customHeight="1">
      <c r="A488" s="259">
        <v>0</v>
      </c>
      <c r="B488" s="255">
        <v>92239</v>
      </c>
      <c r="C488" s="341" t="s">
        <v>2777</v>
      </c>
      <c r="D488" s="342"/>
      <c r="E488" s="342"/>
      <c r="F488" s="342"/>
      <c r="G488" s="342"/>
      <c r="H488" s="342"/>
      <c r="I488" s="342"/>
      <c r="J488" s="343"/>
      <c r="K488" s="258">
        <v>897</v>
      </c>
      <c r="L488" s="258">
        <f t="shared" si="22"/>
        <v>94185</v>
      </c>
      <c r="M488" s="26"/>
      <c r="N488" s="261">
        <f t="shared" si="23"/>
        <v>897</v>
      </c>
      <c r="O488" s="72">
        <f t="shared" si="25"/>
        <v>0</v>
      </c>
      <c r="P488" s="26">
        <f t="shared" si="24"/>
        <v>94185</v>
      </c>
      <c r="Q488" s="28">
        <f t="shared" si="26"/>
        <v>0</v>
      </c>
    </row>
    <row r="489" spans="1:17" ht="21" customHeight="1">
      <c r="A489" s="259">
        <v>0</v>
      </c>
      <c r="B489" s="255">
        <v>92270</v>
      </c>
      <c r="C489" s="341" t="s">
        <v>2778</v>
      </c>
      <c r="D489" s="342"/>
      <c r="E489" s="342"/>
      <c r="F489" s="342"/>
      <c r="G489" s="342"/>
      <c r="H489" s="342"/>
      <c r="I489" s="342"/>
      <c r="J489" s="343"/>
      <c r="K489" s="258">
        <v>707</v>
      </c>
      <c r="L489" s="258">
        <f t="shared" si="22"/>
        <v>74235</v>
      </c>
      <c r="M489" s="26"/>
      <c r="N489" s="261">
        <f t="shared" si="23"/>
        <v>707</v>
      </c>
      <c r="O489" s="72">
        <f t="shared" si="25"/>
        <v>0</v>
      </c>
      <c r="P489" s="26">
        <f t="shared" si="24"/>
        <v>74235</v>
      </c>
      <c r="Q489" s="28">
        <f t="shared" si="26"/>
        <v>0</v>
      </c>
    </row>
    <row r="490" spans="1:17" ht="21" customHeight="1">
      <c r="A490" s="259">
        <v>0</v>
      </c>
      <c r="B490" s="255">
        <v>92247</v>
      </c>
      <c r="C490" s="341" t="s">
        <v>2779</v>
      </c>
      <c r="D490" s="342"/>
      <c r="E490" s="342"/>
      <c r="F490" s="342"/>
      <c r="G490" s="342"/>
      <c r="H490" s="342"/>
      <c r="I490" s="342"/>
      <c r="J490" s="343"/>
      <c r="K490" s="258">
        <v>1152</v>
      </c>
      <c r="L490" s="258">
        <f t="shared" si="22"/>
        <v>120960</v>
      </c>
      <c r="M490" s="26"/>
      <c r="N490" s="261">
        <f t="shared" si="23"/>
        <v>1152</v>
      </c>
      <c r="O490" s="72">
        <f t="shared" si="25"/>
        <v>0</v>
      </c>
      <c r="P490" s="26">
        <f t="shared" si="24"/>
        <v>120960</v>
      </c>
      <c r="Q490" s="28">
        <f t="shared" si="26"/>
        <v>0</v>
      </c>
    </row>
    <row r="491" spans="1:17" ht="21" customHeight="1">
      <c r="A491" s="259">
        <v>0</v>
      </c>
      <c r="B491" s="255">
        <v>141473</v>
      </c>
      <c r="C491" s="341" t="s">
        <v>2780</v>
      </c>
      <c r="D491" s="342"/>
      <c r="E491" s="342"/>
      <c r="F491" s="342"/>
      <c r="G491" s="342"/>
      <c r="H491" s="342"/>
      <c r="I491" s="342"/>
      <c r="J491" s="343"/>
      <c r="K491" s="258">
        <v>983</v>
      </c>
      <c r="L491" s="258">
        <f t="shared" si="22"/>
        <v>103215</v>
      </c>
      <c r="M491" s="26"/>
      <c r="N491" s="261">
        <f t="shared" si="23"/>
        <v>983</v>
      </c>
      <c r="O491" s="72">
        <f t="shared" si="25"/>
        <v>0</v>
      </c>
      <c r="P491" s="26">
        <f t="shared" si="24"/>
        <v>103215</v>
      </c>
      <c r="Q491" s="28">
        <f t="shared" si="26"/>
        <v>0</v>
      </c>
    </row>
    <row r="492" spans="1:17" ht="21" customHeight="1">
      <c r="A492" s="259">
        <v>0</v>
      </c>
      <c r="B492" s="255">
        <v>92296</v>
      </c>
      <c r="C492" s="341" t="s">
        <v>2781</v>
      </c>
      <c r="D492" s="342"/>
      <c r="E492" s="342"/>
      <c r="F492" s="342"/>
      <c r="G492" s="342"/>
      <c r="H492" s="342"/>
      <c r="I492" s="342"/>
      <c r="J492" s="343"/>
      <c r="K492" s="258">
        <v>1698</v>
      </c>
      <c r="L492" s="258">
        <f t="shared" si="22"/>
        <v>178290</v>
      </c>
      <c r="M492" s="26"/>
      <c r="N492" s="261">
        <f t="shared" si="23"/>
        <v>1698</v>
      </c>
      <c r="O492" s="72">
        <f t="shared" si="25"/>
        <v>0</v>
      </c>
      <c r="P492" s="26">
        <f t="shared" si="24"/>
        <v>178290</v>
      </c>
      <c r="Q492" s="28">
        <f t="shared" si="26"/>
        <v>0</v>
      </c>
    </row>
    <row r="493" spans="1:17" ht="21" customHeight="1">
      <c r="A493" s="259">
        <v>0</v>
      </c>
      <c r="B493" s="255">
        <v>92304</v>
      </c>
      <c r="C493" s="341" t="s">
        <v>2782</v>
      </c>
      <c r="D493" s="342"/>
      <c r="E493" s="342"/>
      <c r="F493" s="342"/>
      <c r="G493" s="342"/>
      <c r="H493" s="342"/>
      <c r="I493" s="342"/>
      <c r="J493" s="343"/>
      <c r="K493" s="258">
        <v>1515</v>
      </c>
      <c r="L493" s="258">
        <f t="shared" si="22"/>
        <v>159075</v>
      </c>
      <c r="M493" s="26"/>
      <c r="N493" s="261">
        <f t="shared" si="23"/>
        <v>1515</v>
      </c>
      <c r="O493" s="72">
        <f t="shared" si="25"/>
        <v>0</v>
      </c>
      <c r="P493" s="26">
        <f t="shared" si="24"/>
        <v>159075</v>
      </c>
      <c r="Q493" s="28">
        <f t="shared" si="26"/>
        <v>0</v>
      </c>
    </row>
    <row r="494" spans="1:17" ht="21" customHeight="1">
      <c r="A494" s="259">
        <v>0</v>
      </c>
      <c r="B494" s="255">
        <v>92320</v>
      </c>
      <c r="C494" s="341" t="s">
        <v>2783</v>
      </c>
      <c r="D494" s="342"/>
      <c r="E494" s="342"/>
      <c r="F494" s="342"/>
      <c r="G494" s="342"/>
      <c r="H494" s="342"/>
      <c r="I494" s="342"/>
      <c r="J494" s="343"/>
      <c r="K494" s="258">
        <v>2446</v>
      </c>
      <c r="L494" s="258">
        <f t="shared" si="22"/>
        <v>256830</v>
      </c>
      <c r="M494" s="26"/>
      <c r="N494" s="261">
        <f t="shared" si="23"/>
        <v>2446</v>
      </c>
      <c r="O494" s="72">
        <f t="shared" si="25"/>
        <v>0</v>
      </c>
      <c r="P494" s="26">
        <f t="shared" si="24"/>
        <v>256830</v>
      </c>
      <c r="Q494" s="28">
        <f t="shared" si="26"/>
        <v>0</v>
      </c>
    </row>
    <row r="495" spans="1:17" ht="21" customHeight="1">
      <c r="A495" s="259">
        <v>0</v>
      </c>
      <c r="B495" s="255">
        <v>157420</v>
      </c>
      <c r="C495" s="341" t="s">
        <v>2784</v>
      </c>
      <c r="D495" s="342"/>
      <c r="E495" s="342"/>
      <c r="F495" s="342"/>
      <c r="G495" s="342"/>
      <c r="H495" s="342"/>
      <c r="I495" s="342"/>
      <c r="J495" s="343"/>
      <c r="K495" s="258">
        <v>1560</v>
      </c>
      <c r="L495" s="258">
        <f t="shared" si="22"/>
        <v>163800</v>
      </c>
      <c r="M495" s="26"/>
      <c r="N495" s="261">
        <f t="shared" si="23"/>
        <v>1560</v>
      </c>
      <c r="O495" s="72">
        <f t="shared" si="25"/>
        <v>0</v>
      </c>
      <c r="P495" s="26">
        <f t="shared" si="24"/>
        <v>163800</v>
      </c>
      <c r="Q495" s="28">
        <f t="shared" si="26"/>
        <v>0</v>
      </c>
    </row>
    <row r="496" spans="1:17" ht="21" customHeight="1">
      <c r="A496" s="259">
        <v>0</v>
      </c>
      <c r="B496" s="255">
        <v>157412</v>
      </c>
      <c r="C496" s="341" t="s">
        <v>2785</v>
      </c>
      <c r="D496" s="342"/>
      <c r="E496" s="342"/>
      <c r="F496" s="342"/>
      <c r="G496" s="342"/>
      <c r="H496" s="342"/>
      <c r="I496" s="342"/>
      <c r="J496" s="343"/>
      <c r="K496" s="258">
        <v>621</v>
      </c>
      <c r="L496" s="258">
        <f t="shared" si="22"/>
        <v>65205</v>
      </c>
      <c r="M496" s="26"/>
      <c r="N496" s="261">
        <f t="shared" si="23"/>
        <v>621</v>
      </c>
      <c r="O496" s="72">
        <f t="shared" si="25"/>
        <v>0</v>
      </c>
      <c r="P496" s="26">
        <f t="shared" si="24"/>
        <v>65205</v>
      </c>
      <c r="Q496" s="28">
        <f t="shared" si="26"/>
        <v>0</v>
      </c>
    </row>
    <row r="497" spans="1:17" ht="21" customHeight="1">
      <c r="A497" s="259">
        <v>0</v>
      </c>
      <c r="B497" s="255">
        <v>148247</v>
      </c>
      <c r="C497" s="341" t="s">
        <v>2786</v>
      </c>
      <c r="D497" s="342"/>
      <c r="E497" s="342"/>
      <c r="F497" s="342"/>
      <c r="G497" s="342"/>
      <c r="H497" s="342"/>
      <c r="I497" s="342"/>
      <c r="J497" s="343"/>
      <c r="K497" s="258">
        <v>1044</v>
      </c>
      <c r="L497" s="258">
        <f t="shared" si="22"/>
        <v>109620</v>
      </c>
      <c r="M497" s="26"/>
      <c r="N497" s="261">
        <f t="shared" si="23"/>
        <v>1044</v>
      </c>
      <c r="O497" s="72">
        <f t="shared" si="25"/>
        <v>0</v>
      </c>
      <c r="P497" s="26">
        <f t="shared" si="24"/>
        <v>109620</v>
      </c>
      <c r="Q497" s="28">
        <f t="shared" si="26"/>
        <v>0</v>
      </c>
    </row>
    <row r="498" spans="1:17" ht="12" customHeight="1">
      <c r="A498" s="259">
        <v>0</v>
      </c>
      <c r="B498" s="255">
        <v>92288</v>
      </c>
      <c r="C498" s="341" t="s">
        <v>2787</v>
      </c>
      <c r="D498" s="342"/>
      <c r="E498" s="342"/>
      <c r="F498" s="342"/>
      <c r="G498" s="342"/>
      <c r="H498" s="342"/>
      <c r="I498" s="342"/>
      <c r="J498" s="343"/>
      <c r="K498" s="258">
        <v>667</v>
      </c>
      <c r="L498" s="258">
        <f t="shared" si="22"/>
        <v>70035</v>
      </c>
      <c r="M498" s="26"/>
      <c r="N498" s="261">
        <f t="shared" si="23"/>
        <v>667</v>
      </c>
      <c r="O498" s="72">
        <f t="shared" si="25"/>
        <v>0</v>
      </c>
      <c r="P498" s="26">
        <f t="shared" si="24"/>
        <v>70035</v>
      </c>
      <c r="Q498" s="28">
        <f t="shared" si="26"/>
        <v>0</v>
      </c>
    </row>
    <row r="499" spans="1:17" ht="12.75" customHeight="1" thickBot="1">
      <c r="A499" s="259">
        <v>0</v>
      </c>
      <c r="B499" s="255">
        <v>9878</v>
      </c>
      <c r="C499" s="346" t="s">
        <v>2788</v>
      </c>
      <c r="D499" s="347"/>
      <c r="E499" s="347"/>
      <c r="F499" s="347"/>
      <c r="G499" s="347"/>
      <c r="H499" s="347"/>
      <c r="I499" s="347"/>
      <c r="J499" s="348"/>
      <c r="K499" s="258">
        <v>143</v>
      </c>
      <c r="L499" s="258">
        <f t="shared" si="22"/>
        <v>15015</v>
      </c>
      <c r="M499" s="26"/>
      <c r="N499" s="261">
        <f t="shared" si="23"/>
        <v>143</v>
      </c>
      <c r="O499" s="72">
        <f t="shared" si="25"/>
        <v>0</v>
      </c>
      <c r="P499" s="26">
        <f t="shared" si="24"/>
        <v>15015</v>
      </c>
      <c r="Q499" s="28">
        <f t="shared" si="26"/>
        <v>0</v>
      </c>
    </row>
    <row r="500" spans="1:17" ht="12" customHeight="1">
      <c r="A500" s="237"/>
      <c r="B500" s="344" t="s">
        <v>2789</v>
      </c>
      <c r="C500" s="344" t="s">
        <v>2789</v>
      </c>
      <c r="D500" s="344"/>
      <c r="E500" s="344"/>
      <c r="F500" s="344"/>
      <c r="G500" s="344"/>
      <c r="H500" s="344"/>
      <c r="I500" s="344"/>
      <c r="J500" s="344"/>
      <c r="K500" s="345">
        <v>0</v>
      </c>
      <c r="L500" s="214"/>
      <c r="M500" s="26"/>
      <c r="N500" s="261"/>
      <c r="O500" s="72"/>
      <c r="P500" s="26"/>
      <c r="Q500" s="28"/>
    </row>
    <row r="501" spans="1:17">
      <c r="A501" s="259">
        <v>0</v>
      </c>
      <c r="B501" s="255">
        <v>120840</v>
      </c>
      <c r="C501" s="341" t="s">
        <v>2790</v>
      </c>
      <c r="D501" s="342"/>
      <c r="E501" s="342"/>
      <c r="F501" s="342"/>
      <c r="G501" s="342"/>
      <c r="H501" s="342"/>
      <c r="I501" s="342"/>
      <c r="J501" s="343"/>
      <c r="K501" s="258">
        <v>1047</v>
      </c>
      <c r="L501" s="258">
        <f t="shared" ref="L501:L514" si="27">ROUND(K501*Курс_EUR,0)</f>
        <v>109935</v>
      </c>
      <c r="M501" s="26"/>
      <c r="N501" s="261">
        <f t="shared" ref="N501:N514" si="28">K501*(1-Скидка_SATA)</f>
        <v>1047</v>
      </c>
      <c r="O501" s="72">
        <f t="shared" si="25"/>
        <v>0</v>
      </c>
      <c r="P501" s="26">
        <f t="shared" ref="P501:P514" si="29">L501*(1-Скидка_SATA)</f>
        <v>109935</v>
      </c>
      <c r="Q501" s="28">
        <f t="shared" si="26"/>
        <v>0</v>
      </c>
    </row>
    <row r="502" spans="1:17" ht="21" customHeight="1">
      <c r="A502" s="259">
        <v>0</v>
      </c>
      <c r="B502" s="255">
        <v>57232</v>
      </c>
      <c r="C502" s="341" t="s">
        <v>2791</v>
      </c>
      <c r="D502" s="342"/>
      <c r="E502" s="342"/>
      <c r="F502" s="342"/>
      <c r="G502" s="342"/>
      <c r="H502" s="342"/>
      <c r="I502" s="342"/>
      <c r="J502" s="343"/>
      <c r="K502" s="258">
        <v>1369</v>
      </c>
      <c r="L502" s="258">
        <f t="shared" si="27"/>
        <v>143745</v>
      </c>
      <c r="M502" s="26"/>
      <c r="N502" s="261">
        <f t="shared" si="28"/>
        <v>1369</v>
      </c>
      <c r="O502" s="72">
        <f t="shared" si="25"/>
        <v>0</v>
      </c>
      <c r="P502" s="26">
        <f t="shared" si="29"/>
        <v>143745</v>
      </c>
      <c r="Q502" s="28">
        <f t="shared" si="26"/>
        <v>0</v>
      </c>
    </row>
    <row r="503" spans="1:17" ht="21" customHeight="1">
      <c r="A503" s="259">
        <v>0</v>
      </c>
      <c r="B503" s="255">
        <v>56408</v>
      </c>
      <c r="C503" s="341" t="s">
        <v>2792</v>
      </c>
      <c r="D503" s="342"/>
      <c r="E503" s="342"/>
      <c r="F503" s="342"/>
      <c r="G503" s="342"/>
      <c r="H503" s="342"/>
      <c r="I503" s="342"/>
      <c r="J503" s="343"/>
      <c r="K503" s="258">
        <v>2270</v>
      </c>
      <c r="L503" s="258">
        <f t="shared" si="27"/>
        <v>238350</v>
      </c>
      <c r="M503" s="26"/>
      <c r="N503" s="261">
        <f t="shared" si="28"/>
        <v>2270</v>
      </c>
      <c r="O503" s="72">
        <f t="shared" si="25"/>
        <v>0</v>
      </c>
      <c r="P503" s="26">
        <f t="shared" si="29"/>
        <v>238350</v>
      </c>
      <c r="Q503" s="28">
        <f t="shared" si="26"/>
        <v>0</v>
      </c>
    </row>
    <row r="504" spans="1:17" ht="21" customHeight="1">
      <c r="A504" s="259">
        <v>0</v>
      </c>
      <c r="B504" s="255">
        <v>83444</v>
      </c>
      <c r="C504" s="341" t="s">
        <v>2793</v>
      </c>
      <c r="D504" s="342"/>
      <c r="E504" s="342"/>
      <c r="F504" s="342"/>
      <c r="G504" s="342"/>
      <c r="H504" s="342"/>
      <c r="I504" s="342"/>
      <c r="J504" s="343"/>
      <c r="K504" s="258">
        <v>2302</v>
      </c>
      <c r="L504" s="258">
        <f t="shared" si="27"/>
        <v>241710</v>
      </c>
      <c r="M504" s="26"/>
      <c r="N504" s="261">
        <f t="shared" si="28"/>
        <v>2302</v>
      </c>
      <c r="O504" s="72">
        <f t="shared" si="25"/>
        <v>0</v>
      </c>
      <c r="P504" s="26">
        <f t="shared" si="29"/>
        <v>241710</v>
      </c>
      <c r="Q504" s="28">
        <f t="shared" si="26"/>
        <v>0</v>
      </c>
    </row>
    <row r="505" spans="1:17">
      <c r="A505" s="259">
        <v>0</v>
      </c>
      <c r="B505" s="255">
        <v>5868</v>
      </c>
      <c r="C505" s="341" t="s">
        <v>2794</v>
      </c>
      <c r="D505" s="342"/>
      <c r="E505" s="342"/>
      <c r="F505" s="342"/>
      <c r="G505" s="342"/>
      <c r="H505" s="342"/>
      <c r="I505" s="342"/>
      <c r="J505" s="343"/>
      <c r="K505" s="258">
        <v>161</v>
      </c>
      <c r="L505" s="258">
        <f t="shared" si="27"/>
        <v>16905</v>
      </c>
      <c r="M505" s="26"/>
      <c r="N505" s="261">
        <f t="shared" si="28"/>
        <v>161</v>
      </c>
      <c r="O505" s="72">
        <f t="shared" si="25"/>
        <v>0</v>
      </c>
      <c r="P505" s="26">
        <f t="shared" si="29"/>
        <v>16905</v>
      </c>
      <c r="Q505" s="28">
        <f t="shared" si="26"/>
        <v>0</v>
      </c>
    </row>
    <row r="506" spans="1:17">
      <c r="A506" s="259">
        <v>0</v>
      </c>
      <c r="B506" s="255">
        <v>19869</v>
      </c>
      <c r="C506" s="341" t="s">
        <v>2795</v>
      </c>
      <c r="D506" s="342"/>
      <c r="E506" s="342"/>
      <c r="F506" s="342"/>
      <c r="G506" s="342"/>
      <c r="H506" s="342"/>
      <c r="I506" s="342"/>
      <c r="J506" s="343"/>
      <c r="K506" s="258">
        <v>149</v>
      </c>
      <c r="L506" s="258">
        <f t="shared" si="27"/>
        <v>15645</v>
      </c>
      <c r="M506" s="26"/>
      <c r="N506" s="261">
        <f t="shared" si="28"/>
        <v>149</v>
      </c>
      <c r="O506" s="72">
        <f t="shared" si="25"/>
        <v>0</v>
      </c>
      <c r="P506" s="26">
        <f t="shared" si="29"/>
        <v>15645</v>
      </c>
      <c r="Q506" s="28">
        <f t="shared" si="26"/>
        <v>0</v>
      </c>
    </row>
    <row r="507" spans="1:17" ht="12" customHeight="1">
      <c r="A507" s="259">
        <v>0</v>
      </c>
      <c r="B507" s="255">
        <v>187740</v>
      </c>
      <c r="C507" s="341" t="s">
        <v>2796</v>
      </c>
      <c r="D507" s="342"/>
      <c r="E507" s="342"/>
      <c r="F507" s="342"/>
      <c r="G507" s="342"/>
      <c r="H507" s="342"/>
      <c r="I507" s="342"/>
      <c r="J507" s="343"/>
      <c r="K507" s="258">
        <v>2442</v>
      </c>
      <c r="L507" s="258">
        <f t="shared" si="27"/>
        <v>256410</v>
      </c>
      <c r="M507" s="26"/>
      <c r="N507" s="261">
        <f t="shared" si="28"/>
        <v>2442</v>
      </c>
      <c r="O507" s="72">
        <f t="shared" si="25"/>
        <v>0</v>
      </c>
      <c r="P507" s="26">
        <f t="shared" si="29"/>
        <v>256410</v>
      </c>
      <c r="Q507" s="28">
        <f t="shared" si="26"/>
        <v>0</v>
      </c>
    </row>
    <row r="508" spans="1:17">
      <c r="A508" s="259">
        <v>0</v>
      </c>
      <c r="B508" s="255">
        <v>61507</v>
      </c>
      <c r="C508" s="341" t="s">
        <v>2797</v>
      </c>
      <c r="D508" s="342"/>
      <c r="E508" s="342"/>
      <c r="F508" s="342"/>
      <c r="G508" s="342"/>
      <c r="H508" s="342"/>
      <c r="I508" s="342"/>
      <c r="J508" s="343"/>
      <c r="K508" s="258">
        <v>6240</v>
      </c>
      <c r="L508" s="258">
        <f t="shared" si="27"/>
        <v>655200</v>
      </c>
      <c r="M508" s="26"/>
      <c r="N508" s="261">
        <f t="shared" si="28"/>
        <v>6240</v>
      </c>
      <c r="O508" s="72">
        <f t="shared" si="25"/>
        <v>0</v>
      </c>
      <c r="P508" s="26">
        <f t="shared" si="29"/>
        <v>655200</v>
      </c>
      <c r="Q508" s="28">
        <f t="shared" si="26"/>
        <v>0</v>
      </c>
    </row>
    <row r="509" spans="1:17">
      <c r="A509" s="259">
        <v>0</v>
      </c>
      <c r="B509" s="255">
        <v>61515</v>
      </c>
      <c r="C509" s="341" t="s">
        <v>2798</v>
      </c>
      <c r="D509" s="342"/>
      <c r="E509" s="342"/>
      <c r="F509" s="342"/>
      <c r="G509" s="342"/>
      <c r="H509" s="342"/>
      <c r="I509" s="342"/>
      <c r="J509" s="343"/>
      <c r="K509" s="258">
        <v>6951</v>
      </c>
      <c r="L509" s="258">
        <f t="shared" si="27"/>
        <v>729855</v>
      </c>
      <c r="M509" s="26"/>
      <c r="N509" s="261">
        <f t="shared" si="28"/>
        <v>6951</v>
      </c>
      <c r="O509" s="72">
        <f t="shared" si="25"/>
        <v>0</v>
      </c>
      <c r="P509" s="26">
        <f t="shared" si="29"/>
        <v>729855</v>
      </c>
      <c r="Q509" s="28">
        <f t="shared" si="26"/>
        <v>0</v>
      </c>
    </row>
    <row r="510" spans="1:17" ht="21" customHeight="1">
      <c r="A510" s="259">
        <v>0</v>
      </c>
      <c r="B510" s="255">
        <v>63974</v>
      </c>
      <c r="C510" s="341" t="s">
        <v>2799</v>
      </c>
      <c r="D510" s="342"/>
      <c r="E510" s="342"/>
      <c r="F510" s="342"/>
      <c r="G510" s="342"/>
      <c r="H510" s="342"/>
      <c r="I510" s="342"/>
      <c r="J510" s="343"/>
      <c r="K510" s="258">
        <v>7415</v>
      </c>
      <c r="L510" s="258">
        <f t="shared" si="27"/>
        <v>778575</v>
      </c>
      <c r="M510" s="26"/>
      <c r="N510" s="261">
        <f t="shared" si="28"/>
        <v>7415</v>
      </c>
      <c r="O510" s="72">
        <f t="shared" si="25"/>
        <v>0</v>
      </c>
      <c r="P510" s="26">
        <f t="shared" si="29"/>
        <v>778575</v>
      </c>
      <c r="Q510" s="28">
        <f t="shared" si="26"/>
        <v>0</v>
      </c>
    </row>
    <row r="511" spans="1:17" ht="12" customHeight="1">
      <c r="A511" s="259">
        <v>0</v>
      </c>
      <c r="B511" s="255">
        <v>81661</v>
      </c>
      <c r="C511" s="341" t="s">
        <v>2800</v>
      </c>
      <c r="D511" s="342"/>
      <c r="E511" s="342"/>
      <c r="F511" s="342"/>
      <c r="G511" s="342"/>
      <c r="H511" s="342"/>
      <c r="I511" s="342"/>
      <c r="J511" s="343"/>
      <c r="K511" s="258">
        <v>6235</v>
      </c>
      <c r="L511" s="258">
        <f t="shared" si="27"/>
        <v>654675</v>
      </c>
      <c r="M511" s="26"/>
      <c r="N511" s="261">
        <f t="shared" si="28"/>
        <v>6235</v>
      </c>
      <c r="O511" s="72">
        <f t="shared" si="25"/>
        <v>0</v>
      </c>
      <c r="P511" s="26">
        <f t="shared" si="29"/>
        <v>654675</v>
      </c>
      <c r="Q511" s="28">
        <f t="shared" si="26"/>
        <v>0</v>
      </c>
    </row>
    <row r="512" spans="1:17">
      <c r="A512" s="259">
        <v>0</v>
      </c>
      <c r="B512" s="255">
        <v>16477</v>
      </c>
      <c r="C512" s="341" t="s">
        <v>2801</v>
      </c>
      <c r="D512" s="342"/>
      <c r="E512" s="342"/>
      <c r="F512" s="342"/>
      <c r="G512" s="342"/>
      <c r="H512" s="342"/>
      <c r="I512" s="342"/>
      <c r="J512" s="343"/>
      <c r="K512" s="258">
        <v>1486</v>
      </c>
      <c r="L512" s="258">
        <f t="shared" si="27"/>
        <v>156030</v>
      </c>
      <c r="M512" s="26"/>
      <c r="N512" s="261">
        <f t="shared" si="28"/>
        <v>1486</v>
      </c>
      <c r="O512" s="72">
        <f t="shared" si="25"/>
        <v>0</v>
      </c>
      <c r="P512" s="26">
        <f t="shared" si="29"/>
        <v>156030</v>
      </c>
      <c r="Q512" s="28">
        <f t="shared" si="26"/>
        <v>0</v>
      </c>
    </row>
    <row r="513" spans="1:17">
      <c r="A513" s="259">
        <v>0</v>
      </c>
      <c r="B513" s="255">
        <v>21444</v>
      </c>
      <c r="C513" s="341" t="s">
        <v>2802</v>
      </c>
      <c r="D513" s="342"/>
      <c r="E513" s="342"/>
      <c r="F513" s="342"/>
      <c r="G513" s="342"/>
      <c r="H513" s="342"/>
      <c r="I513" s="342"/>
      <c r="J513" s="343"/>
      <c r="K513" s="260">
        <v>45.8</v>
      </c>
      <c r="L513" s="258">
        <f t="shared" si="27"/>
        <v>4809</v>
      </c>
      <c r="M513" s="26"/>
      <c r="N513" s="262">
        <f t="shared" si="28"/>
        <v>45.8</v>
      </c>
      <c r="O513" s="72">
        <f t="shared" si="25"/>
        <v>0</v>
      </c>
      <c r="P513" s="26">
        <f t="shared" si="29"/>
        <v>4809</v>
      </c>
      <c r="Q513" s="28">
        <f t="shared" si="26"/>
        <v>0</v>
      </c>
    </row>
    <row r="514" spans="1:17">
      <c r="A514" s="259">
        <v>0</v>
      </c>
      <c r="B514" s="255">
        <v>133306</v>
      </c>
      <c r="C514" s="341" t="s">
        <v>2803</v>
      </c>
      <c r="D514" s="342"/>
      <c r="E514" s="342"/>
      <c r="F514" s="342"/>
      <c r="G514" s="342"/>
      <c r="H514" s="342"/>
      <c r="I514" s="342"/>
      <c r="J514" s="343"/>
      <c r="K514" s="260">
        <v>45.6</v>
      </c>
      <c r="L514" s="258">
        <f t="shared" si="27"/>
        <v>4788</v>
      </c>
      <c r="M514" s="26"/>
      <c r="N514" s="262">
        <f t="shared" si="28"/>
        <v>45.6</v>
      </c>
      <c r="O514" s="72">
        <f t="shared" si="25"/>
        <v>0</v>
      </c>
      <c r="P514" s="26">
        <f t="shared" si="29"/>
        <v>4788</v>
      </c>
      <c r="Q514" s="28">
        <f t="shared" si="26"/>
        <v>0</v>
      </c>
    </row>
    <row r="515" spans="1:17">
      <c r="A515" s="259">
        <v>0</v>
      </c>
      <c r="B515" s="255">
        <v>77586</v>
      </c>
      <c r="C515" s="341" t="s">
        <v>2804</v>
      </c>
      <c r="D515" s="342"/>
      <c r="E515" s="342"/>
      <c r="F515" s="342"/>
      <c r="G515" s="342"/>
      <c r="H515" s="342"/>
      <c r="I515" s="342"/>
      <c r="J515" s="343"/>
      <c r="K515" s="260">
        <v>36.6</v>
      </c>
      <c r="L515" s="258">
        <f t="shared" ref="L515:L532" si="30">ROUND(K515*Курс_EUR,0)</f>
        <v>3843</v>
      </c>
      <c r="M515" s="26"/>
      <c r="N515" s="262">
        <f t="shared" ref="N515:N532" si="31">K515*(1-Скидка_SATA)</f>
        <v>36.6</v>
      </c>
      <c r="O515" s="72">
        <f t="shared" si="25"/>
        <v>0</v>
      </c>
      <c r="P515" s="26">
        <f t="shared" ref="P515:P532" si="32">L515*(1-Скидка_SATA)</f>
        <v>3843</v>
      </c>
      <c r="Q515" s="28">
        <f t="shared" si="26"/>
        <v>0</v>
      </c>
    </row>
    <row r="516" spans="1:17">
      <c r="A516" s="259">
        <v>0</v>
      </c>
      <c r="B516" s="255">
        <v>26047</v>
      </c>
      <c r="C516" s="341" t="s">
        <v>2805</v>
      </c>
      <c r="D516" s="342"/>
      <c r="E516" s="342"/>
      <c r="F516" s="342"/>
      <c r="G516" s="342"/>
      <c r="H516" s="342"/>
      <c r="I516" s="342"/>
      <c r="J516" s="343"/>
      <c r="K516" s="260">
        <v>59.1</v>
      </c>
      <c r="L516" s="258">
        <f t="shared" si="30"/>
        <v>6206</v>
      </c>
      <c r="M516" s="26"/>
      <c r="N516" s="262">
        <f t="shared" si="31"/>
        <v>59.1</v>
      </c>
      <c r="O516" s="72">
        <f t="shared" si="25"/>
        <v>0</v>
      </c>
      <c r="P516" s="26">
        <f t="shared" si="32"/>
        <v>6206</v>
      </c>
      <c r="Q516" s="28">
        <f t="shared" si="26"/>
        <v>0</v>
      </c>
    </row>
    <row r="517" spans="1:17">
      <c r="A517" s="259">
        <v>0</v>
      </c>
      <c r="B517" s="255">
        <v>9795</v>
      </c>
      <c r="C517" s="341" t="s">
        <v>2806</v>
      </c>
      <c r="D517" s="342"/>
      <c r="E517" s="342"/>
      <c r="F517" s="342"/>
      <c r="G517" s="342"/>
      <c r="H517" s="342"/>
      <c r="I517" s="342"/>
      <c r="J517" s="343"/>
      <c r="K517" s="258">
        <v>715</v>
      </c>
      <c r="L517" s="258">
        <f t="shared" si="30"/>
        <v>75075</v>
      </c>
      <c r="M517" s="26"/>
      <c r="N517" s="261">
        <f t="shared" si="31"/>
        <v>715</v>
      </c>
      <c r="O517" s="72">
        <f t="shared" si="25"/>
        <v>0</v>
      </c>
      <c r="P517" s="26">
        <f t="shared" si="32"/>
        <v>75075</v>
      </c>
      <c r="Q517" s="28">
        <f t="shared" si="26"/>
        <v>0</v>
      </c>
    </row>
    <row r="518" spans="1:17">
      <c r="A518" s="259">
        <v>0</v>
      </c>
      <c r="B518" s="255">
        <v>12658</v>
      </c>
      <c r="C518" s="341" t="s">
        <v>2807</v>
      </c>
      <c r="D518" s="342"/>
      <c r="E518" s="342"/>
      <c r="F518" s="342"/>
      <c r="G518" s="342"/>
      <c r="H518" s="342"/>
      <c r="I518" s="342"/>
      <c r="J518" s="343"/>
      <c r="K518" s="258">
        <v>471</v>
      </c>
      <c r="L518" s="258">
        <f t="shared" si="30"/>
        <v>49455</v>
      </c>
      <c r="M518" s="26"/>
      <c r="N518" s="261">
        <f t="shared" si="31"/>
        <v>471</v>
      </c>
      <c r="O518" s="72">
        <f t="shared" si="25"/>
        <v>0</v>
      </c>
      <c r="P518" s="26">
        <f t="shared" si="32"/>
        <v>49455</v>
      </c>
      <c r="Q518" s="28">
        <f t="shared" si="26"/>
        <v>0</v>
      </c>
    </row>
    <row r="519" spans="1:17">
      <c r="A519" s="259">
        <v>0</v>
      </c>
      <c r="B519" s="255">
        <v>11072</v>
      </c>
      <c r="C519" s="341" t="s">
        <v>2808</v>
      </c>
      <c r="D519" s="342"/>
      <c r="E519" s="342"/>
      <c r="F519" s="342"/>
      <c r="G519" s="342"/>
      <c r="H519" s="342"/>
      <c r="I519" s="342"/>
      <c r="J519" s="343"/>
      <c r="K519" s="258">
        <v>447</v>
      </c>
      <c r="L519" s="258">
        <f t="shared" si="30"/>
        <v>46935</v>
      </c>
      <c r="M519" s="26"/>
      <c r="N519" s="261">
        <f t="shared" si="31"/>
        <v>447</v>
      </c>
      <c r="O519" s="72">
        <f t="shared" si="25"/>
        <v>0</v>
      </c>
      <c r="P519" s="26">
        <f t="shared" si="32"/>
        <v>46935</v>
      </c>
      <c r="Q519" s="28">
        <f t="shared" si="26"/>
        <v>0</v>
      </c>
    </row>
    <row r="520" spans="1:17">
      <c r="A520" s="259">
        <v>0</v>
      </c>
      <c r="B520" s="255">
        <v>77347</v>
      </c>
      <c r="C520" s="341" t="s">
        <v>2809</v>
      </c>
      <c r="D520" s="342"/>
      <c r="E520" s="342"/>
      <c r="F520" s="342"/>
      <c r="G520" s="342"/>
      <c r="H520" s="342"/>
      <c r="I520" s="342"/>
      <c r="J520" s="343"/>
      <c r="K520" s="258">
        <v>687</v>
      </c>
      <c r="L520" s="258">
        <f t="shared" si="30"/>
        <v>72135</v>
      </c>
      <c r="M520" s="26"/>
      <c r="N520" s="261">
        <f>K520*(1-Скидка_SATA)</f>
        <v>687</v>
      </c>
      <c r="O520" s="72">
        <f t="shared" si="25"/>
        <v>0</v>
      </c>
      <c r="P520" s="26">
        <f>L520*(1-Скидка_SATA)</f>
        <v>72135</v>
      </c>
      <c r="Q520" s="28">
        <f t="shared" si="26"/>
        <v>0</v>
      </c>
    </row>
    <row r="521" spans="1:17">
      <c r="A521" s="259">
        <v>0</v>
      </c>
      <c r="B521" s="255">
        <v>41806</v>
      </c>
      <c r="C521" s="341" t="s">
        <v>2810</v>
      </c>
      <c r="D521" s="342"/>
      <c r="E521" s="342"/>
      <c r="F521" s="342"/>
      <c r="G521" s="342"/>
      <c r="H521" s="342"/>
      <c r="I521" s="342"/>
      <c r="J521" s="343"/>
      <c r="K521" s="258">
        <v>162</v>
      </c>
      <c r="L521" s="258">
        <f t="shared" si="30"/>
        <v>17010</v>
      </c>
      <c r="M521" s="26"/>
      <c r="N521" s="261">
        <f t="shared" si="31"/>
        <v>162</v>
      </c>
      <c r="O521" s="72">
        <f t="shared" si="25"/>
        <v>0</v>
      </c>
      <c r="P521" s="26">
        <f t="shared" si="32"/>
        <v>17010</v>
      </c>
      <c r="Q521" s="28">
        <f t="shared" si="26"/>
        <v>0</v>
      </c>
    </row>
    <row r="522" spans="1:17" ht="21" customHeight="1">
      <c r="A522" s="259">
        <v>0</v>
      </c>
      <c r="B522" s="255">
        <v>14555</v>
      </c>
      <c r="C522" s="341" t="s">
        <v>2811</v>
      </c>
      <c r="D522" s="342"/>
      <c r="E522" s="342"/>
      <c r="F522" s="342"/>
      <c r="G522" s="342"/>
      <c r="H522" s="342"/>
      <c r="I522" s="342"/>
      <c r="J522" s="343"/>
      <c r="K522" s="258">
        <v>4797</v>
      </c>
      <c r="L522" s="258">
        <f t="shared" si="30"/>
        <v>503685</v>
      </c>
      <c r="M522" s="26"/>
      <c r="N522" s="261">
        <f t="shared" si="31"/>
        <v>4797</v>
      </c>
      <c r="O522" s="72">
        <f t="shared" si="25"/>
        <v>0</v>
      </c>
      <c r="P522" s="26">
        <f t="shared" si="32"/>
        <v>503685</v>
      </c>
      <c r="Q522" s="28">
        <f t="shared" si="26"/>
        <v>0</v>
      </c>
    </row>
    <row r="523" spans="1:17" ht="21" customHeight="1">
      <c r="A523" s="259">
        <v>0</v>
      </c>
      <c r="B523" s="255">
        <v>34389</v>
      </c>
      <c r="C523" s="341" t="s">
        <v>2812</v>
      </c>
      <c r="D523" s="342"/>
      <c r="E523" s="342"/>
      <c r="F523" s="342"/>
      <c r="G523" s="342"/>
      <c r="H523" s="342"/>
      <c r="I523" s="342"/>
      <c r="J523" s="343"/>
      <c r="K523" s="258">
        <v>4867</v>
      </c>
      <c r="L523" s="258">
        <f t="shared" si="30"/>
        <v>511035</v>
      </c>
      <c r="M523" s="26"/>
      <c r="N523" s="261">
        <f t="shared" si="31"/>
        <v>4867</v>
      </c>
      <c r="O523" s="72">
        <f t="shared" si="25"/>
        <v>0</v>
      </c>
      <c r="P523" s="26">
        <f t="shared" si="32"/>
        <v>511035</v>
      </c>
      <c r="Q523" s="28">
        <f t="shared" si="26"/>
        <v>0</v>
      </c>
    </row>
    <row r="524" spans="1:17">
      <c r="A524" s="259">
        <v>0</v>
      </c>
      <c r="B524" s="255">
        <v>145581</v>
      </c>
      <c r="C524" s="341" t="s">
        <v>2813</v>
      </c>
      <c r="D524" s="342"/>
      <c r="E524" s="342"/>
      <c r="F524" s="342"/>
      <c r="G524" s="342"/>
      <c r="H524" s="342"/>
      <c r="I524" s="342"/>
      <c r="J524" s="343"/>
      <c r="K524" s="258">
        <v>2763</v>
      </c>
      <c r="L524" s="258">
        <f t="shared" si="30"/>
        <v>290115</v>
      </c>
      <c r="M524" s="26"/>
      <c r="N524" s="261">
        <f t="shared" si="31"/>
        <v>2763</v>
      </c>
      <c r="O524" s="72">
        <f t="shared" si="25"/>
        <v>0</v>
      </c>
      <c r="P524" s="26">
        <f t="shared" si="32"/>
        <v>290115</v>
      </c>
      <c r="Q524" s="28">
        <f t="shared" si="26"/>
        <v>0</v>
      </c>
    </row>
    <row r="525" spans="1:17">
      <c r="A525" s="259">
        <v>0</v>
      </c>
      <c r="B525" s="255">
        <v>192518</v>
      </c>
      <c r="C525" s="341" t="s">
        <v>2814</v>
      </c>
      <c r="D525" s="342"/>
      <c r="E525" s="342"/>
      <c r="F525" s="342"/>
      <c r="G525" s="342"/>
      <c r="H525" s="342"/>
      <c r="I525" s="342"/>
      <c r="J525" s="343"/>
      <c r="K525" s="258">
        <v>1930</v>
      </c>
      <c r="L525" s="258">
        <f t="shared" si="30"/>
        <v>202650</v>
      </c>
      <c r="M525" s="26"/>
      <c r="N525" s="261">
        <f t="shared" si="31"/>
        <v>1930</v>
      </c>
      <c r="O525" s="72">
        <f t="shared" si="25"/>
        <v>0</v>
      </c>
      <c r="P525" s="26">
        <f t="shared" si="32"/>
        <v>202650</v>
      </c>
      <c r="Q525" s="28">
        <f t="shared" si="26"/>
        <v>0</v>
      </c>
    </row>
    <row r="526" spans="1:17">
      <c r="A526" s="259">
        <v>0</v>
      </c>
      <c r="B526" s="255">
        <v>202564</v>
      </c>
      <c r="C526" s="341" t="s">
        <v>2815</v>
      </c>
      <c r="D526" s="342"/>
      <c r="E526" s="342"/>
      <c r="F526" s="342"/>
      <c r="G526" s="342"/>
      <c r="H526" s="342"/>
      <c r="I526" s="342"/>
      <c r="J526" s="343"/>
      <c r="K526" s="258">
        <v>1289</v>
      </c>
      <c r="L526" s="258">
        <f t="shared" si="30"/>
        <v>135345</v>
      </c>
      <c r="M526" s="26"/>
      <c r="N526" s="261">
        <f t="shared" si="31"/>
        <v>1289</v>
      </c>
      <c r="O526" s="72">
        <f t="shared" si="25"/>
        <v>0</v>
      </c>
      <c r="P526" s="26">
        <f t="shared" si="32"/>
        <v>135345</v>
      </c>
      <c r="Q526" s="28">
        <f t="shared" si="26"/>
        <v>0</v>
      </c>
    </row>
    <row r="527" spans="1:17">
      <c r="A527" s="259">
        <v>0</v>
      </c>
      <c r="B527" s="255">
        <v>38257</v>
      </c>
      <c r="C527" s="341" t="s">
        <v>2816</v>
      </c>
      <c r="D527" s="342"/>
      <c r="E527" s="342"/>
      <c r="F527" s="342"/>
      <c r="G527" s="342"/>
      <c r="H527" s="342"/>
      <c r="I527" s="342"/>
      <c r="J527" s="343"/>
      <c r="K527" s="258">
        <v>7016</v>
      </c>
      <c r="L527" s="258">
        <f t="shared" si="30"/>
        <v>736680</v>
      </c>
      <c r="M527" s="26"/>
      <c r="N527" s="261">
        <f t="shared" si="31"/>
        <v>7016</v>
      </c>
      <c r="O527" s="72">
        <f t="shared" si="25"/>
        <v>0</v>
      </c>
      <c r="P527" s="26">
        <f t="shared" si="32"/>
        <v>736680</v>
      </c>
      <c r="Q527" s="28">
        <f t="shared" si="26"/>
        <v>0</v>
      </c>
    </row>
    <row r="528" spans="1:17" ht="12.75" customHeight="1">
      <c r="A528" s="259">
        <v>0</v>
      </c>
      <c r="B528" s="255">
        <v>1006411</v>
      </c>
      <c r="C528" s="341" t="s">
        <v>2817</v>
      </c>
      <c r="D528" s="342"/>
      <c r="E528" s="342"/>
      <c r="F528" s="342"/>
      <c r="G528" s="342"/>
      <c r="H528" s="342"/>
      <c r="I528" s="342"/>
      <c r="J528" s="343"/>
      <c r="K528" s="258">
        <v>1474</v>
      </c>
      <c r="L528" s="258">
        <f t="shared" si="30"/>
        <v>154770</v>
      </c>
      <c r="M528" s="26"/>
      <c r="N528" s="261">
        <f t="shared" si="31"/>
        <v>1474</v>
      </c>
      <c r="O528" s="72">
        <f t="shared" si="25"/>
        <v>0</v>
      </c>
      <c r="P528" s="26">
        <f t="shared" si="32"/>
        <v>154770</v>
      </c>
      <c r="Q528" s="28">
        <f t="shared" si="26"/>
        <v>0</v>
      </c>
    </row>
    <row r="529" spans="1:17" ht="12.75" customHeight="1">
      <c r="A529" s="259">
        <v>0</v>
      </c>
      <c r="B529" s="255">
        <v>217489</v>
      </c>
      <c r="C529" s="341" t="s">
        <v>2818</v>
      </c>
      <c r="D529" s="342"/>
      <c r="E529" s="342"/>
      <c r="F529" s="342"/>
      <c r="G529" s="342"/>
      <c r="H529" s="342"/>
      <c r="I529" s="342"/>
      <c r="J529" s="343"/>
      <c r="K529" s="258">
        <v>381</v>
      </c>
      <c r="L529" s="258">
        <f t="shared" si="30"/>
        <v>40005</v>
      </c>
      <c r="M529" s="26"/>
      <c r="N529" s="261">
        <f t="shared" si="31"/>
        <v>381</v>
      </c>
      <c r="O529" s="72">
        <f t="shared" si="25"/>
        <v>0</v>
      </c>
      <c r="P529" s="26">
        <f t="shared" si="32"/>
        <v>40005</v>
      </c>
      <c r="Q529" s="28">
        <f t="shared" si="26"/>
        <v>0</v>
      </c>
    </row>
    <row r="530" spans="1:17" ht="12.75" customHeight="1">
      <c r="A530" s="259">
        <v>0</v>
      </c>
      <c r="B530" s="255">
        <v>223008</v>
      </c>
      <c r="C530" s="341" t="s">
        <v>2819</v>
      </c>
      <c r="D530" s="342"/>
      <c r="E530" s="342"/>
      <c r="F530" s="342"/>
      <c r="G530" s="342"/>
      <c r="H530" s="342"/>
      <c r="I530" s="342"/>
      <c r="J530" s="343"/>
      <c r="K530" s="258">
        <v>1800</v>
      </c>
      <c r="L530" s="258">
        <f t="shared" si="30"/>
        <v>189000</v>
      </c>
      <c r="M530" s="26"/>
      <c r="N530" s="261">
        <f t="shared" si="31"/>
        <v>1800</v>
      </c>
      <c r="O530" s="72">
        <f t="shared" si="25"/>
        <v>0</v>
      </c>
      <c r="P530" s="26">
        <f t="shared" si="32"/>
        <v>189000</v>
      </c>
      <c r="Q530" s="28">
        <f t="shared" si="26"/>
        <v>0</v>
      </c>
    </row>
    <row r="531" spans="1:17" ht="12.75" customHeight="1">
      <c r="A531" s="259">
        <v>0</v>
      </c>
      <c r="B531" s="255">
        <v>82198</v>
      </c>
      <c r="C531" s="341" t="s">
        <v>2820</v>
      </c>
      <c r="D531" s="342"/>
      <c r="E531" s="342"/>
      <c r="F531" s="342"/>
      <c r="G531" s="342"/>
      <c r="H531" s="342"/>
      <c r="I531" s="342"/>
      <c r="J531" s="343"/>
      <c r="K531" s="258">
        <v>1173</v>
      </c>
      <c r="L531" s="258">
        <f t="shared" si="30"/>
        <v>123165</v>
      </c>
      <c r="M531" s="26"/>
      <c r="N531" s="261">
        <f t="shared" si="31"/>
        <v>1173</v>
      </c>
      <c r="O531" s="72">
        <f t="shared" si="25"/>
        <v>0</v>
      </c>
      <c r="P531" s="26">
        <f t="shared" si="32"/>
        <v>123165</v>
      </c>
      <c r="Q531" s="28">
        <f t="shared" si="26"/>
        <v>0</v>
      </c>
    </row>
    <row r="532" spans="1:17" ht="12.5" thickBot="1">
      <c r="A532" s="259">
        <v>0</v>
      </c>
      <c r="B532" s="255">
        <v>60095</v>
      </c>
      <c r="C532" s="341" t="s">
        <v>2821</v>
      </c>
      <c r="D532" s="342"/>
      <c r="E532" s="342"/>
      <c r="F532" s="342"/>
      <c r="G532" s="342"/>
      <c r="H532" s="342"/>
      <c r="I532" s="342"/>
      <c r="J532" s="343"/>
      <c r="K532" s="258">
        <v>328</v>
      </c>
      <c r="L532" s="258">
        <f t="shared" si="30"/>
        <v>34440</v>
      </c>
      <c r="M532" s="26"/>
      <c r="N532" s="261">
        <f t="shared" si="31"/>
        <v>328</v>
      </c>
      <c r="O532" s="72">
        <f t="shared" si="25"/>
        <v>0</v>
      </c>
      <c r="P532" s="26">
        <f t="shared" si="32"/>
        <v>34440</v>
      </c>
      <c r="Q532" s="28">
        <f t="shared" si="26"/>
        <v>0</v>
      </c>
    </row>
    <row r="533" spans="1:17" ht="12" customHeight="1" thickBot="1">
      <c r="A533" s="237"/>
      <c r="B533" s="344" t="s">
        <v>2822</v>
      </c>
      <c r="C533" s="344" t="s">
        <v>2822</v>
      </c>
      <c r="D533" s="344"/>
      <c r="E533" s="344"/>
      <c r="F533" s="344"/>
      <c r="G533" s="344"/>
      <c r="H533" s="344"/>
      <c r="I533" s="344"/>
      <c r="J533" s="344"/>
      <c r="K533" s="345">
        <v>0</v>
      </c>
      <c r="L533" s="214"/>
      <c r="M533" s="26"/>
      <c r="N533" s="261"/>
      <c r="O533" s="72"/>
      <c r="P533" s="26"/>
      <c r="Q533" s="28"/>
    </row>
    <row r="534" spans="1:17" ht="12" customHeight="1">
      <c r="A534" s="237"/>
      <c r="B534" s="344" t="s">
        <v>2823</v>
      </c>
      <c r="C534" s="344" t="s">
        <v>2823</v>
      </c>
      <c r="D534" s="344"/>
      <c r="E534" s="344"/>
      <c r="F534" s="344"/>
      <c r="G534" s="344"/>
      <c r="H534" s="344"/>
      <c r="I534" s="344"/>
      <c r="J534" s="344"/>
      <c r="K534" s="345">
        <v>0</v>
      </c>
      <c r="L534" s="214"/>
      <c r="M534" s="26"/>
      <c r="N534" s="261"/>
      <c r="O534" s="72"/>
      <c r="P534" s="26"/>
      <c r="Q534" s="28"/>
    </row>
    <row r="535" spans="1:17" ht="12" customHeight="1">
      <c r="A535" s="259">
        <v>0</v>
      </c>
      <c r="B535" s="255">
        <v>1047522</v>
      </c>
      <c r="C535" s="341" t="s">
        <v>2824</v>
      </c>
      <c r="D535" s="342"/>
      <c r="E535" s="342"/>
      <c r="F535" s="342"/>
      <c r="G535" s="342"/>
      <c r="H535" s="342"/>
      <c r="I535" s="342"/>
      <c r="J535" s="343"/>
      <c r="K535" s="258">
        <v>147</v>
      </c>
      <c r="L535" s="258">
        <f t="shared" ref="L535:L594" si="33">ROUND(K535*Курс_EUR,0)</f>
        <v>15435</v>
      </c>
      <c r="M535" s="26"/>
      <c r="N535" s="261">
        <f t="shared" ref="N535:N595" si="34">K535*(1-Скидка_SATA)</f>
        <v>147</v>
      </c>
      <c r="O535" s="72">
        <f t="shared" si="25"/>
        <v>0</v>
      </c>
      <c r="P535" s="26">
        <f t="shared" ref="P535:P595" si="35">L535*(1-Скидка_SATA)</f>
        <v>15435</v>
      </c>
      <c r="Q535" s="28">
        <f t="shared" si="26"/>
        <v>0</v>
      </c>
    </row>
    <row r="536" spans="1:17" ht="12" customHeight="1">
      <c r="A536" s="259">
        <v>0</v>
      </c>
      <c r="B536" s="255">
        <v>1057414</v>
      </c>
      <c r="C536" s="341" t="s">
        <v>2825</v>
      </c>
      <c r="D536" s="342"/>
      <c r="E536" s="342"/>
      <c r="F536" s="342"/>
      <c r="G536" s="342"/>
      <c r="H536" s="342"/>
      <c r="I536" s="342"/>
      <c r="J536" s="343"/>
      <c r="K536" s="258">
        <v>51</v>
      </c>
      <c r="L536" s="258">
        <f t="shared" si="33"/>
        <v>5355</v>
      </c>
      <c r="M536" s="26"/>
      <c r="N536" s="262">
        <f>K536*(1-Скидка_SATA)</f>
        <v>51</v>
      </c>
      <c r="O536" s="72">
        <f t="shared" si="25"/>
        <v>0</v>
      </c>
      <c r="P536" s="26">
        <f>L536*(1-Скидка_SATA)</f>
        <v>5355</v>
      </c>
      <c r="Q536" s="28">
        <f t="shared" si="26"/>
        <v>0</v>
      </c>
    </row>
    <row r="537" spans="1:17" ht="12" customHeight="1">
      <c r="A537" s="259">
        <v>0</v>
      </c>
      <c r="B537" s="255">
        <v>1092973</v>
      </c>
      <c r="C537" s="341" t="s">
        <v>2826</v>
      </c>
      <c r="D537" s="342"/>
      <c r="E537" s="342"/>
      <c r="F537" s="342"/>
      <c r="G537" s="342"/>
      <c r="H537" s="342"/>
      <c r="I537" s="342"/>
      <c r="J537" s="343"/>
      <c r="K537" s="258">
        <v>209</v>
      </c>
      <c r="L537" s="258">
        <f t="shared" si="33"/>
        <v>21945</v>
      </c>
      <c r="M537" s="26"/>
      <c r="N537" s="261">
        <f t="shared" si="34"/>
        <v>209</v>
      </c>
      <c r="O537" s="72">
        <f t="shared" si="25"/>
        <v>0</v>
      </c>
      <c r="P537" s="26">
        <f t="shared" si="35"/>
        <v>21945</v>
      </c>
      <c r="Q537" s="28">
        <f t="shared" si="26"/>
        <v>0</v>
      </c>
    </row>
    <row r="538" spans="1:17">
      <c r="A538" s="259">
        <v>0</v>
      </c>
      <c r="B538" s="255">
        <v>1092981</v>
      </c>
      <c r="C538" s="341" t="s">
        <v>2827</v>
      </c>
      <c r="D538" s="342"/>
      <c r="E538" s="342"/>
      <c r="F538" s="342"/>
      <c r="G538" s="342"/>
      <c r="H538" s="342"/>
      <c r="I538" s="342"/>
      <c r="J538" s="343"/>
      <c r="K538" s="260">
        <v>23.1</v>
      </c>
      <c r="L538" s="258">
        <f t="shared" si="33"/>
        <v>2426</v>
      </c>
      <c r="M538" s="26"/>
      <c r="N538" s="262">
        <f t="shared" si="34"/>
        <v>23.1</v>
      </c>
      <c r="O538" s="72">
        <f t="shared" si="25"/>
        <v>0</v>
      </c>
      <c r="P538" s="26">
        <f t="shared" si="35"/>
        <v>2426</v>
      </c>
      <c r="Q538" s="28">
        <f t="shared" si="26"/>
        <v>0</v>
      </c>
    </row>
    <row r="539" spans="1:17">
      <c r="A539" s="259">
        <v>0</v>
      </c>
      <c r="B539" s="255">
        <v>1092999</v>
      </c>
      <c r="C539" s="341" t="s">
        <v>2828</v>
      </c>
      <c r="D539" s="342"/>
      <c r="E539" s="342"/>
      <c r="F539" s="342"/>
      <c r="G539" s="342"/>
      <c r="H539" s="342"/>
      <c r="I539" s="342"/>
      <c r="J539" s="343"/>
      <c r="K539" s="260">
        <v>67.5</v>
      </c>
      <c r="L539" s="258">
        <f t="shared" si="33"/>
        <v>7088</v>
      </c>
      <c r="M539" s="26"/>
      <c r="N539" s="262">
        <f t="shared" si="34"/>
        <v>67.5</v>
      </c>
      <c r="O539" s="72">
        <f t="shared" si="25"/>
        <v>0</v>
      </c>
      <c r="P539" s="26">
        <f t="shared" si="35"/>
        <v>7088</v>
      </c>
      <c r="Q539" s="28">
        <f t="shared" si="26"/>
        <v>0</v>
      </c>
    </row>
    <row r="540" spans="1:17">
      <c r="A540" s="259">
        <v>0</v>
      </c>
      <c r="B540" s="255">
        <v>1093004</v>
      </c>
      <c r="C540" s="341" t="s">
        <v>2829</v>
      </c>
      <c r="D540" s="342"/>
      <c r="E540" s="342"/>
      <c r="F540" s="342"/>
      <c r="G540" s="342"/>
      <c r="H540" s="342"/>
      <c r="I540" s="342"/>
      <c r="J540" s="343"/>
      <c r="K540" s="260">
        <v>56.8</v>
      </c>
      <c r="L540" s="258">
        <f t="shared" si="33"/>
        <v>5964</v>
      </c>
      <c r="M540" s="26"/>
      <c r="N540" s="262">
        <f t="shared" si="34"/>
        <v>56.8</v>
      </c>
      <c r="O540" s="72">
        <f t="shared" si="25"/>
        <v>0</v>
      </c>
      <c r="P540" s="26">
        <f t="shared" si="35"/>
        <v>5964</v>
      </c>
      <c r="Q540" s="28">
        <f t="shared" si="26"/>
        <v>0</v>
      </c>
    </row>
    <row r="541" spans="1:17">
      <c r="A541" s="259">
        <v>0</v>
      </c>
      <c r="B541" s="255">
        <v>1093012</v>
      </c>
      <c r="C541" s="341" t="s">
        <v>2830</v>
      </c>
      <c r="D541" s="342"/>
      <c r="E541" s="342"/>
      <c r="F541" s="342"/>
      <c r="G541" s="342"/>
      <c r="H541" s="342"/>
      <c r="I541" s="342"/>
      <c r="J541" s="343"/>
      <c r="K541" s="258">
        <v>92</v>
      </c>
      <c r="L541" s="258">
        <f t="shared" si="33"/>
        <v>9660</v>
      </c>
      <c r="M541" s="26"/>
      <c r="N541" s="262">
        <f t="shared" si="34"/>
        <v>92</v>
      </c>
      <c r="O541" s="72">
        <f t="shared" si="25"/>
        <v>0</v>
      </c>
      <c r="P541" s="26">
        <f t="shared" si="35"/>
        <v>9660</v>
      </c>
      <c r="Q541" s="28">
        <f t="shared" si="26"/>
        <v>0</v>
      </c>
    </row>
    <row r="542" spans="1:17">
      <c r="A542" s="259">
        <v>0</v>
      </c>
      <c r="B542" s="255">
        <v>1093020</v>
      </c>
      <c r="C542" s="341" t="s">
        <v>2831</v>
      </c>
      <c r="D542" s="342"/>
      <c r="E542" s="342"/>
      <c r="F542" s="342"/>
      <c r="G542" s="342"/>
      <c r="H542" s="342"/>
      <c r="I542" s="342"/>
      <c r="J542" s="343"/>
      <c r="K542" s="258">
        <v>173</v>
      </c>
      <c r="L542" s="258">
        <f t="shared" si="33"/>
        <v>18165</v>
      </c>
      <c r="M542" s="26"/>
      <c r="N542" s="261">
        <f t="shared" si="34"/>
        <v>173</v>
      </c>
      <c r="O542" s="72">
        <f t="shared" si="25"/>
        <v>0</v>
      </c>
      <c r="P542" s="26">
        <f t="shared" si="35"/>
        <v>18165</v>
      </c>
      <c r="Q542" s="28">
        <f t="shared" si="26"/>
        <v>0</v>
      </c>
    </row>
    <row r="543" spans="1:17" ht="12" customHeight="1">
      <c r="A543" s="259">
        <v>0</v>
      </c>
      <c r="B543" s="255">
        <v>109</v>
      </c>
      <c r="C543" s="341" t="s">
        <v>2832</v>
      </c>
      <c r="D543" s="342"/>
      <c r="E543" s="342"/>
      <c r="F543" s="342"/>
      <c r="G543" s="342"/>
      <c r="H543" s="342"/>
      <c r="I543" s="342"/>
      <c r="J543" s="343"/>
      <c r="K543" s="260">
        <v>21.3</v>
      </c>
      <c r="L543" s="258">
        <f t="shared" si="33"/>
        <v>2237</v>
      </c>
      <c r="M543" s="26"/>
      <c r="N543" s="262">
        <f t="shared" si="34"/>
        <v>21.3</v>
      </c>
      <c r="O543" s="72">
        <f t="shared" ref="O543:O606" si="36">N543*M543</f>
        <v>0</v>
      </c>
      <c r="P543" s="26">
        <f t="shared" si="35"/>
        <v>2237</v>
      </c>
      <c r="Q543" s="28">
        <f t="shared" ref="Q543:Q606" si="37">M543*P543</f>
        <v>0</v>
      </c>
    </row>
    <row r="544" spans="1:17">
      <c r="A544" s="259">
        <v>0</v>
      </c>
      <c r="B544" s="255">
        <v>211425</v>
      </c>
      <c r="C544" s="341" t="s">
        <v>2833</v>
      </c>
      <c r="D544" s="342"/>
      <c r="E544" s="342"/>
      <c r="F544" s="342"/>
      <c r="G544" s="342"/>
      <c r="H544" s="342"/>
      <c r="I544" s="342"/>
      <c r="J544" s="343"/>
      <c r="K544" s="260">
        <v>33.799999999999997</v>
      </c>
      <c r="L544" s="258">
        <f t="shared" si="33"/>
        <v>3549</v>
      </c>
      <c r="M544" s="26"/>
      <c r="N544" s="262">
        <f t="shared" si="34"/>
        <v>33.799999999999997</v>
      </c>
      <c r="O544" s="72">
        <f t="shared" si="36"/>
        <v>0</v>
      </c>
      <c r="P544" s="26">
        <f t="shared" si="35"/>
        <v>3549</v>
      </c>
      <c r="Q544" s="28">
        <f t="shared" si="37"/>
        <v>0</v>
      </c>
    </row>
    <row r="545" spans="1:17">
      <c r="A545" s="259">
        <v>0</v>
      </c>
      <c r="B545" s="255">
        <v>211433</v>
      </c>
      <c r="C545" s="341" t="s">
        <v>2834</v>
      </c>
      <c r="D545" s="342"/>
      <c r="E545" s="342"/>
      <c r="F545" s="342"/>
      <c r="G545" s="342"/>
      <c r="H545" s="342"/>
      <c r="I545" s="342"/>
      <c r="J545" s="343"/>
      <c r="K545" s="260">
        <v>61.7</v>
      </c>
      <c r="L545" s="258">
        <f t="shared" si="33"/>
        <v>6479</v>
      </c>
      <c r="M545" s="26"/>
      <c r="N545" s="262">
        <f t="shared" si="34"/>
        <v>61.7</v>
      </c>
      <c r="O545" s="72">
        <f t="shared" si="36"/>
        <v>0</v>
      </c>
      <c r="P545" s="26">
        <f t="shared" si="35"/>
        <v>6479</v>
      </c>
      <c r="Q545" s="28">
        <f t="shared" si="37"/>
        <v>0</v>
      </c>
    </row>
    <row r="546" spans="1:17">
      <c r="A546" s="259">
        <v>0</v>
      </c>
      <c r="B546" s="255">
        <v>211441</v>
      </c>
      <c r="C546" s="341" t="s">
        <v>2835</v>
      </c>
      <c r="D546" s="342"/>
      <c r="E546" s="342"/>
      <c r="F546" s="342"/>
      <c r="G546" s="342"/>
      <c r="H546" s="342"/>
      <c r="I546" s="342"/>
      <c r="J546" s="343"/>
      <c r="K546" s="260">
        <v>29.6</v>
      </c>
      <c r="L546" s="258">
        <f t="shared" si="33"/>
        <v>3108</v>
      </c>
      <c r="M546" s="26"/>
      <c r="N546" s="262">
        <f t="shared" si="34"/>
        <v>29.6</v>
      </c>
      <c r="O546" s="72">
        <f t="shared" si="36"/>
        <v>0</v>
      </c>
      <c r="P546" s="26">
        <f t="shared" si="35"/>
        <v>3108</v>
      </c>
      <c r="Q546" s="28">
        <f t="shared" si="37"/>
        <v>0</v>
      </c>
    </row>
    <row r="547" spans="1:17">
      <c r="A547" s="259">
        <v>0</v>
      </c>
      <c r="B547" s="255">
        <v>211466</v>
      </c>
      <c r="C547" s="341" t="s">
        <v>2836</v>
      </c>
      <c r="D547" s="342"/>
      <c r="E547" s="342"/>
      <c r="F547" s="342"/>
      <c r="G547" s="342"/>
      <c r="H547" s="342"/>
      <c r="I547" s="342"/>
      <c r="J547" s="343"/>
      <c r="K547" s="258">
        <v>82</v>
      </c>
      <c r="L547" s="258">
        <f t="shared" si="33"/>
        <v>8610</v>
      </c>
      <c r="M547" s="26"/>
      <c r="N547" s="262">
        <f t="shared" si="34"/>
        <v>82</v>
      </c>
      <c r="O547" s="72">
        <f t="shared" si="36"/>
        <v>0</v>
      </c>
      <c r="P547" s="26">
        <f t="shared" si="35"/>
        <v>8610</v>
      </c>
      <c r="Q547" s="28">
        <f t="shared" si="37"/>
        <v>0</v>
      </c>
    </row>
    <row r="548" spans="1:17">
      <c r="A548" s="259">
        <v>0</v>
      </c>
      <c r="B548" s="255">
        <v>211482</v>
      </c>
      <c r="C548" s="341" t="s">
        <v>2837</v>
      </c>
      <c r="D548" s="342"/>
      <c r="E548" s="342"/>
      <c r="F548" s="342"/>
      <c r="G548" s="342"/>
      <c r="H548" s="342"/>
      <c r="I548" s="342"/>
      <c r="J548" s="343"/>
      <c r="K548" s="260">
        <v>50.8</v>
      </c>
      <c r="L548" s="258">
        <f t="shared" si="33"/>
        <v>5334</v>
      </c>
      <c r="M548" s="26"/>
      <c r="N548" s="262">
        <f t="shared" si="34"/>
        <v>50.8</v>
      </c>
      <c r="O548" s="72">
        <f t="shared" si="36"/>
        <v>0</v>
      </c>
      <c r="P548" s="26">
        <f t="shared" si="35"/>
        <v>5334</v>
      </c>
      <c r="Q548" s="28">
        <f t="shared" si="37"/>
        <v>0</v>
      </c>
    </row>
    <row r="549" spans="1:17">
      <c r="A549" s="259">
        <v>0</v>
      </c>
      <c r="B549" s="255">
        <v>211508</v>
      </c>
      <c r="C549" s="341" t="s">
        <v>2838</v>
      </c>
      <c r="D549" s="342"/>
      <c r="E549" s="342"/>
      <c r="F549" s="342"/>
      <c r="G549" s="342"/>
      <c r="H549" s="342"/>
      <c r="I549" s="342"/>
      <c r="J549" s="343"/>
      <c r="K549" s="260">
        <v>58</v>
      </c>
      <c r="L549" s="258">
        <f t="shared" si="33"/>
        <v>6090</v>
      </c>
      <c r="M549" s="26"/>
      <c r="N549" s="262">
        <f t="shared" si="34"/>
        <v>58</v>
      </c>
      <c r="O549" s="72">
        <f t="shared" si="36"/>
        <v>0</v>
      </c>
      <c r="P549" s="26">
        <f t="shared" si="35"/>
        <v>6090</v>
      </c>
      <c r="Q549" s="28">
        <f t="shared" si="37"/>
        <v>0</v>
      </c>
    </row>
    <row r="550" spans="1:17">
      <c r="A550" s="259">
        <v>0</v>
      </c>
      <c r="B550" s="255">
        <v>211516</v>
      </c>
      <c r="C550" s="341" t="s">
        <v>2839</v>
      </c>
      <c r="D550" s="342"/>
      <c r="E550" s="342"/>
      <c r="F550" s="342"/>
      <c r="G550" s="342"/>
      <c r="H550" s="342"/>
      <c r="I550" s="342"/>
      <c r="J550" s="343"/>
      <c r="K550" s="260">
        <v>94</v>
      </c>
      <c r="L550" s="258">
        <f>ROUND(K550*Курс_EUR,0)</f>
        <v>9870</v>
      </c>
      <c r="M550" s="26"/>
      <c r="N550" s="262">
        <f>K550*(1-Скидка_SATA)</f>
        <v>94</v>
      </c>
      <c r="O550" s="72">
        <f>N550*M550</f>
        <v>0</v>
      </c>
      <c r="P550" s="26">
        <f>L550*(1-Скидка_SATA)</f>
        <v>9870</v>
      </c>
      <c r="Q550" s="28">
        <f>M550*P550</f>
        <v>0</v>
      </c>
    </row>
    <row r="551" spans="1:17">
      <c r="A551" s="259">
        <v>0</v>
      </c>
      <c r="B551" s="255">
        <v>211524</v>
      </c>
      <c r="C551" s="341" t="s">
        <v>2840</v>
      </c>
      <c r="D551" s="342"/>
      <c r="E551" s="342"/>
      <c r="F551" s="342"/>
      <c r="G551" s="342"/>
      <c r="H551" s="342"/>
      <c r="I551" s="342"/>
      <c r="J551" s="343"/>
      <c r="K551" s="260">
        <v>51.3</v>
      </c>
      <c r="L551" s="258">
        <f t="shared" si="33"/>
        <v>5387</v>
      </c>
      <c r="M551" s="26"/>
      <c r="N551" s="262">
        <f t="shared" si="34"/>
        <v>51.3</v>
      </c>
      <c r="O551" s="72">
        <f t="shared" si="36"/>
        <v>0</v>
      </c>
      <c r="P551" s="26">
        <f t="shared" si="35"/>
        <v>5387</v>
      </c>
      <c r="Q551" s="28">
        <f t="shared" si="37"/>
        <v>0</v>
      </c>
    </row>
    <row r="552" spans="1:17">
      <c r="A552" s="259">
        <v>0</v>
      </c>
      <c r="B552" s="255">
        <v>211532</v>
      </c>
      <c r="C552" s="341" t="s">
        <v>2841</v>
      </c>
      <c r="D552" s="342"/>
      <c r="E552" s="342"/>
      <c r="F552" s="342"/>
      <c r="G552" s="342"/>
      <c r="H552" s="342"/>
      <c r="I552" s="342"/>
      <c r="J552" s="343"/>
      <c r="K552" s="258">
        <v>147</v>
      </c>
      <c r="L552" s="258">
        <f t="shared" si="33"/>
        <v>15435</v>
      </c>
      <c r="M552" s="26"/>
      <c r="N552" s="261">
        <f t="shared" si="34"/>
        <v>147</v>
      </c>
      <c r="O552" s="72">
        <f t="shared" si="36"/>
        <v>0</v>
      </c>
      <c r="P552" s="26">
        <f t="shared" si="35"/>
        <v>15435</v>
      </c>
      <c r="Q552" s="28">
        <f t="shared" si="37"/>
        <v>0</v>
      </c>
    </row>
    <row r="553" spans="1:17">
      <c r="A553" s="259">
        <v>0</v>
      </c>
      <c r="B553" s="255">
        <v>213025</v>
      </c>
      <c r="C553" s="341" t="s">
        <v>2842</v>
      </c>
      <c r="D553" s="342"/>
      <c r="E553" s="342"/>
      <c r="F553" s="342"/>
      <c r="G553" s="342"/>
      <c r="H553" s="342"/>
      <c r="I553" s="342"/>
      <c r="J553" s="343"/>
      <c r="K553" s="258">
        <v>86</v>
      </c>
      <c r="L553" s="258">
        <f t="shared" si="33"/>
        <v>9030</v>
      </c>
      <c r="M553" s="26"/>
      <c r="N553" s="262">
        <f t="shared" si="34"/>
        <v>86</v>
      </c>
      <c r="O553" s="72">
        <f t="shared" si="36"/>
        <v>0</v>
      </c>
      <c r="P553" s="26">
        <f t="shared" si="35"/>
        <v>9030</v>
      </c>
      <c r="Q553" s="28">
        <f t="shared" si="37"/>
        <v>0</v>
      </c>
    </row>
    <row r="554" spans="1:17">
      <c r="A554" s="259">
        <v>0</v>
      </c>
      <c r="B554" s="255">
        <v>213769</v>
      </c>
      <c r="C554" s="341" t="s">
        <v>2843</v>
      </c>
      <c r="D554" s="342"/>
      <c r="E554" s="342"/>
      <c r="F554" s="342"/>
      <c r="G554" s="342"/>
      <c r="H554" s="342"/>
      <c r="I554" s="342"/>
      <c r="J554" s="343"/>
      <c r="K554" s="260">
        <v>48.2</v>
      </c>
      <c r="L554" s="258">
        <f t="shared" si="33"/>
        <v>5061</v>
      </c>
      <c r="M554" s="26"/>
      <c r="N554" s="262">
        <f t="shared" si="34"/>
        <v>48.2</v>
      </c>
      <c r="O554" s="72">
        <f t="shared" si="36"/>
        <v>0</v>
      </c>
      <c r="P554" s="26">
        <f t="shared" si="35"/>
        <v>5061</v>
      </c>
      <c r="Q554" s="28">
        <f t="shared" si="37"/>
        <v>0</v>
      </c>
    </row>
    <row r="555" spans="1:17">
      <c r="A555" s="259">
        <v>0</v>
      </c>
      <c r="B555" s="255">
        <v>165928</v>
      </c>
      <c r="C555" s="341" t="s">
        <v>2844</v>
      </c>
      <c r="D555" s="342"/>
      <c r="E555" s="342"/>
      <c r="F555" s="342"/>
      <c r="G555" s="342"/>
      <c r="H555" s="342"/>
      <c r="I555" s="342"/>
      <c r="J555" s="343"/>
      <c r="K555" s="96">
        <v>10.1</v>
      </c>
      <c r="L555" s="258">
        <f t="shared" si="33"/>
        <v>1061</v>
      </c>
      <c r="M555" s="26"/>
      <c r="N555" s="72">
        <f t="shared" si="34"/>
        <v>10.1</v>
      </c>
      <c r="O555" s="72">
        <f t="shared" si="36"/>
        <v>0</v>
      </c>
      <c r="P555" s="26">
        <f t="shared" si="35"/>
        <v>1061</v>
      </c>
      <c r="Q555" s="28">
        <f t="shared" si="37"/>
        <v>0</v>
      </c>
    </row>
    <row r="556" spans="1:17">
      <c r="A556" s="259">
        <v>0</v>
      </c>
      <c r="B556" s="255">
        <v>165951</v>
      </c>
      <c r="C556" s="341" t="s">
        <v>2845</v>
      </c>
      <c r="D556" s="342"/>
      <c r="E556" s="342"/>
      <c r="F556" s="342"/>
      <c r="G556" s="342"/>
      <c r="H556" s="342"/>
      <c r="I556" s="342"/>
      <c r="J556" s="343"/>
      <c r="K556" s="260">
        <v>36.700000000000003</v>
      </c>
      <c r="L556" s="258">
        <f t="shared" si="33"/>
        <v>3854</v>
      </c>
      <c r="M556" s="26"/>
      <c r="N556" s="262">
        <f t="shared" si="34"/>
        <v>36.700000000000003</v>
      </c>
      <c r="O556" s="72">
        <f t="shared" si="36"/>
        <v>0</v>
      </c>
      <c r="P556" s="26">
        <f t="shared" si="35"/>
        <v>3854</v>
      </c>
      <c r="Q556" s="28">
        <f t="shared" si="37"/>
        <v>0</v>
      </c>
    </row>
    <row r="557" spans="1:17">
      <c r="A557" s="259">
        <v>0</v>
      </c>
      <c r="B557" s="255">
        <v>165977</v>
      </c>
      <c r="C557" s="341" t="s">
        <v>2846</v>
      </c>
      <c r="D557" s="342"/>
      <c r="E557" s="342"/>
      <c r="F557" s="342"/>
      <c r="G557" s="342"/>
      <c r="H557" s="342"/>
      <c r="I557" s="342"/>
      <c r="J557" s="343"/>
      <c r="K557" s="260">
        <v>45.8</v>
      </c>
      <c r="L557" s="258">
        <f t="shared" si="33"/>
        <v>4809</v>
      </c>
      <c r="M557" s="26"/>
      <c r="N557" s="262">
        <f t="shared" si="34"/>
        <v>45.8</v>
      </c>
      <c r="O557" s="72">
        <f t="shared" si="36"/>
        <v>0</v>
      </c>
      <c r="P557" s="26">
        <f t="shared" si="35"/>
        <v>4809</v>
      </c>
      <c r="Q557" s="28">
        <f t="shared" si="37"/>
        <v>0</v>
      </c>
    </row>
    <row r="558" spans="1:17">
      <c r="A558" s="259">
        <v>0</v>
      </c>
      <c r="B558" s="255">
        <v>165985</v>
      </c>
      <c r="C558" s="341" t="s">
        <v>2847</v>
      </c>
      <c r="D558" s="342"/>
      <c r="E558" s="342"/>
      <c r="F558" s="342"/>
      <c r="G558" s="342"/>
      <c r="H558" s="342"/>
      <c r="I558" s="342"/>
      <c r="J558" s="343"/>
      <c r="K558" s="260">
        <v>30.5</v>
      </c>
      <c r="L558" s="258">
        <f t="shared" si="33"/>
        <v>3203</v>
      </c>
      <c r="M558" s="26"/>
      <c r="N558" s="262">
        <f t="shared" si="34"/>
        <v>30.5</v>
      </c>
      <c r="O558" s="72">
        <f t="shared" si="36"/>
        <v>0</v>
      </c>
      <c r="P558" s="26">
        <f t="shared" si="35"/>
        <v>3203</v>
      </c>
      <c r="Q558" s="28">
        <f t="shared" si="37"/>
        <v>0</v>
      </c>
    </row>
    <row r="559" spans="1:17">
      <c r="A559" s="259">
        <v>0</v>
      </c>
      <c r="B559" s="255">
        <v>165993</v>
      </c>
      <c r="C559" s="341" t="s">
        <v>2848</v>
      </c>
      <c r="D559" s="342"/>
      <c r="E559" s="342"/>
      <c r="F559" s="342"/>
      <c r="G559" s="342"/>
      <c r="H559" s="342"/>
      <c r="I559" s="342"/>
      <c r="J559" s="343"/>
      <c r="K559" s="260">
        <v>49.5</v>
      </c>
      <c r="L559" s="258">
        <f t="shared" si="33"/>
        <v>5198</v>
      </c>
      <c r="M559" s="26"/>
      <c r="N559" s="262">
        <f t="shared" si="34"/>
        <v>49.5</v>
      </c>
      <c r="O559" s="72">
        <f t="shared" si="36"/>
        <v>0</v>
      </c>
      <c r="P559" s="26">
        <f t="shared" si="35"/>
        <v>5198</v>
      </c>
      <c r="Q559" s="28">
        <f t="shared" si="37"/>
        <v>0</v>
      </c>
    </row>
    <row r="560" spans="1:17">
      <c r="A560" s="259">
        <v>0</v>
      </c>
      <c r="B560" s="255">
        <v>166009</v>
      </c>
      <c r="C560" s="341" t="s">
        <v>2849</v>
      </c>
      <c r="D560" s="342"/>
      <c r="E560" s="342"/>
      <c r="F560" s="342"/>
      <c r="G560" s="342"/>
      <c r="H560" s="342"/>
      <c r="I560" s="342"/>
      <c r="J560" s="343"/>
      <c r="K560" s="260">
        <v>32.799999999999997</v>
      </c>
      <c r="L560" s="258">
        <f t="shared" si="33"/>
        <v>3444</v>
      </c>
      <c r="M560" s="26"/>
      <c r="N560" s="262">
        <f t="shared" si="34"/>
        <v>32.799999999999997</v>
      </c>
      <c r="O560" s="72">
        <f t="shared" si="36"/>
        <v>0</v>
      </c>
      <c r="P560" s="26">
        <f t="shared" si="35"/>
        <v>3444</v>
      </c>
      <c r="Q560" s="28">
        <f t="shared" si="37"/>
        <v>0</v>
      </c>
    </row>
    <row r="561" spans="1:17">
      <c r="A561" s="259">
        <v>0</v>
      </c>
      <c r="B561" s="255">
        <v>166017</v>
      </c>
      <c r="C561" s="341" t="s">
        <v>2850</v>
      </c>
      <c r="D561" s="342"/>
      <c r="E561" s="342"/>
      <c r="F561" s="342"/>
      <c r="G561" s="342"/>
      <c r="H561" s="342"/>
      <c r="I561" s="342"/>
      <c r="J561" s="343"/>
      <c r="K561" s="260">
        <v>76.599999999999994</v>
      </c>
      <c r="L561" s="258">
        <f t="shared" si="33"/>
        <v>8043</v>
      </c>
      <c r="M561" s="26"/>
      <c r="N561" s="262">
        <f t="shared" si="34"/>
        <v>76.599999999999994</v>
      </c>
      <c r="O561" s="72">
        <f t="shared" si="36"/>
        <v>0</v>
      </c>
      <c r="P561" s="26">
        <f t="shared" si="35"/>
        <v>8043</v>
      </c>
      <c r="Q561" s="28">
        <f t="shared" si="37"/>
        <v>0</v>
      </c>
    </row>
    <row r="562" spans="1:17">
      <c r="A562" s="259">
        <v>0</v>
      </c>
      <c r="B562" s="255">
        <v>166025</v>
      </c>
      <c r="C562" s="341" t="s">
        <v>2851</v>
      </c>
      <c r="D562" s="342"/>
      <c r="E562" s="342"/>
      <c r="F562" s="342"/>
      <c r="G562" s="342"/>
      <c r="H562" s="342"/>
      <c r="I562" s="342"/>
      <c r="J562" s="343"/>
      <c r="K562" s="260">
        <v>47.9</v>
      </c>
      <c r="L562" s="258">
        <f t="shared" si="33"/>
        <v>5030</v>
      </c>
      <c r="M562" s="26"/>
      <c r="N562" s="262">
        <f t="shared" si="34"/>
        <v>47.9</v>
      </c>
      <c r="O562" s="72">
        <f t="shared" si="36"/>
        <v>0</v>
      </c>
      <c r="P562" s="26">
        <f t="shared" si="35"/>
        <v>5030</v>
      </c>
      <c r="Q562" s="28">
        <f t="shared" si="37"/>
        <v>0</v>
      </c>
    </row>
    <row r="563" spans="1:17">
      <c r="A563" s="259">
        <v>0</v>
      </c>
      <c r="B563" s="255">
        <v>166058</v>
      </c>
      <c r="C563" s="341" t="s">
        <v>2852</v>
      </c>
      <c r="D563" s="342"/>
      <c r="E563" s="342"/>
      <c r="F563" s="342"/>
      <c r="G563" s="342"/>
      <c r="H563" s="342"/>
      <c r="I563" s="342"/>
      <c r="J563" s="343"/>
      <c r="K563" s="258">
        <v>126</v>
      </c>
      <c r="L563" s="258">
        <f t="shared" si="33"/>
        <v>13230</v>
      </c>
      <c r="M563" s="26"/>
      <c r="N563" s="261">
        <f t="shared" si="34"/>
        <v>126</v>
      </c>
      <c r="O563" s="72">
        <f t="shared" si="36"/>
        <v>0</v>
      </c>
      <c r="P563" s="26">
        <f t="shared" si="35"/>
        <v>13230</v>
      </c>
      <c r="Q563" s="28">
        <f t="shared" si="37"/>
        <v>0</v>
      </c>
    </row>
    <row r="564" spans="1:17">
      <c r="A564" s="259">
        <v>0</v>
      </c>
      <c r="B564" s="255">
        <v>166116</v>
      </c>
      <c r="C564" s="341" t="s">
        <v>2853</v>
      </c>
      <c r="D564" s="342"/>
      <c r="E564" s="342"/>
      <c r="F564" s="342"/>
      <c r="G564" s="342"/>
      <c r="H564" s="342"/>
      <c r="I564" s="342"/>
      <c r="J564" s="343"/>
      <c r="K564" s="260">
        <v>43.2</v>
      </c>
      <c r="L564" s="258">
        <f t="shared" si="33"/>
        <v>4536</v>
      </c>
      <c r="M564" s="26"/>
      <c r="N564" s="262">
        <f t="shared" si="34"/>
        <v>43.2</v>
      </c>
      <c r="O564" s="72">
        <f t="shared" si="36"/>
        <v>0</v>
      </c>
      <c r="P564" s="26">
        <f t="shared" si="35"/>
        <v>4536</v>
      </c>
      <c r="Q564" s="28">
        <f t="shared" si="37"/>
        <v>0</v>
      </c>
    </row>
    <row r="565" spans="1:17">
      <c r="A565" s="259">
        <v>0</v>
      </c>
      <c r="B565" s="255">
        <v>166389</v>
      </c>
      <c r="C565" s="341" t="s">
        <v>2854</v>
      </c>
      <c r="D565" s="342"/>
      <c r="E565" s="342"/>
      <c r="F565" s="342"/>
      <c r="G565" s="342"/>
      <c r="H565" s="342"/>
      <c r="I565" s="342"/>
      <c r="J565" s="343"/>
      <c r="K565" s="260">
        <v>62.2</v>
      </c>
      <c r="L565" s="258">
        <f t="shared" si="33"/>
        <v>6531</v>
      </c>
      <c r="M565" s="26"/>
      <c r="N565" s="262">
        <f t="shared" si="34"/>
        <v>62.2</v>
      </c>
      <c r="O565" s="72">
        <f t="shared" si="36"/>
        <v>0</v>
      </c>
      <c r="P565" s="26">
        <f t="shared" si="35"/>
        <v>6531</v>
      </c>
      <c r="Q565" s="28">
        <f t="shared" si="37"/>
        <v>0</v>
      </c>
    </row>
    <row r="566" spans="1:17">
      <c r="A566" s="259">
        <v>0</v>
      </c>
      <c r="B566" s="255">
        <v>82552</v>
      </c>
      <c r="C566" s="341" t="s">
        <v>2855</v>
      </c>
      <c r="D566" s="342"/>
      <c r="E566" s="342"/>
      <c r="F566" s="342"/>
      <c r="G566" s="342"/>
      <c r="H566" s="342"/>
      <c r="I566" s="342"/>
      <c r="J566" s="343"/>
      <c r="K566" s="258">
        <v>88</v>
      </c>
      <c r="L566" s="258">
        <f t="shared" si="33"/>
        <v>9240</v>
      </c>
      <c r="M566" s="26"/>
      <c r="N566" s="262">
        <f t="shared" si="34"/>
        <v>88</v>
      </c>
      <c r="O566" s="72">
        <f t="shared" si="36"/>
        <v>0</v>
      </c>
      <c r="P566" s="26">
        <f t="shared" si="35"/>
        <v>9240</v>
      </c>
      <c r="Q566" s="28">
        <f t="shared" si="37"/>
        <v>0</v>
      </c>
    </row>
    <row r="567" spans="1:17">
      <c r="A567" s="259">
        <v>0</v>
      </c>
      <c r="B567" s="255">
        <v>133835</v>
      </c>
      <c r="C567" s="341" t="s">
        <v>2856</v>
      </c>
      <c r="D567" s="342"/>
      <c r="E567" s="342"/>
      <c r="F567" s="342"/>
      <c r="G567" s="342"/>
      <c r="H567" s="342"/>
      <c r="I567" s="342"/>
      <c r="J567" s="343"/>
      <c r="K567" s="258">
        <v>135</v>
      </c>
      <c r="L567" s="258">
        <f t="shared" si="33"/>
        <v>14175</v>
      </c>
      <c r="M567" s="26"/>
      <c r="N567" s="261">
        <f t="shared" si="34"/>
        <v>135</v>
      </c>
      <c r="O567" s="72">
        <f t="shared" si="36"/>
        <v>0</v>
      </c>
      <c r="P567" s="26">
        <f t="shared" si="35"/>
        <v>14175</v>
      </c>
      <c r="Q567" s="28">
        <f t="shared" si="37"/>
        <v>0</v>
      </c>
    </row>
    <row r="568" spans="1:17">
      <c r="A568" s="259">
        <v>0</v>
      </c>
      <c r="B568" s="255">
        <v>133850</v>
      </c>
      <c r="C568" s="341" t="s">
        <v>2857</v>
      </c>
      <c r="D568" s="342"/>
      <c r="E568" s="342"/>
      <c r="F568" s="342"/>
      <c r="G568" s="342"/>
      <c r="H568" s="342"/>
      <c r="I568" s="342"/>
      <c r="J568" s="343"/>
      <c r="K568" s="260">
        <v>44.1</v>
      </c>
      <c r="L568" s="258">
        <f t="shared" si="33"/>
        <v>4631</v>
      </c>
      <c r="M568" s="26"/>
      <c r="N568" s="262">
        <f t="shared" si="34"/>
        <v>44.1</v>
      </c>
      <c r="O568" s="72">
        <f t="shared" si="36"/>
        <v>0</v>
      </c>
      <c r="P568" s="26">
        <f t="shared" si="35"/>
        <v>4631</v>
      </c>
      <c r="Q568" s="28">
        <f t="shared" si="37"/>
        <v>0</v>
      </c>
    </row>
    <row r="569" spans="1:17">
      <c r="A569" s="259">
        <v>0</v>
      </c>
      <c r="B569" s="255">
        <v>133876</v>
      </c>
      <c r="C569" s="341" t="s">
        <v>2858</v>
      </c>
      <c r="D569" s="342"/>
      <c r="E569" s="342"/>
      <c r="F569" s="342"/>
      <c r="G569" s="342"/>
      <c r="H569" s="342"/>
      <c r="I569" s="342"/>
      <c r="J569" s="343"/>
      <c r="K569" s="260">
        <v>29.9</v>
      </c>
      <c r="L569" s="258">
        <f t="shared" si="33"/>
        <v>3140</v>
      </c>
      <c r="M569" s="26"/>
      <c r="N569" s="262">
        <f t="shared" si="34"/>
        <v>29.9</v>
      </c>
      <c r="O569" s="72">
        <f t="shared" si="36"/>
        <v>0</v>
      </c>
      <c r="P569" s="26">
        <f t="shared" si="35"/>
        <v>3140</v>
      </c>
      <c r="Q569" s="28">
        <f t="shared" si="37"/>
        <v>0</v>
      </c>
    </row>
    <row r="570" spans="1:17" ht="12" customHeight="1">
      <c r="A570" s="259">
        <v>0</v>
      </c>
      <c r="B570" s="255">
        <v>133926</v>
      </c>
      <c r="C570" s="341" t="s">
        <v>2859</v>
      </c>
      <c r="D570" s="342"/>
      <c r="E570" s="342"/>
      <c r="F570" s="342"/>
      <c r="G570" s="342"/>
      <c r="H570" s="342"/>
      <c r="I570" s="342"/>
      <c r="J570" s="343"/>
      <c r="K570" s="260">
        <v>32.6</v>
      </c>
      <c r="L570" s="258">
        <f t="shared" si="33"/>
        <v>3423</v>
      </c>
      <c r="M570" s="26"/>
      <c r="N570" s="262">
        <f t="shared" si="34"/>
        <v>32.6</v>
      </c>
      <c r="O570" s="72">
        <f t="shared" si="36"/>
        <v>0</v>
      </c>
      <c r="P570" s="26">
        <f t="shared" si="35"/>
        <v>3423</v>
      </c>
      <c r="Q570" s="28">
        <f t="shared" si="37"/>
        <v>0</v>
      </c>
    </row>
    <row r="571" spans="1:17" ht="21" customHeight="1">
      <c r="A571" s="259">
        <v>0</v>
      </c>
      <c r="B571" s="255">
        <v>133934</v>
      </c>
      <c r="C571" s="341" t="s">
        <v>2860</v>
      </c>
      <c r="D571" s="342"/>
      <c r="E571" s="342"/>
      <c r="F571" s="342"/>
      <c r="G571" s="342"/>
      <c r="H571" s="342"/>
      <c r="I571" s="342"/>
      <c r="J571" s="343"/>
      <c r="K571" s="96">
        <v>9.0500000000000007</v>
      </c>
      <c r="L571" s="258">
        <f t="shared" si="33"/>
        <v>950</v>
      </c>
      <c r="M571" s="26"/>
      <c r="N571" s="72">
        <f t="shared" si="34"/>
        <v>9.0500000000000007</v>
      </c>
      <c r="O571" s="72">
        <f t="shared" si="36"/>
        <v>0</v>
      </c>
      <c r="P571" s="26">
        <f t="shared" si="35"/>
        <v>950</v>
      </c>
      <c r="Q571" s="28">
        <f t="shared" si="37"/>
        <v>0</v>
      </c>
    </row>
    <row r="572" spans="1:17">
      <c r="A572" s="259">
        <v>0</v>
      </c>
      <c r="B572" s="255">
        <v>134015</v>
      </c>
      <c r="C572" s="341" t="s">
        <v>2861</v>
      </c>
      <c r="D572" s="342"/>
      <c r="E572" s="342"/>
      <c r="F572" s="342"/>
      <c r="G572" s="342"/>
      <c r="H572" s="342"/>
      <c r="I572" s="342"/>
      <c r="J572" s="343"/>
      <c r="K572" s="260">
        <v>78.3</v>
      </c>
      <c r="L572" s="258">
        <f t="shared" si="33"/>
        <v>8222</v>
      </c>
      <c r="M572" s="26"/>
      <c r="N572" s="262">
        <f t="shared" si="34"/>
        <v>78.3</v>
      </c>
      <c r="O572" s="72">
        <f t="shared" si="36"/>
        <v>0</v>
      </c>
      <c r="P572" s="26">
        <f t="shared" si="35"/>
        <v>8222</v>
      </c>
      <c r="Q572" s="28">
        <f t="shared" si="37"/>
        <v>0</v>
      </c>
    </row>
    <row r="573" spans="1:17">
      <c r="A573" s="259">
        <v>0</v>
      </c>
      <c r="B573" s="255">
        <v>134023</v>
      </c>
      <c r="C573" s="341" t="s">
        <v>2862</v>
      </c>
      <c r="D573" s="342"/>
      <c r="E573" s="342"/>
      <c r="F573" s="342"/>
      <c r="G573" s="342"/>
      <c r="H573" s="342"/>
      <c r="I573" s="342"/>
      <c r="J573" s="343"/>
      <c r="K573" s="260">
        <v>47.2</v>
      </c>
      <c r="L573" s="258">
        <f t="shared" si="33"/>
        <v>4956</v>
      </c>
      <c r="M573" s="26"/>
      <c r="N573" s="262">
        <f t="shared" si="34"/>
        <v>47.2</v>
      </c>
      <c r="O573" s="72">
        <f t="shared" si="36"/>
        <v>0</v>
      </c>
      <c r="P573" s="26">
        <f t="shared" si="35"/>
        <v>4956</v>
      </c>
      <c r="Q573" s="28">
        <f t="shared" si="37"/>
        <v>0</v>
      </c>
    </row>
    <row r="574" spans="1:17">
      <c r="A574" s="259">
        <v>0</v>
      </c>
      <c r="B574" s="255">
        <v>134031</v>
      </c>
      <c r="C574" s="341" t="s">
        <v>2863</v>
      </c>
      <c r="D574" s="342"/>
      <c r="E574" s="342"/>
      <c r="F574" s="342"/>
      <c r="G574" s="342"/>
      <c r="H574" s="342"/>
      <c r="I574" s="342"/>
      <c r="J574" s="343"/>
      <c r="K574" s="260">
        <v>42.9</v>
      </c>
      <c r="L574" s="258">
        <f t="shared" si="33"/>
        <v>4505</v>
      </c>
      <c r="M574" s="26"/>
      <c r="N574" s="262">
        <f t="shared" si="34"/>
        <v>42.9</v>
      </c>
      <c r="O574" s="72">
        <f t="shared" si="36"/>
        <v>0</v>
      </c>
      <c r="P574" s="26">
        <f t="shared" si="35"/>
        <v>4505</v>
      </c>
      <c r="Q574" s="28">
        <f t="shared" si="37"/>
        <v>0</v>
      </c>
    </row>
    <row r="575" spans="1:17">
      <c r="A575" s="259">
        <v>0</v>
      </c>
      <c r="B575" s="255">
        <v>134056</v>
      </c>
      <c r="C575" s="341" t="s">
        <v>2864</v>
      </c>
      <c r="D575" s="342"/>
      <c r="E575" s="342"/>
      <c r="F575" s="342"/>
      <c r="G575" s="342"/>
      <c r="H575" s="342"/>
      <c r="I575" s="342"/>
      <c r="J575" s="343"/>
      <c r="K575" s="258">
        <v>99</v>
      </c>
      <c r="L575" s="258">
        <f t="shared" si="33"/>
        <v>10395</v>
      </c>
      <c r="M575" s="26"/>
      <c r="N575" s="262">
        <f t="shared" si="34"/>
        <v>99</v>
      </c>
      <c r="O575" s="72">
        <f t="shared" si="36"/>
        <v>0</v>
      </c>
      <c r="P575" s="26">
        <f t="shared" si="35"/>
        <v>10395</v>
      </c>
      <c r="Q575" s="28">
        <f t="shared" si="37"/>
        <v>0</v>
      </c>
    </row>
    <row r="576" spans="1:17">
      <c r="A576" s="259">
        <v>0</v>
      </c>
      <c r="B576" s="255">
        <v>136960</v>
      </c>
      <c r="C576" s="341" t="s">
        <v>2865</v>
      </c>
      <c r="D576" s="342"/>
      <c r="E576" s="342"/>
      <c r="F576" s="342"/>
      <c r="G576" s="342"/>
      <c r="H576" s="342"/>
      <c r="I576" s="342"/>
      <c r="J576" s="343"/>
      <c r="K576" s="260">
        <v>61.2</v>
      </c>
      <c r="L576" s="258">
        <f t="shared" si="33"/>
        <v>6426</v>
      </c>
      <c r="M576" s="26"/>
      <c r="N576" s="262">
        <f t="shared" si="34"/>
        <v>61.2</v>
      </c>
      <c r="O576" s="72">
        <f t="shared" si="36"/>
        <v>0</v>
      </c>
      <c r="P576" s="26">
        <f t="shared" si="35"/>
        <v>6426</v>
      </c>
      <c r="Q576" s="28">
        <f t="shared" si="37"/>
        <v>0</v>
      </c>
    </row>
    <row r="577" spans="1:17">
      <c r="A577" s="259">
        <v>0</v>
      </c>
      <c r="B577" s="255">
        <v>139964</v>
      </c>
      <c r="C577" s="341" t="s">
        <v>2866</v>
      </c>
      <c r="D577" s="342"/>
      <c r="E577" s="342"/>
      <c r="F577" s="342"/>
      <c r="G577" s="342"/>
      <c r="H577" s="342"/>
      <c r="I577" s="342"/>
      <c r="J577" s="343"/>
      <c r="K577" s="260">
        <v>62.2</v>
      </c>
      <c r="L577" s="258">
        <f t="shared" si="33"/>
        <v>6531</v>
      </c>
      <c r="M577" s="26"/>
      <c r="N577" s="262">
        <f t="shared" si="34"/>
        <v>62.2</v>
      </c>
      <c r="O577" s="72">
        <f t="shared" si="36"/>
        <v>0</v>
      </c>
      <c r="P577" s="26">
        <f t="shared" si="35"/>
        <v>6531</v>
      </c>
      <c r="Q577" s="28">
        <f t="shared" si="37"/>
        <v>0</v>
      </c>
    </row>
    <row r="578" spans="1:17">
      <c r="A578" s="259">
        <v>0</v>
      </c>
      <c r="B578" s="255">
        <v>3418</v>
      </c>
      <c r="C578" s="341" t="s">
        <v>2867</v>
      </c>
      <c r="D578" s="342"/>
      <c r="E578" s="342"/>
      <c r="F578" s="342"/>
      <c r="G578" s="342"/>
      <c r="H578" s="342"/>
      <c r="I578" s="342"/>
      <c r="J578" s="343"/>
      <c r="K578" s="96">
        <v>4.4400000000000004</v>
      </c>
      <c r="L578" s="258">
        <f t="shared" si="33"/>
        <v>466</v>
      </c>
      <c r="M578" s="26"/>
      <c r="N578" s="72">
        <f t="shared" si="34"/>
        <v>4.4400000000000004</v>
      </c>
      <c r="O578" s="72">
        <f t="shared" si="36"/>
        <v>0</v>
      </c>
      <c r="P578" s="26">
        <f t="shared" si="35"/>
        <v>466</v>
      </c>
      <c r="Q578" s="28">
        <f t="shared" si="37"/>
        <v>0</v>
      </c>
    </row>
    <row r="579" spans="1:17">
      <c r="A579" s="259">
        <v>0</v>
      </c>
      <c r="B579" s="255">
        <v>6395</v>
      </c>
      <c r="C579" s="341" t="s">
        <v>2868</v>
      </c>
      <c r="D579" s="342"/>
      <c r="E579" s="342"/>
      <c r="F579" s="342"/>
      <c r="G579" s="342"/>
      <c r="H579" s="342"/>
      <c r="I579" s="342"/>
      <c r="J579" s="343"/>
      <c r="K579" s="96">
        <v>10.74</v>
      </c>
      <c r="L579" s="258">
        <f t="shared" si="33"/>
        <v>1128</v>
      </c>
      <c r="M579" s="26"/>
      <c r="N579" s="72">
        <f t="shared" si="34"/>
        <v>10.74</v>
      </c>
      <c r="O579" s="72">
        <f t="shared" si="36"/>
        <v>0</v>
      </c>
      <c r="P579" s="26">
        <f t="shared" si="35"/>
        <v>1128</v>
      </c>
      <c r="Q579" s="28">
        <f t="shared" si="37"/>
        <v>0</v>
      </c>
    </row>
    <row r="580" spans="1:17">
      <c r="A580" s="259">
        <v>0</v>
      </c>
      <c r="B580" s="255">
        <v>26518</v>
      </c>
      <c r="C580" s="341" t="s">
        <v>2869</v>
      </c>
      <c r="D580" s="342"/>
      <c r="E580" s="342"/>
      <c r="F580" s="342"/>
      <c r="G580" s="342"/>
      <c r="H580" s="342"/>
      <c r="I580" s="342"/>
      <c r="J580" s="343"/>
      <c r="K580" s="260">
        <v>29.9</v>
      </c>
      <c r="L580" s="258">
        <f t="shared" si="33"/>
        <v>3140</v>
      </c>
      <c r="M580" s="26"/>
      <c r="N580" s="262">
        <f t="shared" si="34"/>
        <v>29.9</v>
      </c>
      <c r="O580" s="72">
        <f t="shared" si="36"/>
        <v>0</v>
      </c>
      <c r="P580" s="26">
        <f t="shared" si="35"/>
        <v>3140</v>
      </c>
      <c r="Q580" s="28">
        <f t="shared" si="37"/>
        <v>0</v>
      </c>
    </row>
    <row r="581" spans="1:17">
      <c r="A581" s="259">
        <v>0</v>
      </c>
      <c r="B581" s="255">
        <v>57620</v>
      </c>
      <c r="C581" s="341" t="s">
        <v>2870</v>
      </c>
      <c r="D581" s="342"/>
      <c r="E581" s="342"/>
      <c r="F581" s="342"/>
      <c r="G581" s="342"/>
      <c r="H581" s="342"/>
      <c r="I581" s="342"/>
      <c r="J581" s="343"/>
      <c r="K581" s="258">
        <v>115</v>
      </c>
      <c r="L581" s="258">
        <f t="shared" si="33"/>
        <v>12075</v>
      </c>
      <c r="M581" s="26"/>
      <c r="N581" s="261">
        <f t="shared" si="34"/>
        <v>115</v>
      </c>
      <c r="O581" s="72">
        <f t="shared" si="36"/>
        <v>0</v>
      </c>
      <c r="P581" s="26">
        <f t="shared" si="35"/>
        <v>12075</v>
      </c>
      <c r="Q581" s="28">
        <f t="shared" si="37"/>
        <v>0</v>
      </c>
    </row>
    <row r="582" spans="1:17">
      <c r="A582" s="259">
        <v>0</v>
      </c>
      <c r="B582" s="255">
        <v>94961</v>
      </c>
      <c r="C582" s="341" t="s">
        <v>2871</v>
      </c>
      <c r="D582" s="342"/>
      <c r="E582" s="342"/>
      <c r="F582" s="342"/>
      <c r="G582" s="342"/>
      <c r="H582" s="342"/>
      <c r="I582" s="342"/>
      <c r="J582" s="343"/>
      <c r="K582" s="260">
        <v>69.099999999999994</v>
      </c>
      <c r="L582" s="258">
        <f t="shared" si="33"/>
        <v>7256</v>
      </c>
      <c r="M582" s="26"/>
      <c r="N582" s="262">
        <f t="shared" si="34"/>
        <v>69.099999999999994</v>
      </c>
      <c r="O582" s="72">
        <f t="shared" si="36"/>
        <v>0</v>
      </c>
      <c r="P582" s="26">
        <f t="shared" si="35"/>
        <v>7256</v>
      </c>
      <c r="Q582" s="28">
        <f t="shared" si="37"/>
        <v>0</v>
      </c>
    </row>
    <row r="583" spans="1:17">
      <c r="A583" s="259">
        <v>0</v>
      </c>
      <c r="B583" s="255">
        <v>143834</v>
      </c>
      <c r="C583" s="341" t="s">
        <v>2872</v>
      </c>
      <c r="D583" s="342"/>
      <c r="E583" s="342"/>
      <c r="F583" s="342"/>
      <c r="G583" s="342"/>
      <c r="H583" s="342"/>
      <c r="I583" s="342"/>
      <c r="J583" s="343"/>
      <c r="K583" s="260">
        <v>59.3</v>
      </c>
      <c r="L583" s="258">
        <f t="shared" si="33"/>
        <v>6227</v>
      </c>
      <c r="M583" s="26"/>
      <c r="N583" s="262">
        <f t="shared" si="34"/>
        <v>59.3</v>
      </c>
      <c r="O583" s="72">
        <f t="shared" si="36"/>
        <v>0</v>
      </c>
      <c r="P583" s="26">
        <f t="shared" si="35"/>
        <v>6227</v>
      </c>
      <c r="Q583" s="28">
        <f t="shared" si="37"/>
        <v>0</v>
      </c>
    </row>
    <row r="584" spans="1:17">
      <c r="A584" s="259">
        <v>0</v>
      </c>
      <c r="B584" s="255">
        <v>19984</v>
      </c>
      <c r="C584" s="341" t="s">
        <v>2873</v>
      </c>
      <c r="D584" s="342"/>
      <c r="E584" s="342"/>
      <c r="F584" s="342"/>
      <c r="G584" s="342"/>
      <c r="H584" s="342"/>
      <c r="I584" s="342"/>
      <c r="J584" s="343"/>
      <c r="K584" s="258">
        <v>511</v>
      </c>
      <c r="L584" s="258">
        <f t="shared" si="33"/>
        <v>53655</v>
      </c>
      <c r="M584" s="26"/>
      <c r="N584" s="261">
        <f t="shared" si="34"/>
        <v>511</v>
      </c>
      <c r="O584" s="72">
        <f t="shared" si="36"/>
        <v>0</v>
      </c>
      <c r="P584" s="26">
        <f t="shared" si="35"/>
        <v>53655</v>
      </c>
      <c r="Q584" s="28">
        <f t="shared" si="37"/>
        <v>0</v>
      </c>
    </row>
    <row r="585" spans="1:17">
      <c r="A585" s="259">
        <v>0</v>
      </c>
      <c r="B585" s="255">
        <v>19992</v>
      </c>
      <c r="C585" s="341" t="s">
        <v>2874</v>
      </c>
      <c r="D585" s="342"/>
      <c r="E585" s="342"/>
      <c r="F585" s="342"/>
      <c r="G585" s="342"/>
      <c r="H585" s="342"/>
      <c r="I585" s="342"/>
      <c r="J585" s="343"/>
      <c r="K585" s="258">
        <v>770</v>
      </c>
      <c r="L585" s="258">
        <f t="shared" si="33"/>
        <v>80850</v>
      </c>
      <c r="M585" s="26"/>
      <c r="N585" s="261">
        <f t="shared" si="34"/>
        <v>770</v>
      </c>
      <c r="O585" s="72">
        <f t="shared" si="36"/>
        <v>0</v>
      </c>
      <c r="P585" s="26">
        <f t="shared" si="35"/>
        <v>80850</v>
      </c>
      <c r="Q585" s="28">
        <f t="shared" si="37"/>
        <v>0</v>
      </c>
    </row>
    <row r="586" spans="1:17">
      <c r="A586" s="259">
        <v>0</v>
      </c>
      <c r="B586" s="255">
        <v>20008</v>
      </c>
      <c r="C586" s="341" t="s">
        <v>2875</v>
      </c>
      <c r="D586" s="342"/>
      <c r="E586" s="342"/>
      <c r="F586" s="342"/>
      <c r="G586" s="342"/>
      <c r="H586" s="342"/>
      <c r="I586" s="342"/>
      <c r="J586" s="343"/>
      <c r="K586" s="258">
        <v>1013</v>
      </c>
      <c r="L586" s="258">
        <f t="shared" si="33"/>
        <v>106365</v>
      </c>
      <c r="M586" s="26"/>
      <c r="N586" s="261">
        <f t="shared" si="34"/>
        <v>1013</v>
      </c>
      <c r="O586" s="72">
        <f t="shared" si="36"/>
        <v>0</v>
      </c>
      <c r="P586" s="26">
        <f t="shared" si="35"/>
        <v>106365</v>
      </c>
      <c r="Q586" s="28">
        <f t="shared" si="37"/>
        <v>0</v>
      </c>
    </row>
    <row r="587" spans="1:17">
      <c r="A587" s="259">
        <v>0</v>
      </c>
      <c r="B587" s="255">
        <v>12278</v>
      </c>
      <c r="C587" s="341" t="s">
        <v>2876</v>
      </c>
      <c r="D587" s="342"/>
      <c r="E587" s="342"/>
      <c r="F587" s="342"/>
      <c r="G587" s="342"/>
      <c r="H587" s="342"/>
      <c r="I587" s="342"/>
      <c r="J587" s="343"/>
      <c r="K587" s="258">
        <v>152</v>
      </c>
      <c r="L587" s="258">
        <f t="shared" si="33"/>
        <v>15960</v>
      </c>
      <c r="M587" s="26"/>
      <c r="N587" s="261">
        <f t="shared" si="34"/>
        <v>152</v>
      </c>
      <c r="O587" s="72">
        <f t="shared" si="36"/>
        <v>0</v>
      </c>
      <c r="P587" s="26">
        <f t="shared" si="35"/>
        <v>15960</v>
      </c>
      <c r="Q587" s="28">
        <f t="shared" si="37"/>
        <v>0</v>
      </c>
    </row>
    <row r="588" spans="1:17">
      <c r="A588" s="259">
        <v>0</v>
      </c>
      <c r="B588" s="255">
        <v>18341</v>
      </c>
      <c r="C588" s="341" t="s">
        <v>2877</v>
      </c>
      <c r="D588" s="342"/>
      <c r="E588" s="342"/>
      <c r="F588" s="342"/>
      <c r="G588" s="342"/>
      <c r="H588" s="342"/>
      <c r="I588" s="342"/>
      <c r="J588" s="343"/>
      <c r="K588" s="96">
        <v>5.49</v>
      </c>
      <c r="L588" s="258">
        <f t="shared" si="33"/>
        <v>576</v>
      </c>
      <c r="M588" s="26"/>
      <c r="N588" s="72">
        <f t="shared" si="34"/>
        <v>5.49</v>
      </c>
      <c r="O588" s="72">
        <f t="shared" si="36"/>
        <v>0</v>
      </c>
      <c r="P588" s="26">
        <f t="shared" si="35"/>
        <v>576</v>
      </c>
      <c r="Q588" s="28">
        <f t="shared" si="37"/>
        <v>0</v>
      </c>
    </row>
    <row r="589" spans="1:17">
      <c r="A589" s="259">
        <v>0</v>
      </c>
      <c r="B589" s="255">
        <v>74856</v>
      </c>
      <c r="C589" s="341" t="s">
        <v>2878</v>
      </c>
      <c r="D589" s="342"/>
      <c r="E589" s="342"/>
      <c r="F589" s="342"/>
      <c r="G589" s="342"/>
      <c r="H589" s="342"/>
      <c r="I589" s="342"/>
      <c r="J589" s="343"/>
      <c r="K589" s="258">
        <v>152</v>
      </c>
      <c r="L589" s="258">
        <f t="shared" si="33"/>
        <v>15960</v>
      </c>
      <c r="M589" s="26"/>
      <c r="N589" s="261">
        <f t="shared" si="34"/>
        <v>152</v>
      </c>
      <c r="O589" s="72">
        <f t="shared" si="36"/>
        <v>0</v>
      </c>
      <c r="P589" s="26">
        <f t="shared" si="35"/>
        <v>15960</v>
      </c>
      <c r="Q589" s="28">
        <f t="shared" si="37"/>
        <v>0</v>
      </c>
    </row>
    <row r="590" spans="1:17">
      <c r="A590" s="259">
        <v>0</v>
      </c>
      <c r="B590" s="255">
        <v>98418</v>
      </c>
      <c r="C590" s="341" t="s">
        <v>2879</v>
      </c>
      <c r="D590" s="342"/>
      <c r="E590" s="342"/>
      <c r="F590" s="342"/>
      <c r="G590" s="342"/>
      <c r="H590" s="342"/>
      <c r="I590" s="342"/>
      <c r="J590" s="343"/>
      <c r="K590" s="260">
        <v>36.1</v>
      </c>
      <c r="L590" s="258">
        <f t="shared" si="33"/>
        <v>3791</v>
      </c>
      <c r="M590" s="26"/>
      <c r="N590" s="262">
        <f t="shared" si="34"/>
        <v>36.1</v>
      </c>
      <c r="O590" s="72">
        <f t="shared" si="36"/>
        <v>0</v>
      </c>
      <c r="P590" s="26">
        <f t="shared" si="35"/>
        <v>3791</v>
      </c>
      <c r="Q590" s="28">
        <f t="shared" si="37"/>
        <v>0</v>
      </c>
    </row>
    <row r="591" spans="1:17">
      <c r="A591" s="259">
        <v>0</v>
      </c>
      <c r="B591" s="255">
        <v>98434</v>
      </c>
      <c r="C591" s="341" t="s">
        <v>2880</v>
      </c>
      <c r="D591" s="342"/>
      <c r="E591" s="342"/>
      <c r="F591" s="342"/>
      <c r="G591" s="342"/>
      <c r="H591" s="342"/>
      <c r="I591" s="342"/>
      <c r="J591" s="343"/>
      <c r="K591" s="258">
        <v>211</v>
      </c>
      <c r="L591" s="258">
        <f t="shared" si="33"/>
        <v>22155</v>
      </c>
      <c r="M591" s="26"/>
      <c r="N591" s="261">
        <f t="shared" si="34"/>
        <v>211</v>
      </c>
      <c r="O591" s="72">
        <f t="shared" si="36"/>
        <v>0</v>
      </c>
      <c r="P591" s="26">
        <f t="shared" si="35"/>
        <v>22155</v>
      </c>
      <c r="Q591" s="28">
        <f t="shared" si="37"/>
        <v>0</v>
      </c>
    </row>
    <row r="592" spans="1:17">
      <c r="A592" s="259">
        <v>0</v>
      </c>
      <c r="B592" s="255">
        <v>98459</v>
      </c>
      <c r="C592" s="341" t="s">
        <v>2881</v>
      </c>
      <c r="D592" s="342"/>
      <c r="E592" s="342"/>
      <c r="F592" s="342"/>
      <c r="G592" s="342"/>
      <c r="H592" s="342"/>
      <c r="I592" s="342"/>
      <c r="J592" s="343"/>
      <c r="K592" s="258">
        <v>146</v>
      </c>
      <c r="L592" s="258">
        <f t="shared" si="33"/>
        <v>15330</v>
      </c>
      <c r="M592" s="26"/>
      <c r="N592" s="261">
        <f t="shared" si="34"/>
        <v>146</v>
      </c>
      <c r="O592" s="72">
        <f t="shared" si="36"/>
        <v>0</v>
      </c>
      <c r="P592" s="26">
        <f t="shared" si="35"/>
        <v>15330</v>
      </c>
      <c r="Q592" s="28">
        <f t="shared" si="37"/>
        <v>0</v>
      </c>
    </row>
    <row r="593" spans="1:17">
      <c r="A593" s="259">
        <v>0</v>
      </c>
      <c r="B593" s="255">
        <v>98525</v>
      </c>
      <c r="C593" s="341" t="s">
        <v>2882</v>
      </c>
      <c r="D593" s="342"/>
      <c r="E593" s="342"/>
      <c r="F593" s="342"/>
      <c r="G593" s="342"/>
      <c r="H593" s="342"/>
      <c r="I593" s="342"/>
      <c r="J593" s="343"/>
      <c r="K593" s="258">
        <v>108</v>
      </c>
      <c r="L593" s="258">
        <f t="shared" si="33"/>
        <v>11340</v>
      </c>
      <c r="M593" s="26"/>
      <c r="N593" s="262">
        <f t="shared" si="34"/>
        <v>108</v>
      </c>
      <c r="O593" s="72">
        <f t="shared" si="36"/>
        <v>0</v>
      </c>
      <c r="P593" s="26">
        <f t="shared" si="35"/>
        <v>11340</v>
      </c>
      <c r="Q593" s="28">
        <f t="shared" si="37"/>
        <v>0</v>
      </c>
    </row>
    <row r="594" spans="1:17">
      <c r="A594" s="259">
        <v>0</v>
      </c>
      <c r="B594" s="255">
        <v>98665</v>
      </c>
      <c r="C594" s="341" t="s">
        <v>2883</v>
      </c>
      <c r="D594" s="342"/>
      <c r="E594" s="342"/>
      <c r="F594" s="342"/>
      <c r="G594" s="342"/>
      <c r="H594" s="342"/>
      <c r="I594" s="342"/>
      <c r="J594" s="343"/>
      <c r="K594" s="260">
        <v>58.1</v>
      </c>
      <c r="L594" s="258">
        <f t="shared" si="33"/>
        <v>6101</v>
      </c>
      <c r="M594" s="26"/>
      <c r="N594" s="262">
        <f t="shared" si="34"/>
        <v>58.1</v>
      </c>
      <c r="O594" s="72">
        <f t="shared" si="36"/>
        <v>0</v>
      </c>
      <c r="P594" s="26">
        <f t="shared" si="35"/>
        <v>6101</v>
      </c>
      <c r="Q594" s="28">
        <f t="shared" si="37"/>
        <v>0</v>
      </c>
    </row>
    <row r="595" spans="1:17">
      <c r="A595" s="259">
        <v>0</v>
      </c>
      <c r="B595" s="255">
        <v>98707</v>
      </c>
      <c r="C595" s="341" t="s">
        <v>2884</v>
      </c>
      <c r="D595" s="342"/>
      <c r="E595" s="342"/>
      <c r="F595" s="342"/>
      <c r="G595" s="342"/>
      <c r="H595" s="342"/>
      <c r="I595" s="342"/>
      <c r="J595" s="343"/>
      <c r="K595" s="258">
        <v>194</v>
      </c>
      <c r="L595" s="258">
        <f t="shared" ref="L595:L656" si="38">ROUND(K595*Курс_EUR,0)</f>
        <v>20370</v>
      </c>
      <c r="M595" s="26"/>
      <c r="N595" s="261">
        <f t="shared" si="34"/>
        <v>194</v>
      </c>
      <c r="O595" s="72">
        <f t="shared" si="36"/>
        <v>0</v>
      </c>
      <c r="P595" s="26">
        <f t="shared" si="35"/>
        <v>20370</v>
      </c>
      <c r="Q595" s="28">
        <f t="shared" si="37"/>
        <v>0</v>
      </c>
    </row>
    <row r="596" spans="1:17">
      <c r="A596" s="259">
        <v>0</v>
      </c>
      <c r="B596" s="255">
        <v>98772</v>
      </c>
      <c r="C596" s="341" t="s">
        <v>2885</v>
      </c>
      <c r="D596" s="342"/>
      <c r="E596" s="342"/>
      <c r="F596" s="342"/>
      <c r="G596" s="342"/>
      <c r="H596" s="342"/>
      <c r="I596" s="342"/>
      <c r="J596" s="343"/>
      <c r="K596" s="258">
        <v>196</v>
      </c>
      <c r="L596" s="258">
        <f t="shared" si="38"/>
        <v>20580</v>
      </c>
      <c r="M596" s="26"/>
      <c r="N596" s="261">
        <f t="shared" ref="N596:N657" si="39">K596*(1-Скидка_SATA)</f>
        <v>196</v>
      </c>
      <c r="O596" s="72">
        <f t="shared" si="36"/>
        <v>0</v>
      </c>
      <c r="P596" s="26">
        <f t="shared" ref="P596:P657" si="40">L596*(1-Скидка_SATA)</f>
        <v>20580</v>
      </c>
      <c r="Q596" s="28">
        <f t="shared" si="37"/>
        <v>0</v>
      </c>
    </row>
    <row r="597" spans="1:17">
      <c r="A597" s="259">
        <v>0</v>
      </c>
      <c r="B597" s="255">
        <v>207522</v>
      </c>
      <c r="C597" s="341" t="s">
        <v>2886</v>
      </c>
      <c r="D597" s="342"/>
      <c r="E597" s="342"/>
      <c r="F597" s="342"/>
      <c r="G597" s="342"/>
      <c r="H597" s="342"/>
      <c r="I597" s="342"/>
      <c r="J597" s="343"/>
      <c r="K597" s="258">
        <v>129</v>
      </c>
      <c r="L597" s="258">
        <f t="shared" si="38"/>
        <v>13545</v>
      </c>
      <c r="M597" s="26"/>
      <c r="N597" s="261">
        <f t="shared" si="39"/>
        <v>129</v>
      </c>
      <c r="O597" s="72">
        <f t="shared" si="36"/>
        <v>0</v>
      </c>
      <c r="P597" s="26">
        <f t="shared" si="40"/>
        <v>13545</v>
      </c>
      <c r="Q597" s="28">
        <f t="shared" si="37"/>
        <v>0</v>
      </c>
    </row>
    <row r="598" spans="1:17">
      <c r="A598" s="259">
        <v>0</v>
      </c>
      <c r="B598" s="255">
        <v>207530</v>
      </c>
      <c r="C598" s="341" t="s">
        <v>2887</v>
      </c>
      <c r="D598" s="342"/>
      <c r="E598" s="342"/>
      <c r="F598" s="342"/>
      <c r="G598" s="342"/>
      <c r="H598" s="342"/>
      <c r="I598" s="342"/>
      <c r="J598" s="343"/>
      <c r="K598" s="258">
        <v>795</v>
      </c>
      <c r="L598" s="258">
        <f t="shared" si="38"/>
        <v>83475</v>
      </c>
      <c r="M598" s="26"/>
      <c r="N598" s="261">
        <f t="shared" si="39"/>
        <v>795</v>
      </c>
      <c r="O598" s="72">
        <f t="shared" si="36"/>
        <v>0</v>
      </c>
      <c r="P598" s="26">
        <f t="shared" si="40"/>
        <v>83475</v>
      </c>
      <c r="Q598" s="28">
        <f t="shared" si="37"/>
        <v>0</v>
      </c>
    </row>
    <row r="599" spans="1:17">
      <c r="A599" s="259">
        <v>0</v>
      </c>
      <c r="B599" s="255">
        <v>228049</v>
      </c>
      <c r="C599" s="341" t="s">
        <v>2888</v>
      </c>
      <c r="D599" s="342"/>
      <c r="E599" s="342"/>
      <c r="F599" s="342"/>
      <c r="G599" s="342"/>
      <c r="H599" s="342"/>
      <c r="I599" s="342"/>
      <c r="J599" s="343"/>
      <c r="K599" s="260">
        <v>82</v>
      </c>
      <c r="L599" s="258">
        <f t="shared" si="38"/>
        <v>8610</v>
      </c>
      <c r="M599" s="26"/>
      <c r="N599" s="262">
        <f t="shared" si="39"/>
        <v>82</v>
      </c>
      <c r="O599" s="72">
        <f t="shared" si="36"/>
        <v>0</v>
      </c>
      <c r="P599" s="26">
        <f t="shared" si="40"/>
        <v>8610</v>
      </c>
      <c r="Q599" s="28">
        <f t="shared" si="37"/>
        <v>0</v>
      </c>
    </row>
    <row r="600" spans="1:17">
      <c r="A600" s="259">
        <v>0</v>
      </c>
      <c r="B600" s="255">
        <v>1011527</v>
      </c>
      <c r="C600" s="341" t="s">
        <v>2889</v>
      </c>
      <c r="D600" s="342"/>
      <c r="E600" s="342"/>
      <c r="F600" s="342"/>
      <c r="G600" s="342"/>
      <c r="H600" s="342"/>
      <c r="I600" s="342"/>
      <c r="J600" s="343"/>
      <c r="K600" s="258">
        <v>99</v>
      </c>
      <c r="L600" s="258">
        <f t="shared" si="38"/>
        <v>10395</v>
      </c>
      <c r="M600" s="26"/>
      <c r="N600" s="262">
        <f t="shared" si="39"/>
        <v>99</v>
      </c>
      <c r="O600" s="72">
        <f t="shared" si="36"/>
        <v>0</v>
      </c>
      <c r="P600" s="26">
        <f t="shared" si="40"/>
        <v>10395</v>
      </c>
      <c r="Q600" s="28">
        <f t="shared" si="37"/>
        <v>0</v>
      </c>
    </row>
    <row r="601" spans="1:17">
      <c r="A601" s="259">
        <v>0</v>
      </c>
      <c r="B601" s="255">
        <v>12633</v>
      </c>
      <c r="C601" s="341" t="s">
        <v>2890</v>
      </c>
      <c r="D601" s="342"/>
      <c r="E601" s="342"/>
      <c r="F601" s="342"/>
      <c r="G601" s="342"/>
      <c r="H601" s="342"/>
      <c r="I601" s="342"/>
      <c r="J601" s="343"/>
      <c r="K601" s="258">
        <v>125</v>
      </c>
      <c r="L601" s="258">
        <f t="shared" si="38"/>
        <v>13125</v>
      </c>
      <c r="M601" s="26"/>
      <c r="N601" s="261">
        <f t="shared" si="39"/>
        <v>125</v>
      </c>
      <c r="O601" s="72">
        <f t="shared" si="36"/>
        <v>0</v>
      </c>
      <c r="P601" s="26">
        <f t="shared" si="40"/>
        <v>13125</v>
      </c>
      <c r="Q601" s="28">
        <f t="shared" si="37"/>
        <v>0</v>
      </c>
    </row>
    <row r="602" spans="1:17">
      <c r="A602" s="259">
        <v>0</v>
      </c>
      <c r="B602" s="255">
        <v>45286</v>
      </c>
      <c r="C602" s="341" t="s">
        <v>2891</v>
      </c>
      <c r="D602" s="342"/>
      <c r="E602" s="342"/>
      <c r="F602" s="342"/>
      <c r="G602" s="342"/>
      <c r="H602" s="342"/>
      <c r="I602" s="342"/>
      <c r="J602" s="343"/>
      <c r="K602" s="260">
        <v>20.7</v>
      </c>
      <c r="L602" s="258">
        <f t="shared" si="38"/>
        <v>2174</v>
      </c>
      <c r="M602" s="26"/>
      <c r="N602" s="262">
        <f t="shared" si="39"/>
        <v>20.7</v>
      </c>
      <c r="O602" s="72">
        <f t="shared" si="36"/>
        <v>0</v>
      </c>
      <c r="P602" s="26">
        <f t="shared" si="40"/>
        <v>2174</v>
      </c>
      <c r="Q602" s="28">
        <f t="shared" si="37"/>
        <v>0</v>
      </c>
    </row>
    <row r="603" spans="1:17">
      <c r="A603" s="259">
        <v>0</v>
      </c>
      <c r="B603" s="255">
        <v>130393</v>
      </c>
      <c r="C603" s="341" t="s">
        <v>2892</v>
      </c>
      <c r="D603" s="342"/>
      <c r="E603" s="342"/>
      <c r="F603" s="342"/>
      <c r="G603" s="342"/>
      <c r="H603" s="342"/>
      <c r="I603" s="342"/>
      <c r="J603" s="343"/>
      <c r="K603" s="96">
        <v>5.82</v>
      </c>
      <c r="L603" s="258">
        <f t="shared" si="38"/>
        <v>611</v>
      </c>
      <c r="M603" s="26"/>
      <c r="N603" s="72">
        <f t="shared" si="39"/>
        <v>5.82</v>
      </c>
      <c r="O603" s="72">
        <f t="shared" si="36"/>
        <v>0</v>
      </c>
      <c r="P603" s="26">
        <f t="shared" si="40"/>
        <v>611</v>
      </c>
      <c r="Q603" s="28">
        <f t="shared" si="37"/>
        <v>0</v>
      </c>
    </row>
    <row r="604" spans="1:17">
      <c r="A604" s="259">
        <v>0</v>
      </c>
      <c r="B604" s="255">
        <v>130492</v>
      </c>
      <c r="C604" s="341" t="s">
        <v>2893</v>
      </c>
      <c r="D604" s="342"/>
      <c r="E604" s="342"/>
      <c r="F604" s="342"/>
      <c r="G604" s="342"/>
      <c r="H604" s="342"/>
      <c r="I604" s="342"/>
      <c r="J604" s="343"/>
      <c r="K604" s="260">
        <v>56.2</v>
      </c>
      <c r="L604" s="258">
        <f t="shared" si="38"/>
        <v>5901</v>
      </c>
      <c r="M604" s="26"/>
      <c r="N604" s="262">
        <f t="shared" si="39"/>
        <v>56.2</v>
      </c>
      <c r="O604" s="72">
        <f t="shared" si="36"/>
        <v>0</v>
      </c>
      <c r="P604" s="26">
        <f t="shared" si="40"/>
        <v>5901</v>
      </c>
      <c r="Q604" s="28">
        <f t="shared" si="37"/>
        <v>0</v>
      </c>
    </row>
    <row r="605" spans="1:17">
      <c r="A605" s="259">
        <v>0</v>
      </c>
      <c r="B605" s="255">
        <v>130534</v>
      </c>
      <c r="C605" s="341" t="s">
        <v>2894</v>
      </c>
      <c r="D605" s="342"/>
      <c r="E605" s="342"/>
      <c r="F605" s="342"/>
      <c r="G605" s="342"/>
      <c r="H605" s="342"/>
      <c r="I605" s="342"/>
      <c r="J605" s="343"/>
      <c r="K605" s="260">
        <v>34.299999999999997</v>
      </c>
      <c r="L605" s="258">
        <f t="shared" si="38"/>
        <v>3602</v>
      </c>
      <c r="M605" s="26"/>
      <c r="N605" s="262">
        <f t="shared" si="39"/>
        <v>34.299999999999997</v>
      </c>
      <c r="O605" s="72">
        <f t="shared" si="36"/>
        <v>0</v>
      </c>
      <c r="P605" s="26">
        <f t="shared" si="40"/>
        <v>3602</v>
      </c>
      <c r="Q605" s="28">
        <f t="shared" si="37"/>
        <v>0</v>
      </c>
    </row>
    <row r="606" spans="1:17">
      <c r="A606" s="259">
        <v>0</v>
      </c>
      <c r="B606" s="255">
        <v>130542</v>
      </c>
      <c r="C606" s="341" t="s">
        <v>2895</v>
      </c>
      <c r="D606" s="342"/>
      <c r="E606" s="342"/>
      <c r="F606" s="342"/>
      <c r="G606" s="342"/>
      <c r="H606" s="342"/>
      <c r="I606" s="342"/>
      <c r="J606" s="343"/>
      <c r="K606" s="258">
        <v>116</v>
      </c>
      <c r="L606" s="258">
        <f t="shared" si="38"/>
        <v>12180</v>
      </c>
      <c r="M606" s="26"/>
      <c r="N606" s="261">
        <f t="shared" si="39"/>
        <v>116</v>
      </c>
      <c r="O606" s="72">
        <f t="shared" si="36"/>
        <v>0</v>
      </c>
      <c r="P606" s="26">
        <f t="shared" si="40"/>
        <v>12180</v>
      </c>
      <c r="Q606" s="28">
        <f t="shared" si="37"/>
        <v>0</v>
      </c>
    </row>
    <row r="607" spans="1:17">
      <c r="A607" s="259">
        <v>0</v>
      </c>
      <c r="B607" s="255">
        <v>134601</v>
      </c>
      <c r="C607" s="341" t="s">
        <v>2896</v>
      </c>
      <c r="D607" s="342"/>
      <c r="E607" s="342"/>
      <c r="F607" s="342"/>
      <c r="G607" s="342"/>
      <c r="H607" s="342"/>
      <c r="I607" s="342"/>
      <c r="J607" s="343"/>
      <c r="K607" s="260">
        <v>29.9</v>
      </c>
      <c r="L607" s="258">
        <f t="shared" si="38"/>
        <v>3140</v>
      </c>
      <c r="M607" s="26"/>
      <c r="N607" s="262">
        <f t="shared" si="39"/>
        <v>29.9</v>
      </c>
      <c r="O607" s="72">
        <f t="shared" ref="O607:O670" si="41">N607*M607</f>
        <v>0</v>
      </c>
      <c r="P607" s="26">
        <f t="shared" si="40"/>
        <v>3140</v>
      </c>
      <c r="Q607" s="28">
        <f t="shared" ref="Q607:Q670" si="42">M607*P607</f>
        <v>0</v>
      </c>
    </row>
    <row r="608" spans="1:17">
      <c r="A608" s="259">
        <v>0</v>
      </c>
      <c r="B608" s="255">
        <v>139188</v>
      </c>
      <c r="C608" s="341" t="s">
        <v>2897</v>
      </c>
      <c r="D608" s="342"/>
      <c r="E608" s="342"/>
      <c r="F608" s="342"/>
      <c r="G608" s="342"/>
      <c r="H608" s="342"/>
      <c r="I608" s="342"/>
      <c r="J608" s="343"/>
      <c r="K608" s="260">
        <v>33.799999999999997</v>
      </c>
      <c r="L608" s="258">
        <f t="shared" si="38"/>
        <v>3549</v>
      </c>
      <c r="M608" s="26"/>
      <c r="N608" s="262">
        <f t="shared" si="39"/>
        <v>33.799999999999997</v>
      </c>
      <c r="O608" s="72">
        <f t="shared" si="41"/>
        <v>0</v>
      </c>
      <c r="P608" s="26">
        <f t="shared" si="40"/>
        <v>3549</v>
      </c>
      <c r="Q608" s="28">
        <f t="shared" si="42"/>
        <v>0</v>
      </c>
    </row>
    <row r="609" spans="1:17">
      <c r="A609" s="259">
        <v>0</v>
      </c>
      <c r="B609" s="255">
        <v>140574</v>
      </c>
      <c r="C609" s="341" t="s">
        <v>2898</v>
      </c>
      <c r="D609" s="342"/>
      <c r="E609" s="342"/>
      <c r="F609" s="342"/>
      <c r="G609" s="342"/>
      <c r="H609" s="342"/>
      <c r="I609" s="342"/>
      <c r="J609" s="343"/>
      <c r="K609" s="260">
        <v>52.7</v>
      </c>
      <c r="L609" s="258">
        <f t="shared" si="38"/>
        <v>5534</v>
      </c>
      <c r="M609" s="26"/>
      <c r="N609" s="262">
        <f t="shared" si="39"/>
        <v>52.7</v>
      </c>
      <c r="O609" s="72">
        <f t="shared" si="41"/>
        <v>0</v>
      </c>
      <c r="P609" s="26">
        <f t="shared" si="40"/>
        <v>5534</v>
      </c>
      <c r="Q609" s="28">
        <f t="shared" si="42"/>
        <v>0</v>
      </c>
    </row>
    <row r="610" spans="1:17">
      <c r="A610" s="259">
        <v>0</v>
      </c>
      <c r="B610" s="255">
        <v>140582</v>
      </c>
      <c r="C610" s="341" t="s">
        <v>2899</v>
      </c>
      <c r="D610" s="342"/>
      <c r="E610" s="342"/>
      <c r="F610" s="342"/>
      <c r="G610" s="342"/>
      <c r="H610" s="342"/>
      <c r="I610" s="342"/>
      <c r="J610" s="343"/>
      <c r="K610" s="260">
        <v>32.200000000000003</v>
      </c>
      <c r="L610" s="258">
        <f t="shared" si="38"/>
        <v>3381</v>
      </c>
      <c r="M610" s="26"/>
      <c r="N610" s="262">
        <f t="shared" si="39"/>
        <v>32.200000000000003</v>
      </c>
      <c r="O610" s="72">
        <f t="shared" si="41"/>
        <v>0</v>
      </c>
      <c r="P610" s="26">
        <f t="shared" si="40"/>
        <v>3381</v>
      </c>
      <c r="Q610" s="28">
        <f t="shared" si="42"/>
        <v>0</v>
      </c>
    </row>
    <row r="611" spans="1:17">
      <c r="A611" s="259">
        <v>0</v>
      </c>
      <c r="B611" s="255">
        <v>151712</v>
      </c>
      <c r="C611" s="341" t="s">
        <v>2900</v>
      </c>
      <c r="D611" s="342"/>
      <c r="E611" s="342"/>
      <c r="F611" s="342"/>
      <c r="G611" s="342"/>
      <c r="H611" s="342"/>
      <c r="I611" s="342"/>
      <c r="J611" s="343"/>
      <c r="K611" s="260">
        <v>33.799999999999997</v>
      </c>
      <c r="L611" s="258">
        <f t="shared" si="38"/>
        <v>3549</v>
      </c>
      <c r="M611" s="26"/>
      <c r="N611" s="262">
        <f t="shared" si="39"/>
        <v>33.799999999999997</v>
      </c>
      <c r="O611" s="72">
        <f t="shared" si="41"/>
        <v>0</v>
      </c>
      <c r="P611" s="26">
        <f t="shared" si="40"/>
        <v>3549</v>
      </c>
      <c r="Q611" s="28">
        <f t="shared" si="42"/>
        <v>0</v>
      </c>
    </row>
    <row r="612" spans="1:17">
      <c r="A612" s="259">
        <v>0</v>
      </c>
      <c r="B612" s="255">
        <v>143230</v>
      </c>
      <c r="C612" s="341" t="s">
        <v>2901</v>
      </c>
      <c r="D612" s="342"/>
      <c r="E612" s="342"/>
      <c r="F612" s="342"/>
      <c r="G612" s="342"/>
      <c r="H612" s="342"/>
      <c r="I612" s="342"/>
      <c r="J612" s="343"/>
      <c r="K612" s="260">
        <v>33.5</v>
      </c>
      <c r="L612" s="258">
        <f t="shared" si="38"/>
        <v>3518</v>
      </c>
      <c r="M612" s="26"/>
      <c r="N612" s="262">
        <f t="shared" si="39"/>
        <v>33.5</v>
      </c>
      <c r="O612" s="72">
        <f t="shared" si="41"/>
        <v>0</v>
      </c>
      <c r="P612" s="26">
        <f t="shared" si="40"/>
        <v>3518</v>
      </c>
      <c r="Q612" s="28">
        <f t="shared" si="42"/>
        <v>0</v>
      </c>
    </row>
    <row r="613" spans="1:17">
      <c r="A613" s="259">
        <v>0</v>
      </c>
      <c r="B613" s="255">
        <v>183780</v>
      </c>
      <c r="C613" s="341" t="s">
        <v>2902</v>
      </c>
      <c r="D613" s="342"/>
      <c r="E613" s="342"/>
      <c r="F613" s="342"/>
      <c r="G613" s="342"/>
      <c r="H613" s="342"/>
      <c r="I613" s="342"/>
      <c r="J613" s="343"/>
      <c r="K613" s="260">
        <v>61.2</v>
      </c>
      <c r="L613" s="258">
        <f t="shared" si="38"/>
        <v>6426</v>
      </c>
      <c r="M613" s="26"/>
      <c r="N613" s="262">
        <f t="shared" si="39"/>
        <v>61.2</v>
      </c>
      <c r="O613" s="72">
        <f t="shared" si="41"/>
        <v>0</v>
      </c>
      <c r="P613" s="26">
        <f t="shared" si="40"/>
        <v>6426</v>
      </c>
      <c r="Q613" s="28">
        <f t="shared" si="42"/>
        <v>0</v>
      </c>
    </row>
    <row r="614" spans="1:17">
      <c r="A614" s="259">
        <v>0</v>
      </c>
      <c r="B614" s="255">
        <v>197467</v>
      </c>
      <c r="C614" s="341" t="s">
        <v>2903</v>
      </c>
      <c r="D614" s="342"/>
      <c r="E614" s="342"/>
      <c r="F614" s="342"/>
      <c r="G614" s="342"/>
      <c r="H614" s="342"/>
      <c r="I614" s="342"/>
      <c r="J614" s="343"/>
      <c r="K614" s="260">
        <v>33.799999999999997</v>
      </c>
      <c r="L614" s="258">
        <f t="shared" si="38"/>
        <v>3549</v>
      </c>
      <c r="M614" s="26"/>
      <c r="N614" s="262">
        <f t="shared" si="39"/>
        <v>33.799999999999997</v>
      </c>
      <c r="O614" s="72">
        <f t="shared" si="41"/>
        <v>0</v>
      </c>
      <c r="P614" s="26">
        <f t="shared" si="40"/>
        <v>3549</v>
      </c>
      <c r="Q614" s="28">
        <f t="shared" si="42"/>
        <v>0</v>
      </c>
    </row>
    <row r="615" spans="1:17">
      <c r="A615" s="259">
        <v>0</v>
      </c>
      <c r="B615" s="255">
        <v>198408</v>
      </c>
      <c r="C615" s="341" t="s">
        <v>2904</v>
      </c>
      <c r="D615" s="342"/>
      <c r="E615" s="342"/>
      <c r="F615" s="342"/>
      <c r="G615" s="342"/>
      <c r="H615" s="342"/>
      <c r="I615" s="342"/>
      <c r="J615" s="343"/>
      <c r="K615" s="96">
        <v>6.29</v>
      </c>
      <c r="L615" s="258">
        <f t="shared" si="38"/>
        <v>660</v>
      </c>
      <c r="M615" s="26"/>
      <c r="N615" s="72">
        <f t="shared" si="39"/>
        <v>6.29</v>
      </c>
      <c r="O615" s="72">
        <f t="shared" si="41"/>
        <v>0</v>
      </c>
      <c r="P615" s="26">
        <f t="shared" si="40"/>
        <v>660</v>
      </c>
      <c r="Q615" s="28">
        <f t="shared" si="42"/>
        <v>0</v>
      </c>
    </row>
    <row r="616" spans="1:17">
      <c r="A616" s="259">
        <v>0</v>
      </c>
      <c r="B616" s="255">
        <v>198523</v>
      </c>
      <c r="C616" s="341" t="s">
        <v>2905</v>
      </c>
      <c r="D616" s="342"/>
      <c r="E616" s="342"/>
      <c r="F616" s="342"/>
      <c r="G616" s="342"/>
      <c r="H616" s="342"/>
      <c r="I616" s="342"/>
      <c r="J616" s="343"/>
      <c r="K616" s="260">
        <v>42.7</v>
      </c>
      <c r="L616" s="258">
        <f t="shared" si="38"/>
        <v>4484</v>
      </c>
      <c r="M616" s="26"/>
      <c r="N616" s="262">
        <f t="shared" si="39"/>
        <v>42.7</v>
      </c>
      <c r="O616" s="72">
        <f t="shared" si="41"/>
        <v>0</v>
      </c>
      <c r="P616" s="26">
        <f t="shared" si="40"/>
        <v>4484</v>
      </c>
      <c r="Q616" s="28">
        <f t="shared" si="42"/>
        <v>0</v>
      </c>
    </row>
    <row r="617" spans="1:17">
      <c r="A617" s="259">
        <v>0</v>
      </c>
      <c r="B617" s="255">
        <v>198549</v>
      </c>
      <c r="C617" s="341" t="s">
        <v>2906</v>
      </c>
      <c r="D617" s="342"/>
      <c r="E617" s="342"/>
      <c r="F617" s="342"/>
      <c r="G617" s="342"/>
      <c r="H617" s="342"/>
      <c r="I617" s="342"/>
      <c r="J617" s="343"/>
      <c r="K617" s="260">
        <v>70.3</v>
      </c>
      <c r="L617" s="258">
        <f t="shared" si="38"/>
        <v>7382</v>
      </c>
      <c r="M617" s="26"/>
      <c r="N617" s="262">
        <f t="shared" si="39"/>
        <v>70.3</v>
      </c>
      <c r="O617" s="72">
        <f t="shared" si="41"/>
        <v>0</v>
      </c>
      <c r="P617" s="26">
        <f t="shared" si="40"/>
        <v>7382</v>
      </c>
      <c r="Q617" s="28">
        <f t="shared" si="42"/>
        <v>0</v>
      </c>
    </row>
    <row r="618" spans="1:17">
      <c r="A618" s="259">
        <v>0</v>
      </c>
      <c r="B618" s="255">
        <v>198614</v>
      </c>
      <c r="C618" s="341" t="s">
        <v>2907</v>
      </c>
      <c r="D618" s="342"/>
      <c r="E618" s="342"/>
      <c r="F618" s="342"/>
      <c r="G618" s="342"/>
      <c r="H618" s="342"/>
      <c r="I618" s="342"/>
      <c r="J618" s="343"/>
      <c r="K618" s="258">
        <v>132</v>
      </c>
      <c r="L618" s="258">
        <f t="shared" si="38"/>
        <v>13860</v>
      </c>
      <c r="M618" s="26"/>
      <c r="N618" s="261">
        <f t="shared" si="39"/>
        <v>132</v>
      </c>
      <c r="O618" s="72">
        <f t="shared" si="41"/>
        <v>0</v>
      </c>
      <c r="P618" s="26">
        <f t="shared" si="40"/>
        <v>13860</v>
      </c>
      <c r="Q618" s="28">
        <f t="shared" si="42"/>
        <v>0</v>
      </c>
    </row>
    <row r="619" spans="1:17">
      <c r="A619" s="259">
        <v>0</v>
      </c>
      <c r="B619" s="255">
        <v>199406</v>
      </c>
      <c r="C619" s="341" t="s">
        <v>2908</v>
      </c>
      <c r="D619" s="342"/>
      <c r="E619" s="342"/>
      <c r="F619" s="342"/>
      <c r="G619" s="342"/>
      <c r="H619" s="342"/>
      <c r="I619" s="342"/>
      <c r="J619" s="343"/>
      <c r="K619" s="260">
        <v>31.9</v>
      </c>
      <c r="L619" s="258">
        <f t="shared" si="38"/>
        <v>3350</v>
      </c>
      <c r="M619" s="26"/>
      <c r="N619" s="262">
        <f t="shared" si="39"/>
        <v>31.9</v>
      </c>
      <c r="O619" s="72">
        <f t="shared" si="41"/>
        <v>0</v>
      </c>
      <c r="P619" s="26">
        <f t="shared" si="40"/>
        <v>3350</v>
      </c>
      <c r="Q619" s="28">
        <f t="shared" si="42"/>
        <v>0</v>
      </c>
    </row>
    <row r="620" spans="1:17">
      <c r="A620" s="259">
        <v>0</v>
      </c>
      <c r="B620" s="255">
        <v>199414</v>
      </c>
      <c r="C620" s="341" t="s">
        <v>2909</v>
      </c>
      <c r="D620" s="342"/>
      <c r="E620" s="342"/>
      <c r="F620" s="342"/>
      <c r="G620" s="342"/>
      <c r="H620" s="342"/>
      <c r="I620" s="342"/>
      <c r="J620" s="343"/>
      <c r="K620" s="260">
        <v>28.9</v>
      </c>
      <c r="L620" s="258">
        <f t="shared" si="38"/>
        <v>3035</v>
      </c>
      <c r="M620" s="26"/>
      <c r="N620" s="262">
        <f t="shared" si="39"/>
        <v>28.9</v>
      </c>
      <c r="O620" s="72">
        <f t="shared" si="41"/>
        <v>0</v>
      </c>
      <c r="P620" s="26">
        <f t="shared" si="40"/>
        <v>3035</v>
      </c>
      <c r="Q620" s="28">
        <f t="shared" si="42"/>
        <v>0</v>
      </c>
    </row>
    <row r="621" spans="1:17">
      <c r="A621" s="259">
        <v>0</v>
      </c>
      <c r="B621" s="255">
        <v>199422</v>
      </c>
      <c r="C621" s="341" t="s">
        <v>2910</v>
      </c>
      <c r="D621" s="342"/>
      <c r="E621" s="342"/>
      <c r="F621" s="342"/>
      <c r="G621" s="342"/>
      <c r="H621" s="342"/>
      <c r="I621" s="342"/>
      <c r="J621" s="343"/>
      <c r="K621" s="260">
        <v>41</v>
      </c>
      <c r="L621" s="258">
        <f t="shared" si="38"/>
        <v>4305</v>
      </c>
      <c r="M621" s="26"/>
      <c r="N621" s="262">
        <f t="shared" si="39"/>
        <v>41</v>
      </c>
      <c r="O621" s="72">
        <f t="shared" si="41"/>
        <v>0</v>
      </c>
      <c r="P621" s="26">
        <f t="shared" si="40"/>
        <v>4305</v>
      </c>
      <c r="Q621" s="28">
        <f t="shared" si="42"/>
        <v>0</v>
      </c>
    </row>
    <row r="622" spans="1:17">
      <c r="A622" s="259">
        <v>0</v>
      </c>
      <c r="B622" s="255">
        <v>199430</v>
      </c>
      <c r="C622" s="341" t="s">
        <v>2911</v>
      </c>
      <c r="D622" s="342"/>
      <c r="E622" s="342"/>
      <c r="F622" s="342"/>
      <c r="G622" s="342"/>
      <c r="H622" s="342"/>
      <c r="I622" s="342"/>
      <c r="J622" s="343"/>
      <c r="K622" s="96">
        <v>13.01</v>
      </c>
      <c r="L622" s="258">
        <f t="shared" si="38"/>
        <v>1366</v>
      </c>
      <c r="M622" s="26"/>
      <c r="N622" s="72">
        <f t="shared" si="39"/>
        <v>13.01</v>
      </c>
      <c r="O622" s="72">
        <f t="shared" si="41"/>
        <v>0</v>
      </c>
      <c r="P622" s="26">
        <f t="shared" si="40"/>
        <v>1366</v>
      </c>
      <c r="Q622" s="28">
        <f t="shared" si="42"/>
        <v>0</v>
      </c>
    </row>
    <row r="623" spans="1:17">
      <c r="A623" s="259">
        <v>0</v>
      </c>
      <c r="B623" s="255">
        <v>199448</v>
      </c>
      <c r="C623" s="341" t="s">
        <v>2912</v>
      </c>
      <c r="D623" s="342"/>
      <c r="E623" s="342"/>
      <c r="F623" s="342"/>
      <c r="G623" s="342"/>
      <c r="H623" s="342"/>
      <c r="I623" s="342"/>
      <c r="J623" s="343"/>
      <c r="K623" s="96">
        <v>13.77</v>
      </c>
      <c r="L623" s="258">
        <f t="shared" si="38"/>
        <v>1446</v>
      </c>
      <c r="M623" s="26"/>
      <c r="N623" s="72">
        <f t="shared" si="39"/>
        <v>13.77</v>
      </c>
      <c r="O623" s="72">
        <f t="shared" si="41"/>
        <v>0</v>
      </c>
      <c r="P623" s="26">
        <f t="shared" si="40"/>
        <v>1446</v>
      </c>
      <c r="Q623" s="28">
        <f t="shared" si="42"/>
        <v>0</v>
      </c>
    </row>
    <row r="624" spans="1:17">
      <c r="A624" s="259">
        <v>0</v>
      </c>
      <c r="B624" s="255">
        <v>199455</v>
      </c>
      <c r="C624" s="341" t="s">
        <v>2913</v>
      </c>
      <c r="D624" s="342"/>
      <c r="E624" s="342"/>
      <c r="F624" s="342"/>
      <c r="G624" s="342"/>
      <c r="H624" s="342"/>
      <c r="I624" s="342"/>
      <c r="J624" s="343"/>
      <c r="K624" s="260">
        <v>31.5</v>
      </c>
      <c r="L624" s="258">
        <f t="shared" si="38"/>
        <v>3308</v>
      </c>
      <c r="M624" s="26"/>
      <c r="N624" s="262">
        <f t="shared" si="39"/>
        <v>31.5</v>
      </c>
      <c r="O624" s="72">
        <f t="shared" si="41"/>
        <v>0</v>
      </c>
      <c r="P624" s="26">
        <f t="shared" si="40"/>
        <v>3308</v>
      </c>
      <c r="Q624" s="28">
        <f t="shared" si="42"/>
        <v>0</v>
      </c>
    </row>
    <row r="625" spans="1:17">
      <c r="A625" s="259">
        <v>0</v>
      </c>
      <c r="B625" s="255">
        <v>199463</v>
      </c>
      <c r="C625" s="341" t="s">
        <v>2914</v>
      </c>
      <c r="D625" s="342"/>
      <c r="E625" s="342"/>
      <c r="F625" s="342"/>
      <c r="G625" s="342"/>
      <c r="H625" s="342"/>
      <c r="I625" s="342"/>
      <c r="J625" s="343"/>
      <c r="K625" s="96">
        <v>13.48</v>
      </c>
      <c r="L625" s="258">
        <f t="shared" si="38"/>
        <v>1415</v>
      </c>
      <c r="M625" s="26"/>
      <c r="N625" s="72">
        <f t="shared" si="39"/>
        <v>13.48</v>
      </c>
      <c r="O625" s="72">
        <f t="shared" si="41"/>
        <v>0</v>
      </c>
      <c r="P625" s="26">
        <f t="shared" si="40"/>
        <v>1415</v>
      </c>
      <c r="Q625" s="28">
        <f t="shared" si="42"/>
        <v>0</v>
      </c>
    </row>
    <row r="626" spans="1:17">
      <c r="A626" s="259">
        <v>0</v>
      </c>
      <c r="B626" s="255">
        <v>199471</v>
      </c>
      <c r="C626" s="341" t="s">
        <v>2915</v>
      </c>
      <c r="D626" s="342"/>
      <c r="E626" s="342"/>
      <c r="F626" s="342"/>
      <c r="G626" s="342"/>
      <c r="H626" s="342"/>
      <c r="I626" s="342"/>
      <c r="J626" s="343"/>
      <c r="K626" s="96">
        <v>9.64</v>
      </c>
      <c r="L626" s="258">
        <f t="shared" si="38"/>
        <v>1012</v>
      </c>
      <c r="M626" s="26"/>
      <c r="N626" s="72">
        <f t="shared" si="39"/>
        <v>9.64</v>
      </c>
      <c r="O626" s="72">
        <f t="shared" si="41"/>
        <v>0</v>
      </c>
      <c r="P626" s="26">
        <f t="shared" si="40"/>
        <v>1012</v>
      </c>
      <c r="Q626" s="28">
        <f t="shared" si="42"/>
        <v>0</v>
      </c>
    </row>
    <row r="627" spans="1:17">
      <c r="A627" s="259">
        <v>0</v>
      </c>
      <c r="B627" s="255">
        <v>200162</v>
      </c>
      <c r="C627" s="341" t="s">
        <v>2916</v>
      </c>
      <c r="D627" s="342"/>
      <c r="E627" s="342"/>
      <c r="F627" s="342"/>
      <c r="G627" s="342"/>
      <c r="H627" s="342"/>
      <c r="I627" s="342"/>
      <c r="J627" s="343"/>
      <c r="K627" s="260">
        <v>43.2</v>
      </c>
      <c r="L627" s="258">
        <f t="shared" si="38"/>
        <v>4536</v>
      </c>
      <c r="M627" s="26"/>
      <c r="N627" s="262">
        <f t="shared" si="39"/>
        <v>43.2</v>
      </c>
      <c r="O627" s="72">
        <f t="shared" si="41"/>
        <v>0</v>
      </c>
      <c r="P627" s="26">
        <f t="shared" si="40"/>
        <v>4536</v>
      </c>
      <c r="Q627" s="28">
        <f t="shared" si="42"/>
        <v>0</v>
      </c>
    </row>
    <row r="628" spans="1:17">
      <c r="A628" s="259">
        <v>0</v>
      </c>
      <c r="B628" s="255">
        <v>200246</v>
      </c>
      <c r="C628" s="341" t="s">
        <v>2917</v>
      </c>
      <c r="D628" s="342"/>
      <c r="E628" s="342"/>
      <c r="F628" s="342"/>
      <c r="G628" s="342"/>
      <c r="H628" s="342"/>
      <c r="I628" s="342"/>
      <c r="J628" s="343"/>
      <c r="K628" s="260">
        <v>73.3</v>
      </c>
      <c r="L628" s="258">
        <f t="shared" si="38"/>
        <v>7697</v>
      </c>
      <c r="M628" s="26"/>
      <c r="N628" s="262">
        <f t="shared" si="39"/>
        <v>73.3</v>
      </c>
      <c r="O628" s="72">
        <f t="shared" si="41"/>
        <v>0</v>
      </c>
      <c r="P628" s="26">
        <f t="shared" si="40"/>
        <v>7697</v>
      </c>
      <c r="Q628" s="28">
        <f t="shared" si="42"/>
        <v>0</v>
      </c>
    </row>
    <row r="629" spans="1:17">
      <c r="A629" s="259">
        <v>0</v>
      </c>
      <c r="B629" s="255">
        <v>200907</v>
      </c>
      <c r="C629" s="341" t="s">
        <v>2918</v>
      </c>
      <c r="D629" s="342"/>
      <c r="E629" s="342"/>
      <c r="F629" s="342"/>
      <c r="G629" s="342"/>
      <c r="H629" s="342"/>
      <c r="I629" s="342"/>
      <c r="J629" s="343"/>
      <c r="K629" s="260">
        <v>57</v>
      </c>
      <c r="L629" s="258">
        <f t="shared" si="38"/>
        <v>5985</v>
      </c>
      <c r="M629" s="26"/>
      <c r="N629" s="262">
        <f t="shared" si="39"/>
        <v>57</v>
      </c>
      <c r="O629" s="72">
        <f t="shared" si="41"/>
        <v>0</v>
      </c>
      <c r="P629" s="26">
        <f t="shared" si="40"/>
        <v>5985</v>
      </c>
      <c r="Q629" s="28">
        <f t="shared" si="42"/>
        <v>0</v>
      </c>
    </row>
    <row r="630" spans="1:17">
      <c r="A630" s="259">
        <v>0</v>
      </c>
      <c r="B630" s="255">
        <v>201467</v>
      </c>
      <c r="C630" s="341" t="s">
        <v>2919</v>
      </c>
      <c r="D630" s="342"/>
      <c r="E630" s="342"/>
      <c r="F630" s="342"/>
      <c r="G630" s="342"/>
      <c r="H630" s="342"/>
      <c r="I630" s="342"/>
      <c r="J630" s="343"/>
      <c r="K630" s="260">
        <v>29.3</v>
      </c>
      <c r="L630" s="258">
        <f t="shared" si="38"/>
        <v>3077</v>
      </c>
      <c r="M630" s="26"/>
      <c r="N630" s="262">
        <f t="shared" si="39"/>
        <v>29.3</v>
      </c>
      <c r="O630" s="72">
        <f t="shared" si="41"/>
        <v>0</v>
      </c>
      <c r="P630" s="26">
        <f t="shared" si="40"/>
        <v>3077</v>
      </c>
      <c r="Q630" s="28">
        <f t="shared" si="42"/>
        <v>0</v>
      </c>
    </row>
    <row r="631" spans="1:17">
      <c r="A631" s="259">
        <v>0</v>
      </c>
      <c r="B631" s="255">
        <v>50807</v>
      </c>
      <c r="C631" s="341" t="s">
        <v>2920</v>
      </c>
      <c r="D631" s="342"/>
      <c r="E631" s="342"/>
      <c r="F631" s="342"/>
      <c r="G631" s="342"/>
      <c r="H631" s="342"/>
      <c r="I631" s="342"/>
      <c r="J631" s="343"/>
      <c r="K631" s="260">
        <v>21.3</v>
      </c>
      <c r="L631" s="258">
        <f t="shared" si="38"/>
        <v>2237</v>
      </c>
      <c r="M631" s="26"/>
      <c r="N631" s="262">
        <f t="shared" si="39"/>
        <v>21.3</v>
      </c>
      <c r="O631" s="72">
        <f t="shared" si="41"/>
        <v>0</v>
      </c>
      <c r="P631" s="26">
        <f t="shared" si="40"/>
        <v>2237</v>
      </c>
      <c r="Q631" s="28">
        <f t="shared" si="42"/>
        <v>0</v>
      </c>
    </row>
    <row r="632" spans="1:17">
      <c r="A632" s="259">
        <v>0</v>
      </c>
      <c r="B632" s="255">
        <v>44644</v>
      </c>
      <c r="C632" s="341" t="s">
        <v>2921</v>
      </c>
      <c r="D632" s="342"/>
      <c r="E632" s="342"/>
      <c r="F632" s="342"/>
      <c r="G632" s="342"/>
      <c r="H632" s="342"/>
      <c r="I632" s="342"/>
      <c r="J632" s="343"/>
      <c r="K632" s="96">
        <v>10.74</v>
      </c>
      <c r="L632" s="258">
        <f t="shared" si="38"/>
        <v>1128</v>
      </c>
      <c r="M632" s="26"/>
      <c r="N632" s="72">
        <f t="shared" si="39"/>
        <v>10.74</v>
      </c>
      <c r="O632" s="72">
        <f t="shared" si="41"/>
        <v>0</v>
      </c>
      <c r="P632" s="26">
        <f t="shared" si="40"/>
        <v>1128</v>
      </c>
      <c r="Q632" s="28">
        <f t="shared" si="42"/>
        <v>0</v>
      </c>
    </row>
    <row r="633" spans="1:17">
      <c r="A633" s="259">
        <v>0</v>
      </c>
      <c r="B633" s="255">
        <v>44669</v>
      </c>
      <c r="C633" s="341" t="s">
        <v>2922</v>
      </c>
      <c r="D633" s="342"/>
      <c r="E633" s="342"/>
      <c r="F633" s="342"/>
      <c r="G633" s="342"/>
      <c r="H633" s="342"/>
      <c r="I633" s="342"/>
      <c r="J633" s="343"/>
      <c r="K633" s="96">
        <v>5.21</v>
      </c>
      <c r="L633" s="258">
        <f t="shared" si="38"/>
        <v>547</v>
      </c>
      <c r="M633" s="26"/>
      <c r="N633" s="72">
        <f t="shared" si="39"/>
        <v>5.21</v>
      </c>
      <c r="O633" s="72">
        <f t="shared" si="41"/>
        <v>0</v>
      </c>
      <c r="P633" s="26">
        <f t="shared" si="40"/>
        <v>547</v>
      </c>
      <c r="Q633" s="28">
        <f t="shared" si="42"/>
        <v>0</v>
      </c>
    </row>
    <row r="634" spans="1:17">
      <c r="A634" s="259">
        <v>0</v>
      </c>
      <c r="B634" s="255">
        <v>44735</v>
      </c>
      <c r="C634" s="341" t="s">
        <v>2923</v>
      </c>
      <c r="D634" s="342"/>
      <c r="E634" s="342"/>
      <c r="F634" s="342"/>
      <c r="G634" s="342"/>
      <c r="H634" s="342"/>
      <c r="I634" s="342"/>
      <c r="J634" s="343"/>
      <c r="K634" s="96">
        <v>4.4400000000000004</v>
      </c>
      <c r="L634" s="258">
        <f t="shared" si="38"/>
        <v>466</v>
      </c>
      <c r="M634" s="26"/>
      <c r="N634" s="72">
        <f t="shared" si="39"/>
        <v>4.4400000000000004</v>
      </c>
      <c r="O634" s="72">
        <f t="shared" si="41"/>
        <v>0</v>
      </c>
      <c r="P634" s="26">
        <f t="shared" si="40"/>
        <v>466</v>
      </c>
      <c r="Q634" s="28">
        <f t="shared" si="42"/>
        <v>0</v>
      </c>
    </row>
    <row r="635" spans="1:17">
      <c r="A635" s="259">
        <v>0</v>
      </c>
      <c r="B635" s="255">
        <v>44792</v>
      </c>
      <c r="C635" s="341" t="s">
        <v>2924</v>
      </c>
      <c r="D635" s="342"/>
      <c r="E635" s="342"/>
      <c r="F635" s="342"/>
      <c r="G635" s="342"/>
      <c r="H635" s="342"/>
      <c r="I635" s="342"/>
      <c r="J635" s="343"/>
      <c r="K635" s="260">
        <v>66.3</v>
      </c>
      <c r="L635" s="258">
        <f t="shared" si="38"/>
        <v>6962</v>
      </c>
      <c r="M635" s="26"/>
      <c r="N635" s="262">
        <f t="shared" si="39"/>
        <v>66.3</v>
      </c>
      <c r="O635" s="72">
        <f t="shared" si="41"/>
        <v>0</v>
      </c>
      <c r="P635" s="26">
        <f t="shared" si="40"/>
        <v>6962</v>
      </c>
      <c r="Q635" s="28">
        <f t="shared" si="42"/>
        <v>0</v>
      </c>
    </row>
    <row r="636" spans="1:17">
      <c r="A636" s="259">
        <v>0</v>
      </c>
      <c r="B636" s="255">
        <v>44818</v>
      </c>
      <c r="C636" s="341" t="s">
        <v>2925</v>
      </c>
      <c r="D636" s="342"/>
      <c r="E636" s="342"/>
      <c r="F636" s="342"/>
      <c r="G636" s="342"/>
      <c r="H636" s="342"/>
      <c r="I636" s="342"/>
      <c r="J636" s="343"/>
      <c r="K636" s="96">
        <v>5.21</v>
      </c>
      <c r="L636" s="258">
        <f t="shared" si="38"/>
        <v>547</v>
      </c>
      <c r="M636" s="26"/>
      <c r="N636" s="72">
        <f t="shared" si="39"/>
        <v>5.21</v>
      </c>
      <c r="O636" s="72">
        <f t="shared" si="41"/>
        <v>0</v>
      </c>
      <c r="P636" s="26">
        <f t="shared" si="40"/>
        <v>547</v>
      </c>
      <c r="Q636" s="28">
        <f t="shared" si="42"/>
        <v>0</v>
      </c>
    </row>
    <row r="637" spans="1:17">
      <c r="A637" s="259">
        <v>0</v>
      </c>
      <c r="B637" s="255">
        <v>44826</v>
      </c>
      <c r="C637" s="341" t="s">
        <v>2926</v>
      </c>
      <c r="D637" s="342"/>
      <c r="E637" s="342"/>
      <c r="F637" s="342"/>
      <c r="G637" s="342"/>
      <c r="H637" s="342"/>
      <c r="I637" s="342"/>
      <c r="J637" s="343"/>
      <c r="K637" s="96">
        <v>12.24</v>
      </c>
      <c r="L637" s="258">
        <f t="shared" si="38"/>
        <v>1285</v>
      </c>
      <c r="M637" s="26"/>
      <c r="N637" s="72">
        <f t="shared" si="39"/>
        <v>12.24</v>
      </c>
      <c r="O637" s="72">
        <f t="shared" si="41"/>
        <v>0</v>
      </c>
      <c r="P637" s="26">
        <f t="shared" si="40"/>
        <v>1285</v>
      </c>
      <c r="Q637" s="28">
        <f t="shared" si="42"/>
        <v>0</v>
      </c>
    </row>
    <row r="638" spans="1:17">
      <c r="A638" s="259">
        <v>0</v>
      </c>
      <c r="B638" s="255">
        <v>44834</v>
      </c>
      <c r="C638" s="341" t="s">
        <v>2927</v>
      </c>
      <c r="D638" s="342"/>
      <c r="E638" s="342"/>
      <c r="F638" s="342"/>
      <c r="G638" s="342"/>
      <c r="H638" s="342"/>
      <c r="I638" s="342"/>
      <c r="J638" s="343"/>
      <c r="K638" s="96">
        <v>6.29</v>
      </c>
      <c r="L638" s="258">
        <f t="shared" si="38"/>
        <v>660</v>
      </c>
      <c r="M638" s="26"/>
      <c r="N638" s="72">
        <f t="shared" si="39"/>
        <v>6.29</v>
      </c>
      <c r="O638" s="72">
        <f t="shared" si="41"/>
        <v>0</v>
      </c>
      <c r="P638" s="26">
        <f t="shared" si="40"/>
        <v>660</v>
      </c>
      <c r="Q638" s="28">
        <f t="shared" si="42"/>
        <v>0</v>
      </c>
    </row>
    <row r="639" spans="1:17">
      <c r="A639" s="259">
        <v>0</v>
      </c>
      <c r="B639" s="255">
        <v>50658</v>
      </c>
      <c r="C639" s="341" t="s">
        <v>2928</v>
      </c>
      <c r="D639" s="342"/>
      <c r="E639" s="342"/>
      <c r="F639" s="342"/>
      <c r="G639" s="342"/>
      <c r="H639" s="342"/>
      <c r="I639" s="342"/>
      <c r="J639" s="343"/>
      <c r="K639" s="260">
        <v>33.5</v>
      </c>
      <c r="L639" s="258">
        <f t="shared" si="38"/>
        <v>3518</v>
      </c>
      <c r="M639" s="26"/>
      <c r="N639" s="262">
        <f t="shared" si="39"/>
        <v>33.5</v>
      </c>
      <c r="O639" s="72">
        <f t="shared" si="41"/>
        <v>0</v>
      </c>
      <c r="P639" s="26">
        <f t="shared" si="40"/>
        <v>3518</v>
      </c>
      <c r="Q639" s="28">
        <f t="shared" si="42"/>
        <v>0</v>
      </c>
    </row>
    <row r="640" spans="1:17">
      <c r="A640" s="259">
        <v>0</v>
      </c>
      <c r="B640" s="255">
        <v>64972</v>
      </c>
      <c r="C640" s="341" t="s">
        <v>2929</v>
      </c>
      <c r="D640" s="342"/>
      <c r="E640" s="342"/>
      <c r="F640" s="342"/>
      <c r="G640" s="342"/>
      <c r="H640" s="342"/>
      <c r="I640" s="342"/>
      <c r="J640" s="343"/>
      <c r="K640" s="96">
        <v>4.4400000000000004</v>
      </c>
      <c r="L640" s="258">
        <f t="shared" si="38"/>
        <v>466</v>
      </c>
      <c r="M640" s="26"/>
      <c r="N640" s="72">
        <f t="shared" si="39"/>
        <v>4.4400000000000004</v>
      </c>
      <c r="O640" s="72">
        <f t="shared" si="41"/>
        <v>0</v>
      </c>
      <c r="P640" s="26">
        <f t="shared" si="40"/>
        <v>466</v>
      </c>
      <c r="Q640" s="28">
        <f t="shared" si="42"/>
        <v>0</v>
      </c>
    </row>
    <row r="641" spans="1:17">
      <c r="A641" s="259">
        <v>0</v>
      </c>
      <c r="B641" s="255">
        <v>70458</v>
      </c>
      <c r="C641" s="341" t="s">
        <v>2930</v>
      </c>
      <c r="D641" s="342"/>
      <c r="E641" s="342"/>
      <c r="F641" s="342"/>
      <c r="G641" s="342"/>
      <c r="H641" s="342"/>
      <c r="I641" s="342"/>
      <c r="J641" s="343"/>
      <c r="K641" s="96">
        <v>4.4400000000000004</v>
      </c>
      <c r="L641" s="258">
        <f t="shared" si="38"/>
        <v>466</v>
      </c>
      <c r="M641" s="26"/>
      <c r="N641" s="72">
        <f t="shared" si="39"/>
        <v>4.4400000000000004</v>
      </c>
      <c r="O641" s="72">
        <f t="shared" si="41"/>
        <v>0</v>
      </c>
      <c r="P641" s="26">
        <f t="shared" si="40"/>
        <v>466</v>
      </c>
      <c r="Q641" s="28">
        <f t="shared" si="42"/>
        <v>0</v>
      </c>
    </row>
    <row r="642" spans="1:17">
      <c r="A642" s="259">
        <v>0</v>
      </c>
      <c r="B642" s="255">
        <v>79905</v>
      </c>
      <c r="C642" s="341" t="s">
        <v>2931</v>
      </c>
      <c r="D642" s="342"/>
      <c r="E642" s="342"/>
      <c r="F642" s="342"/>
      <c r="G642" s="342"/>
      <c r="H642" s="342"/>
      <c r="I642" s="342"/>
      <c r="J642" s="343"/>
      <c r="K642" s="260">
        <v>21.3</v>
      </c>
      <c r="L642" s="258">
        <f t="shared" si="38"/>
        <v>2237</v>
      </c>
      <c r="M642" s="26"/>
      <c r="N642" s="262">
        <f t="shared" si="39"/>
        <v>21.3</v>
      </c>
      <c r="O642" s="72">
        <f t="shared" si="41"/>
        <v>0</v>
      </c>
      <c r="P642" s="26">
        <f t="shared" si="40"/>
        <v>2237</v>
      </c>
      <c r="Q642" s="28">
        <f t="shared" si="42"/>
        <v>0</v>
      </c>
    </row>
    <row r="643" spans="1:17">
      <c r="A643" s="259">
        <v>0</v>
      </c>
      <c r="B643" s="255">
        <v>95448</v>
      </c>
      <c r="C643" s="341" t="s">
        <v>2932</v>
      </c>
      <c r="D643" s="342"/>
      <c r="E643" s="342"/>
      <c r="F643" s="342"/>
      <c r="G643" s="342"/>
      <c r="H643" s="342"/>
      <c r="I643" s="342"/>
      <c r="J643" s="343"/>
      <c r="K643" s="260">
        <v>27.9</v>
      </c>
      <c r="L643" s="258">
        <f t="shared" si="38"/>
        <v>2930</v>
      </c>
      <c r="M643" s="26"/>
      <c r="N643" s="262">
        <f t="shared" si="39"/>
        <v>27.9</v>
      </c>
      <c r="O643" s="72">
        <f t="shared" si="41"/>
        <v>0</v>
      </c>
      <c r="P643" s="26">
        <f t="shared" si="40"/>
        <v>2930</v>
      </c>
      <c r="Q643" s="28">
        <f t="shared" si="42"/>
        <v>0</v>
      </c>
    </row>
    <row r="644" spans="1:17">
      <c r="A644" s="259">
        <v>0</v>
      </c>
      <c r="B644" s="255">
        <v>95489</v>
      </c>
      <c r="C644" s="341" t="s">
        <v>2933</v>
      </c>
      <c r="D644" s="342"/>
      <c r="E644" s="342"/>
      <c r="F644" s="342"/>
      <c r="G644" s="342"/>
      <c r="H644" s="342"/>
      <c r="I644" s="342"/>
      <c r="J644" s="343"/>
      <c r="K644" s="260">
        <v>33.200000000000003</v>
      </c>
      <c r="L644" s="258">
        <f t="shared" si="38"/>
        <v>3486</v>
      </c>
      <c r="M644" s="26"/>
      <c r="N644" s="262">
        <f t="shared" si="39"/>
        <v>33.200000000000003</v>
      </c>
      <c r="O644" s="72">
        <f t="shared" si="41"/>
        <v>0</v>
      </c>
      <c r="P644" s="26">
        <f t="shared" si="40"/>
        <v>3486</v>
      </c>
      <c r="Q644" s="28">
        <f t="shared" si="42"/>
        <v>0</v>
      </c>
    </row>
    <row r="645" spans="1:17">
      <c r="A645" s="259">
        <v>0</v>
      </c>
      <c r="B645" s="255">
        <v>124164</v>
      </c>
      <c r="C645" s="341" t="s">
        <v>2934</v>
      </c>
      <c r="D645" s="342"/>
      <c r="E645" s="342"/>
      <c r="F645" s="342"/>
      <c r="G645" s="342"/>
      <c r="H645" s="342"/>
      <c r="I645" s="342"/>
      <c r="J645" s="343"/>
      <c r="K645" s="260">
        <v>23.1</v>
      </c>
      <c r="L645" s="258">
        <f t="shared" si="38"/>
        <v>2426</v>
      </c>
      <c r="M645" s="26"/>
      <c r="N645" s="262">
        <f t="shared" si="39"/>
        <v>23.1</v>
      </c>
      <c r="O645" s="72">
        <f t="shared" si="41"/>
        <v>0</v>
      </c>
      <c r="P645" s="26">
        <f t="shared" si="40"/>
        <v>2426</v>
      </c>
      <c r="Q645" s="28">
        <f t="shared" si="42"/>
        <v>0</v>
      </c>
    </row>
    <row r="646" spans="1:17">
      <c r="A646" s="259">
        <v>0</v>
      </c>
      <c r="B646" s="255">
        <v>124750</v>
      </c>
      <c r="C646" s="341" t="s">
        <v>2935</v>
      </c>
      <c r="D646" s="342"/>
      <c r="E646" s="342"/>
      <c r="F646" s="342"/>
      <c r="G646" s="342"/>
      <c r="H646" s="342"/>
      <c r="I646" s="342"/>
      <c r="J646" s="343"/>
      <c r="K646" s="96">
        <v>5.82</v>
      </c>
      <c r="L646" s="258">
        <f t="shared" si="38"/>
        <v>611</v>
      </c>
      <c r="M646" s="26"/>
      <c r="N646" s="72">
        <f t="shared" si="39"/>
        <v>5.82</v>
      </c>
      <c r="O646" s="72">
        <f t="shared" si="41"/>
        <v>0</v>
      </c>
      <c r="P646" s="26">
        <f t="shared" si="40"/>
        <v>611</v>
      </c>
      <c r="Q646" s="28">
        <f t="shared" si="42"/>
        <v>0</v>
      </c>
    </row>
    <row r="647" spans="1:17">
      <c r="A647" s="259">
        <v>0</v>
      </c>
      <c r="B647" s="255">
        <v>125146</v>
      </c>
      <c r="C647" s="341" t="s">
        <v>2936</v>
      </c>
      <c r="D647" s="342"/>
      <c r="E647" s="342"/>
      <c r="F647" s="342"/>
      <c r="G647" s="342"/>
      <c r="H647" s="342"/>
      <c r="I647" s="342"/>
      <c r="J647" s="343"/>
      <c r="K647" s="260">
        <v>22.4</v>
      </c>
      <c r="L647" s="258">
        <f t="shared" si="38"/>
        <v>2352</v>
      </c>
      <c r="M647" s="26"/>
      <c r="N647" s="262">
        <f t="shared" si="39"/>
        <v>22.4</v>
      </c>
      <c r="O647" s="72">
        <f t="shared" si="41"/>
        <v>0</v>
      </c>
      <c r="P647" s="26">
        <f t="shared" si="40"/>
        <v>2352</v>
      </c>
      <c r="Q647" s="28">
        <f t="shared" si="42"/>
        <v>0</v>
      </c>
    </row>
    <row r="648" spans="1:17">
      <c r="A648" s="259">
        <v>0</v>
      </c>
      <c r="B648" s="255">
        <v>125351</v>
      </c>
      <c r="C648" s="341" t="s">
        <v>2937</v>
      </c>
      <c r="D648" s="342"/>
      <c r="E648" s="342"/>
      <c r="F648" s="342"/>
      <c r="G648" s="342"/>
      <c r="H648" s="342"/>
      <c r="I648" s="342"/>
      <c r="J648" s="343"/>
      <c r="K648" s="260">
        <v>70.3</v>
      </c>
      <c r="L648" s="258">
        <f t="shared" si="38"/>
        <v>7382</v>
      </c>
      <c r="M648" s="26"/>
      <c r="N648" s="262">
        <f t="shared" si="39"/>
        <v>70.3</v>
      </c>
      <c r="O648" s="72">
        <f t="shared" si="41"/>
        <v>0</v>
      </c>
      <c r="P648" s="26">
        <f t="shared" si="40"/>
        <v>7382</v>
      </c>
      <c r="Q648" s="28">
        <f t="shared" si="42"/>
        <v>0</v>
      </c>
    </row>
    <row r="649" spans="1:17">
      <c r="A649" s="259">
        <v>0</v>
      </c>
      <c r="B649" s="255">
        <v>125856</v>
      </c>
      <c r="C649" s="341" t="s">
        <v>2938</v>
      </c>
      <c r="D649" s="342"/>
      <c r="E649" s="342"/>
      <c r="F649" s="342"/>
      <c r="G649" s="342"/>
      <c r="H649" s="342"/>
      <c r="I649" s="342"/>
      <c r="J649" s="343"/>
      <c r="K649" s="260">
        <v>35.4</v>
      </c>
      <c r="L649" s="258">
        <f t="shared" si="38"/>
        <v>3717</v>
      </c>
      <c r="M649" s="26"/>
      <c r="N649" s="262">
        <f t="shared" si="39"/>
        <v>35.4</v>
      </c>
      <c r="O649" s="72">
        <f t="shared" si="41"/>
        <v>0</v>
      </c>
      <c r="P649" s="26">
        <f t="shared" si="40"/>
        <v>3717</v>
      </c>
      <c r="Q649" s="28">
        <f t="shared" si="42"/>
        <v>0</v>
      </c>
    </row>
    <row r="650" spans="1:17">
      <c r="A650" s="259">
        <v>0</v>
      </c>
      <c r="B650" s="255">
        <v>126276</v>
      </c>
      <c r="C650" s="341" t="s">
        <v>2939</v>
      </c>
      <c r="D650" s="342"/>
      <c r="E650" s="342"/>
      <c r="F650" s="342"/>
      <c r="G650" s="342"/>
      <c r="H650" s="342"/>
      <c r="I650" s="342"/>
      <c r="J650" s="343"/>
      <c r="K650" s="260">
        <v>31.4</v>
      </c>
      <c r="L650" s="258">
        <f t="shared" si="38"/>
        <v>3297</v>
      </c>
      <c r="M650" s="26"/>
      <c r="N650" s="262">
        <f t="shared" si="39"/>
        <v>31.4</v>
      </c>
      <c r="O650" s="72">
        <f t="shared" si="41"/>
        <v>0</v>
      </c>
      <c r="P650" s="26">
        <f t="shared" si="40"/>
        <v>3297</v>
      </c>
      <c r="Q650" s="28">
        <f t="shared" si="42"/>
        <v>0</v>
      </c>
    </row>
    <row r="651" spans="1:17">
      <c r="A651" s="259">
        <v>0</v>
      </c>
      <c r="B651" s="255">
        <v>126284</v>
      </c>
      <c r="C651" s="341" t="s">
        <v>2940</v>
      </c>
      <c r="D651" s="342"/>
      <c r="E651" s="342"/>
      <c r="F651" s="342"/>
      <c r="G651" s="342"/>
      <c r="H651" s="342"/>
      <c r="I651" s="342"/>
      <c r="J651" s="343"/>
      <c r="K651" s="258">
        <v>125</v>
      </c>
      <c r="L651" s="258">
        <f t="shared" si="38"/>
        <v>13125</v>
      </c>
      <c r="M651" s="26"/>
      <c r="N651" s="261">
        <f t="shared" si="39"/>
        <v>125</v>
      </c>
      <c r="O651" s="72">
        <f t="shared" si="41"/>
        <v>0</v>
      </c>
      <c r="P651" s="26">
        <f t="shared" si="40"/>
        <v>13125</v>
      </c>
      <c r="Q651" s="28">
        <f t="shared" si="42"/>
        <v>0</v>
      </c>
    </row>
    <row r="652" spans="1:17">
      <c r="A652" s="259">
        <v>0</v>
      </c>
      <c r="B652" s="255">
        <v>126292</v>
      </c>
      <c r="C652" s="341" t="s">
        <v>2941</v>
      </c>
      <c r="D652" s="342"/>
      <c r="E652" s="342"/>
      <c r="F652" s="342"/>
      <c r="G652" s="342"/>
      <c r="H652" s="342"/>
      <c r="I652" s="342"/>
      <c r="J652" s="343"/>
      <c r="K652" s="260">
        <v>24.2</v>
      </c>
      <c r="L652" s="258">
        <f t="shared" si="38"/>
        <v>2541</v>
      </c>
      <c r="M652" s="26"/>
      <c r="N652" s="262">
        <f t="shared" si="39"/>
        <v>24.2</v>
      </c>
      <c r="O652" s="72">
        <f t="shared" si="41"/>
        <v>0</v>
      </c>
      <c r="P652" s="26">
        <f t="shared" si="40"/>
        <v>2541</v>
      </c>
      <c r="Q652" s="28">
        <f t="shared" si="42"/>
        <v>0</v>
      </c>
    </row>
    <row r="653" spans="1:17">
      <c r="A653" s="259">
        <v>0</v>
      </c>
      <c r="B653" s="255">
        <v>127399</v>
      </c>
      <c r="C653" s="341" t="s">
        <v>2942</v>
      </c>
      <c r="D653" s="342"/>
      <c r="E653" s="342"/>
      <c r="F653" s="342"/>
      <c r="G653" s="342"/>
      <c r="H653" s="342"/>
      <c r="I653" s="342"/>
      <c r="J653" s="343"/>
      <c r="K653" s="260">
        <v>32.9</v>
      </c>
      <c r="L653" s="258">
        <f t="shared" si="38"/>
        <v>3455</v>
      </c>
      <c r="M653" s="26"/>
      <c r="N653" s="262">
        <f t="shared" si="39"/>
        <v>32.9</v>
      </c>
      <c r="O653" s="72">
        <f t="shared" si="41"/>
        <v>0</v>
      </c>
      <c r="P653" s="26">
        <f t="shared" si="40"/>
        <v>3455</v>
      </c>
      <c r="Q653" s="28">
        <f t="shared" si="42"/>
        <v>0</v>
      </c>
    </row>
    <row r="654" spans="1:17">
      <c r="A654" s="259">
        <v>0</v>
      </c>
      <c r="B654" s="255">
        <v>166371</v>
      </c>
      <c r="C654" s="341" t="s">
        <v>2943</v>
      </c>
      <c r="D654" s="342"/>
      <c r="E654" s="342"/>
      <c r="F654" s="342"/>
      <c r="G654" s="342"/>
      <c r="H654" s="342"/>
      <c r="I654" s="342"/>
      <c r="J654" s="343"/>
      <c r="K654" s="260">
        <v>62.2</v>
      </c>
      <c r="L654" s="258">
        <f t="shared" si="38"/>
        <v>6531</v>
      </c>
      <c r="M654" s="26"/>
      <c r="N654" s="262">
        <f t="shared" si="39"/>
        <v>62.2</v>
      </c>
      <c r="O654" s="72">
        <f t="shared" si="41"/>
        <v>0</v>
      </c>
      <c r="P654" s="26">
        <f t="shared" si="40"/>
        <v>6531</v>
      </c>
      <c r="Q654" s="28">
        <f t="shared" si="42"/>
        <v>0</v>
      </c>
    </row>
    <row r="655" spans="1:17">
      <c r="A655" s="259">
        <v>0</v>
      </c>
      <c r="B655" s="255">
        <v>91140</v>
      </c>
      <c r="C655" s="341" t="s">
        <v>2944</v>
      </c>
      <c r="D655" s="342"/>
      <c r="E655" s="342"/>
      <c r="F655" s="342"/>
      <c r="G655" s="342"/>
      <c r="H655" s="342"/>
      <c r="I655" s="342"/>
      <c r="J655" s="343"/>
      <c r="K655" s="258">
        <v>551</v>
      </c>
      <c r="L655" s="258">
        <f t="shared" si="38"/>
        <v>57855</v>
      </c>
      <c r="M655" s="26"/>
      <c r="N655" s="261">
        <f t="shared" si="39"/>
        <v>551</v>
      </c>
      <c r="O655" s="72">
        <f t="shared" si="41"/>
        <v>0</v>
      </c>
      <c r="P655" s="26">
        <f t="shared" si="40"/>
        <v>57855</v>
      </c>
      <c r="Q655" s="28">
        <f t="shared" si="42"/>
        <v>0</v>
      </c>
    </row>
    <row r="656" spans="1:17">
      <c r="A656" s="259">
        <v>0</v>
      </c>
      <c r="B656" s="255">
        <v>91157</v>
      </c>
      <c r="C656" s="341" t="s">
        <v>2945</v>
      </c>
      <c r="D656" s="342"/>
      <c r="E656" s="342"/>
      <c r="F656" s="342"/>
      <c r="G656" s="342"/>
      <c r="H656" s="342"/>
      <c r="I656" s="342"/>
      <c r="J656" s="343"/>
      <c r="K656" s="258">
        <v>661</v>
      </c>
      <c r="L656" s="258">
        <f t="shared" si="38"/>
        <v>69405</v>
      </c>
      <c r="M656" s="26"/>
      <c r="N656" s="261">
        <f t="shared" si="39"/>
        <v>661</v>
      </c>
      <c r="O656" s="72">
        <f t="shared" si="41"/>
        <v>0</v>
      </c>
      <c r="P656" s="26">
        <f t="shared" si="40"/>
        <v>69405</v>
      </c>
      <c r="Q656" s="28">
        <f t="shared" si="42"/>
        <v>0</v>
      </c>
    </row>
    <row r="657" spans="1:17">
      <c r="A657" s="259">
        <v>0</v>
      </c>
      <c r="B657" s="255">
        <v>92056</v>
      </c>
      <c r="C657" s="341" t="s">
        <v>2946</v>
      </c>
      <c r="D657" s="342"/>
      <c r="E657" s="342"/>
      <c r="F657" s="342"/>
      <c r="G657" s="342"/>
      <c r="H657" s="342"/>
      <c r="I657" s="342"/>
      <c r="J657" s="343"/>
      <c r="K657" s="260">
        <v>56.2</v>
      </c>
      <c r="L657" s="258">
        <f t="shared" ref="L657:L712" si="43">ROUND(K657*Курс_EUR,0)</f>
        <v>5901</v>
      </c>
      <c r="M657" s="26"/>
      <c r="N657" s="262">
        <f t="shared" si="39"/>
        <v>56.2</v>
      </c>
      <c r="O657" s="72">
        <f t="shared" si="41"/>
        <v>0</v>
      </c>
      <c r="P657" s="26">
        <f t="shared" si="40"/>
        <v>5901</v>
      </c>
      <c r="Q657" s="28">
        <f t="shared" si="42"/>
        <v>0</v>
      </c>
    </row>
    <row r="658" spans="1:17">
      <c r="A658" s="259">
        <v>0</v>
      </c>
      <c r="B658" s="255">
        <v>92619</v>
      </c>
      <c r="C658" s="341" t="s">
        <v>2947</v>
      </c>
      <c r="D658" s="342"/>
      <c r="E658" s="342"/>
      <c r="F658" s="342"/>
      <c r="G658" s="342"/>
      <c r="H658" s="342"/>
      <c r="I658" s="342"/>
      <c r="J658" s="343"/>
      <c r="K658" s="260">
        <v>31.5</v>
      </c>
      <c r="L658" s="258">
        <f t="shared" si="43"/>
        <v>3308</v>
      </c>
      <c r="M658" s="26"/>
      <c r="N658" s="262">
        <f t="shared" ref="N658:N713" si="44">K658*(1-Скидка_SATA)</f>
        <v>31.5</v>
      </c>
      <c r="O658" s="72">
        <f t="shared" si="41"/>
        <v>0</v>
      </c>
      <c r="P658" s="26">
        <f t="shared" ref="P658:P713" si="45">L658*(1-Скидка_SATA)</f>
        <v>3308</v>
      </c>
      <c r="Q658" s="28">
        <f t="shared" si="42"/>
        <v>0</v>
      </c>
    </row>
    <row r="659" spans="1:17">
      <c r="A659" s="259">
        <v>0</v>
      </c>
      <c r="B659" s="255">
        <v>92742</v>
      </c>
      <c r="C659" s="341" t="s">
        <v>2948</v>
      </c>
      <c r="D659" s="342"/>
      <c r="E659" s="342"/>
      <c r="F659" s="342"/>
      <c r="G659" s="342"/>
      <c r="H659" s="342"/>
      <c r="I659" s="342"/>
      <c r="J659" s="343"/>
      <c r="K659" s="258">
        <v>96</v>
      </c>
      <c r="L659" s="258">
        <f t="shared" si="43"/>
        <v>10080</v>
      </c>
      <c r="M659" s="26"/>
      <c r="N659" s="262">
        <f t="shared" si="44"/>
        <v>96</v>
      </c>
      <c r="O659" s="72">
        <f t="shared" si="41"/>
        <v>0</v>
      </c>
      <c r="P659" s="26">
        <f t="shared" si="45"/>
        <v>10080</v>
      </c>
      <c r="Q659" s="28">
        <f t="shared" si="42"/>
        <v>0</v>
      </c>
    </row>
    <row r="660" spans="1:17">
      <c r="A660" s="259">
        <v>0</v>
      </c>
      <c r="B660" s="255">
        <v>92767</v>
      </c>
      <c r="C660" s="341" t="s">
        <v>2949</v>
      </c>
      <c r="D660" s="342"/>
      <c r="E660" s="342"/>
      <c r="F660" s="342"/>
      <c r="G660" s="342"/>
      <c r="H660" s="342"/>
      <c r="I660" s="342"/>
      <c r="J660" s="343"/>
      <c r="K660" s="258">
        <v>136</v>
      </c>
      <c r="L660" s="258">
        <f t="shared" si="43"/>
        <v>14280</v>
      </c>
      <c r="M660" s="26"/>
      <c r="N660" s="261">
        <f t="shared" si="44"/>
        <v>136</v>
      </c>
      <c r="O660" s="72">
        <f t="shared" si="41"/>
        <v>0</v>
      </c>
      <c r="P660" s="26">
        <f t="shared" si="45"/>
        <v>14280</v>
      </c>
      <c r="Q660" s="28">
        <f t="shared" si="42"/>
        <v>0</v>
      </c>
    </row>
    <row r="661" spans="1:17">
      <c r="A661" s="259">
        <v>0</v>
      </c>
      <c r="B661" s="255">
        <v>92759</v>
      </c>
      <c r="C661" s="341" t="s">
        <v>2950</v>
      </c>
      <c r="D661" s="342"/>
      <c r="E661" s="342"/>
      <c r="F661" s="342"/>
      <c r="G661" s="342"/>
      <c r="H661" s="342"/>
      <c r="I661" s="342"/>
      <c r="J661" s="343"/>
      <c r="K661" s="258">
        <v>90</v>
      </c>
      <c r="L661" s="258">
        <f t="shared" si="43"/>
        <v>9450</v>
      </c>
      <c r="M661" s="26"/>
      <c r="N661" s="262">
        <f t="shared" si="44"/>
        <v>90</v>
      </c>
      <c r="O661" s="72">
        <f t="shared" si="41"/>
        <v>0</v>
      </c>
      <c r="P661" s="26">
        <f t="shared" si="45"/>
        <v>9450</v>
      </c>
      <c r="Q661" s="28">
        <f t="shared" si="42"/>
        <v>0</v>
      </c>
    </row>
    <row r="662" spans="1:17">
      <c r="A662" s="259">
        <v>0</v>
      </c>
      <c r="B662" s="255">
        <v>93526</v>
      </c>
      <c r="C662" s="341" t="s">
        <v>2951</v>
      </c>
      <c r="D662" s="342"/>
      <c r="E662" s="342"/>
      <c r="F662" s="342"/>
      <c r="G662" s="342"/>
      <c r="H662" s="342"/>
      <c r="I662" s="342"/>
      <c r="J662" s="343"/>
      <c r="K662" s="260">
        <v>56.1</v>
      </c>
      <c r="L662" s="258">
        <f t="shared" si="43"/>
        <v>5891</v>
      </c>
      <c r="M662" s="26"/>
      <c r="N662" s="262">
        <f t="shared" si="44"/>
        <v>56.1</v>
      </c>
      <c r="O662" s="72">
        <f t="shared" si="41"/>
        <v>0</v>
      </c>
      <c r="P662" s="26">
        <f t="shared" si="45"/>
        <v>5891</v>
      </c>
      <c r="Q662" s="28">
        <f t="shared" si="42"/>
        <v>0</v>
      </c>
    </row>
    <row r="663" spans="1:17">
      <c r="A663" s="259">
        <v>0</v>
      </c>
      <c r="B663" s="255">
        <v>93559</v>
      </c>
      <c r="C663" s="341" t="s">
        <v>2952</v>
      </c>
      <c r="D663" s="342"/>
      <c r="E663" s="342"/>
      <c r="F663" s="342"/>
      <c r="G663" s="342"/>
      <c r="H663" s="342"/>
      <c r="I663" s="342"/>
      <c r="J663" s="343"/>
      <c r="K663" s="258">
        <v>86</v>
      </c>
      <c r="L663" s="258">
        <f t="shared" si="43"/>
        <v>9030</v>
      </c>
      <c r="M663" s="26"/>
      <c r="N663" s="262">
        <f t="shared" si="44"/>
        <v>86</v>
      </c>
      <c r="O663" s="72">
        <f t="shared" si="41"/>
        <v>0</v>
      </c>
      <c r="P663" s="26">
        <f t="shared" si="45"/>
        <v>9030</v>
      </c>
      <c r="Q663" s="28">
        <f t="shared" si="42"/>
        <v>0</v>
      </c>
    </row>
    <row r="664" spans="1:17">
      <c r="A664" s="259">
        <v>0</v>
      </c>
      <c r="B664" s="255">
        <v>98509</v>
      </c>
      <c r="C664" s="341" t="s">
        <v>2953</v>
      </c>
      <c r="D664" s="342"/>
      <c r="E664" s="342"/>
      <c r="F664" s="342"/>
      <c r="G664" s="342"/>
      <c r="H664" s="342"/>
      <c r="I664" s="342"/>
      <c r="J664" s="343"/>
      <c r="K664" s="258">
        <v>181</v>
      </c>
      <c r="L664" s="258">
        <f t="shared" si="43"/>
        <v>19005</v>
      </c>
      <c r="M664" s="26"/>
      <c r="N664" s="261">
        <f t="shared" si="44"/>
        <v>181</v>
      </c>
      <c r="O664" s="72">
        <f t="shared" si="41"/>
        <v>0</v>
      </c>
      <c r="P664" s="26">
        <f t="shared" si="45"/>
        <v>19005</v>
      </c>
      <c r="Q664" s="28">
        <f t="shared" si="42"/>
        <v>0</v>
      </c>
    </row>
    <row r="665" spans="1:17">
      <c r="A665" s="259">
        <v>0</v>
      </c>
      <c r="B665" s="255">
        <v>187419</v>
      </c>
      <c r="C665" s="341" t="s">
        <v>2954</v>
      </c>
      <c r="D665" s="342"/>
      <c r="E665" s="342"/>
      <c r="F665" s="342"/>
      <c r="G665" s="342"/>
      <c r="H665" s="342"/>
      <c r="I665" s="342"/>
      <c r="J665" s="343"/>
      <c r="K665" s="258">
        <v>119</v>
      </c>
      <c r="L665" s="258">
        <f t="shared" si="43"/>
        <v>12495</v>
      </c>
      <c r="M665" s="26"/>
      <c r="N665" s="261">
        <f t="shared" si="44"/>
        <v>119</v>
      </c>
      <c r="O665" s="72">
        <f t="shared" si="41"/>
        <v>0</v>
      </c>
      <c r="P665" s="26">
        <f t="shared" si="45"/>
        <v>12495</v>
      </c>
      <c r="Q665" s="28">
        <f t="shared" si="42"/>
        <v>0</v>
      </c>
    </row>
    <row r="666" spans="1:17">
      <c r="A666" s="259">
        <v>0</v>
      </c>
      <c r="B666" s="255">
        <v>187690</v>
      </c>
      <c r="C666" s="341" t="s">
        <v>2955</v>
      </c>
      <c r="D666" s="342"/>
      <c r="E666" s="342"/>
      <c r="F666" s="342"/>
      <c r="G666" s="342"/>
      <c r="H666" s="342"/>
      <c r="I666" s="342"/>
      <c r="J666" s="343"/>
      <c r="K666" s="258">
        <v>224</v>
      </c>
      <c r="L666" s="258">
        <f t="shared" si="43"/>
        <v>23520</v>
      </c>
      <c r="M666" s="26"/>
      <c r="N666" s="261">
        <f t="shared" si="44"/>
        <v>224</v>
      </c>
      <c r="O666" s="72">
        <f t="shared" si="41"/>
        <v>0</v>
      </c>
      <c r="P666" s="26">
        <f t="shared" si="45"/>
        <v>23520</v>
      </c>
      <c r="Q666" s="28">
        <f t="shared" si="42"/>
        <v>0</v>
      </c>
    </row>
    <row r="667" spans="1:17">
      <c r="A667" s="259">
        <v>0</v>
      </c>
      <c r="B667" s="255">
        <v>191551</v>
      </c>
      <c r="C667" s="341" t="s">
        <v>2956</v>
      </c>
      <c r="D667" s="342"/>
      <c r="E667" s="342"/>
      <c r="F667" s="342"/>
      <c r="G667" s="342"/>
      <c r="H667" s="342"/>
      <c r="I667" s="342"/>
      <c r="J667" s="343"/>
      <c r="K667" s="260">
        <v>65.400000000000006</v>
      </c>
      <c r="L667" s="258">
        <f t="shared" si="43"/>
        <v>6867</v>
      </c>
      <c r="M667" s="26"/>
      <c r="N667" s="262">
        <f t="shared" si="44"/>
        <v>65.400000000000006</v>
      </c>
      <c r="O667" s="72">
        <f t="shared" si="41"/>
        <v>0</v>
      </c>
      <c r="P667" s="26">
        <f t="shared" si="45"/>
        <v>6867</v>
      </c>
      <c r="Q667" s="28">
        <f t="shared" si="42"/>
        <v>0</v>
      </c>
    </row>
    <row r="668" spans="1:17">
      <c r="A668" s="259">
        <v>0</v>
      </c>
      <c r="B668" s="255">
        <v>2600</v>
      </c>
      <c r="C668" s="341" t="s">
        <v>2957</v>
      </c>
      <c r="D668" s="342"/>
      <c r="E668" s="342"/>
      <c r="F668" s="342"/>
      <c r="G668" s="342"/>
      <c r="H668" s="342"/>
      <c r="I668" s="342"/>
      <c r="J668" s="343"/>
      <c r="K668" s="258">
        <v>101</v>
      </c>
      <c r="L668" s="258">
        <f t="shared" si="43"/>
        <v>10605</v>
      </c>
      <c r="M668" s="26"/>
      <c r="N668" s="262">
        <f t="shared" si="44"/>
        <v>101</v>
      </c>
      <c r="O668" s="72">
        <f t="shared" si="41"/>
        <v>0</v>
      </c>
      <c r="P668" s="26">
        <f t="shared" si="45"/>
        <v>10605</v>
      </c>
      <c r="Q668" s="28">
        <f t="shared" si="42"/>
        <v>0</v>
      </c>
    </row>
    <row r="669" spans="1:17">
      <c r="A669" s="259">
        <v>0</v>
      </c>
      <c r="B669" s="255">
        <v>6445</v>
      </c>
      <c r="C669" s="341" t="s">
        <v>2958</v>
      </c>
      <c r="D669" s="342"/>
      <c r="E669" s="342"/>
      <c r="F669" s="342"/>
      <c r="G669" s="342"/>
      <c r="H669" s="342"/>
      <c r="I669" s="342"/>
      <c r="J669" s="343"/>
      <c r="K669" s="260">
        <v>30.5</v>
      </c>
      <c r="L669" s="258">
        <f t="shared" si="43"/>
        <v>3203</v>
      </c>
      <c r="M669" s="26"/>
      <c r="N669" s="262">
        <f t="shared" si="44"/>
        <v>30.5</v>
      </c>
      <c r="O669" s="72">
        <f t="shared" si="41"/>
        <v>0</v>
      </c>
      <c r="P669" s="26">
        <f t="shared" si="45"/>
        <v>3203</v>
      </c>
      <c r="Q669" s="28">
        <f t="shared" si="42"/>
        <v>0</v>
      </c>
    </row>
    <row r="670" spans="1:17">
      <c r="A670" s="259">
        <v>0</v>
      </c>
      <c r="B670" s="255">
        <v>9720</v>
      </c>
      <c r="C670" s="341" t="s">
        <v>2959</v>
      </c>
      <c r="D670" s="342"/>
      <c r="E670" s="342"/>
      <c r="F670" s="342"/>
      <c r="G670" s="342"/>
      <c r="H670" s="342"/>
      <c r="I670" s="342"/>
      <c r="J670" s="343"/>
      <c r="K670" s="258">
        <v>124</v>
      </c>
      <c r="L670" s="258">
        <f t="shared" si="43"/>
        <v>13020</v>
      </c>
      <c r="M670" s="26"/>
      <c r="N670" s="261">
        <f t="shared" si="44"/>
        <v>124</v>
      </c>
      <c r="O670" s="72">
        <f t="shared" si="41"/>
        <v>0</v>
      </c>
      <c r="P670" s="26">
        <f t="shared" si="45"/>
        <v>13020</v>
      </c>
      <c r="Q670" s="28">
        <f t="shared" si="42"/>
        <v>0</v>
      </c>
    </row>
    <row r="671" spans="1:17">
      <c r="A671" s="259">
        <v>0</v>
      </c>
      <c r="B671" s="255">
        <v>9829</v>
      </c>
      <c r="C671" s="341" t="s">
        <v>2960</v>
      </c>
      <c r="D671" s="342"/>
      <c r="E671" s="342"/>
      <c r="F671" s="342"/>
      <c r="G671" s="342"/>
      <c r="H671" s="342"/>
      <c r="I671" s="342"/>
      <c r="J671" s="343"/>
      <c r="K671" s="260">
        <v>33.5</v>
      </c>
      <c r="L671" s="258">
        <f t="shared" si="43"/>
        <v>3518</v>
      </c>
      <c r="M671" s="26"/>
      <c r="N671" s="262">
        <f t="shared" si="44"/>
        <v>33.5</v>
      </c>
      <c r="O671" s="72">
        <f t="shared" ref="O671:O734" si="46">N671*M671</f>
        <v>0</v>
      </c>
      <c r="P671" s="26">
        <f t="shared" si="45"/>
        <v>3518</v>
      </c>
      <c r="Q671" s="28">
        <f t="shared" ref="Q671:Q734" si="47">M671*P671</f>
        <v>0</v>
      </c>
    </row>
    <row r="672" spans="1:17">
      <c r="A672" s="259">
        <v>0</v>
      </c>
      <c r="B672" s="255">
        <v>61416</v>
      </c>
      <c r="C672" s="341" t="s">
        <v>2961</v>
      </c>
      <c r="D672" s="342"/>
      <c r="E672" s="342"/>
      <c r="F672" s="342"/>
      <c r="G672" s="342"/>
      <c r="H672" s="342"/>
      <c r="I672" s="342"/>
      <c r="J672" s="343"/>
      <c r="K672" s="260">
        <v>29.9</v>
      </c>
      <c r="L672" s="258">
        <f t="shared" si="43"/>
        <v>3140</v>
      </c>
      <c r="M672" s="26"/>
      <c r="N672" s="262">
        <f t="shared" si="44"/>
        <v>29.9</v>
      </c>
      <c r="O672" s="72">
        <f t="shared" si="46"/>
        <v>0</v>
      </c>
      <c r="P672" s="26">
        <f t="shared" si="45"/>
        <v>3140</v>
      </c>
      <c r="Q672" s="28">
        <f t="shared" si="47"/>
        <v>0</v>
      </c>
    </row>
    <row r="673" spans="1:17">
      <c r="A673" s="259">
        <v>0</v>
      </c>
      <c r="B673" s="255">
        <v>69666</v>
      </c>
      <c r="C673" s="341" t="s">
        <v>2962</v>
      </c>
      <c r="D673" s="342"/>
      <c r="E673" s="342"/>
      <c r="F673" s="342"/>
      <c r="G673" s="342"/>
      <c r="H673" s="342"/>
      <c r="I673" s="342"/>
      <c r="J673" s="343"/>
      <c r="K673" s="258">
        <v>124</v>
      </c>
      <c r="L673" s="258">
        <f t="shared" si="43"/>
        <v>13020</v>
      </c>
      <c r="M673" s="26"/>
      <c r="N673" s="261">
        <f t="shared" si="44"/>
        <v>124</v>
      </c>
      <c r="O673" s="72">
        <f t="shared" si="46"/>
        <v>0</v>
      </c>
      <c r="P673" s="26">
        <f t="shared" si="45"/>
        <v>13020</v>
      </c>
      <c r="Q673" s="28">
        <f t="shared" si="47"/>
        <v>0</v>
      </c>
    </row>
    <row r="674" spans="1:17">
      <c r="A674" s="259">
        <v>0</v>
      </c>
      <c r="B674" s="255">
        <v>50666</v>
      </c>
      <c r="C674" s="341" t="s">
        <v>2963</v>
      </c>
      <c r="D674" s="342"/>
      <c r="E674" s="342"/>
      <c r="F674" s="342"/>
      <c r="G674" s="342"/>
      <c r="H674" s="342"/>
      <c r="I674" s="342"/>
      <c r="J674" s="343"/>
      <c r="K674" s="260">
        <v>33.5</v>
      </c>
      <c r="L674" s="258">
        <f t="shared" si="43"/>
        <v>3518</v>
      </c>
      <c r="M674" s="26"/>
      <c r="N674" s="262">
        <f t="shared" si="44"/>
        <v>33.5</v>
      </c>
      <c r="O674" s="72">
        <f t="shared" si="46"/>
        <v>0</v>
      </c>
      <c r="P674" s="26">
        <f t="shared" si="45"/>
        <v>3518</v>
      </c>
      <c r="Q674" s="28">
        <f t="shared" si="47"/>
        <v>0</v>
      </c>
    </row>
    <row r="675" spans="1:17">
      <c r="A675" s="259">
        <v>0</v>
      </c>
      <c r="B675" s="255">
        <v>70623</v>
      </c>
      <c r="C675" s="341" t="s">
        <v>2964</v>
      </c>
      <c r="D675" s="342"/>
      <c r="E675" s="342"/>
      <c r="F675" s="342"/>
      <c r="G675" s="342"/>
      <c r="H675" s="342"/>
      <c r="I675" s="342"/>
      <c r="J675" s="343"/>
      <c r="K675" s="258">
        <v>193</v>
      </c>
      <c r="L675" s="258">
        <f t="shared" si="43"/>
        <v>20265</v>
      </c>
      <c r="M675" s="26"/>
      <c r="N675" s="261">
        <f t="shared" si="44"/>
        <v>193</v>
      </c>
      <c r="O675" s="72">
        <f t="shared" si="46"/>
        <v>0</v>
      </c>
      <c r="P675" s="26">
        <f t="shared" si="45"/>
        <v>20265</v>
      </c>
      <c r="Q675" s="28">
        <f t="shared" si="47"/>
        <v>0</v>
      </c>
    </row>
    <row r="676" spans="1:17">
      <c r="A676" s="259">
        <v>0</v>
      </c>
      <c r="B676" s="255">
        <v>8268</v>
      </c>
      <c r="C676" s="341" t="s">
        <v>2965</v>
      </c>
      <c r="D676" s="342"/>
      <c r="E676" s="342"/>
      <c r="F676" s="342"/>
      <c r="G676" s="342"/>
      <c r="H676" s="342"/>
      <c r="I676" s="342"/>
      <c r="J676" s="343"/>
      <c r="K676" s="96">
        <v>3.84</v>
      </c>
      <c r="L676" s="258">
        <f t="shared" si="43"/>
        <v>403</v>
      </c>
      <c r="M676" s="26"/>
      <c r="N676" s="72">
        <f t="shared" si="44"/>
        <v>3.84</v>
      </c>
      <c r="O676" s="72">
        <f t="shared" si="46"/>
        <v>0</v>
      </c>
      <c r="P676" s="26">
        <f t="shared" si="45"/>
        <v>403</v>
      </c>
      <c r="Q676" s="28">
        <f t="shared" si="47"/>
        <v>0</v>
      </c>
    </row>
    <row r="677" spans="1:17">
      <c r="A677" s="259">
        <v>0</v>
      </c>
      <c r="B677" s="255">
        <v>20461</v>
      </c>
      <c r="C677" s="341" t="s">
        <v>2966</v>
      </c>
      <c r="D677" s="342"/>
      <c r="E677" s="342"/>
      <c r="F677" s="342"/>
      <c r="G677" s="342"/>
      <c r="H677" s="342"/>
      <c r="I677" s="342"/>
      <c r="J677" s="343"/>
      <c r="K677" s="260">
        <v>16.5</v>
      </c>
      <c r="L677" s="258">
        <f t="shared" si="43"/>
        <v>1733</v>
      </c>
      <c r="M677" s="26"/>
      <c r="N677" s="262">
        <f t="shared" si="44"/>
        <v>16.5</v>
      </c>
      <c r="O677" s="72">
        <f t="shared" si="46"/>
        <v>0</v>
      </c>
      <c r="P677" s="26">
        <f t="shared" si="45"/>
        <v>1733</v>
      </c>
      <c r="Q677" s="28">
        <f t="shared" si="47"/>
        <v>0</v>
      </c>
    </row>
    <row r="678" spans="1:17">
      <c r="A678" s="259">
        <v>0</v>
      </c>
      <c r="B678" s="255">
        <v>21014</v>
      </c>
      <c r="C678" s="341" t="s">
        <v>2967</v>
      </c>
      <c r="D678" s="342"/>
      <c r="E678" s="342"/>
      <c r="F678" s="342"/>
      <c r="G678" s="342"/>
      <c r="H678" s="342"/>
      <c r="I678" s="342"/>
      <c r="J678" s="343"/>
      <c r="K678" s="258">
        <v>176</v>
      </c>
      <c r="L678" s="258">
        <f t="shared" si="43"/>
        <v>18480</v>
      </c>
      <c r="M678" s="26"/>
      <c r="N678" s="261">
        <f t="shared" si="44"/>
        <v>176</v>
      </c>
      <c r="O678" s="72">
        <f t="shared" si="46"/>
        <v>0</v>
      </c>
      <c r="P678" s="26">
        <f t="shared" si="45"/>
        <v>18480</v>
      </c>
      <c r="Q678" s="28">
        <f t="shared" si="47"/>
        <v>0</v>
      </c>
    </row>
    <row r="679" spans="1:17">
      <c r="A679" s="259">
        <v>0</v>
      </c>
      <c r="B679" s="255">
        <v>53777</v>
      </c>
      <c r="C679" s="341" t="s">
        <v>2968</v>
      </c>
      <c r="D679" s="342"/>
      <c r="E679" s="342"/>
      <c r="F679" s="342"/>
      <c r="G679" s="342"/>
      <c r="H679" s="342"/>
      <c r="I679" s="342"/>
      <c r="J679" s="343"/>
      <c r="K679" s="96">
        <v>14.4</v>
      </c>
      <c r="L679" s="258">
        <f t="shared" si="43"/>
        <v>1512</v>
      </c>
      <c r="M679" s="26"/>
      <c r="N679" s="72">
        <f t="shared" si="44"/>
        <v>14.4</v>
      </c>
      <c r="O679" s="72">
        <f t="shared" si="46"/>
        <v>0</v>
      </c>
      <c r="P679" s="26">
        <f t="shared" si="45"/>
        <v>1512</v>
      </c>
      <c r="Q679" s="28">
        <f t="shared" si="47"/>
        <v>0</v>
      </c>
    </row>
    <row r="680" spans="1:17">
      <c r="A680" s="259">
        <v>0</v>
      </c>
      <c r="B680" s="255">
        <v>54049</v>
      </c>
      <c r="C680" s="341" t="s">
        <v>2969</v>
      </c>
      <c r="D680" s="342"/>
      <c r="E680" s="342"/>
      <c r="F680" s="342"/>
      <c r="G680" s="342"/>
      <c r="H680" s="342"/>
      <c r="I680" s="342"/>
      <c r="J680" s="343"/>
      <c r="K680" s="260">
        <v>21.3</v>
      </c>
      <c r="L680" s="258">
        <f t="shared" si="43"/>
        <v>2237</v>
      </c>
      <c r="M680" s="26"/>
      <c r="N680" s="262">
        <f t="shared" si="44"/>
        <v>21.3</v>
      </c>
      <c r="O680" s="72">
        <f t="shared" si="46"/>
        <v>0</v>
      </c>
      <c r="P680" s="26">
        <f t="shared" si="45"/>
        <v>2237</v>
      </c>
      <c r="Q680" s="28">
        <f t="shared" si="47"/>
        <v>0</v>
      </c>
    </row>
    <row r="681" spans="1:17">
      <c r="A681" s="259">
        <v>0</v>
      </c>
      <c r="B681" s="255">
        <v>65920</v>
      </c>
      <c r="C681" s="341" t="s">
        <v>2970</v>
      </c>
      <c r="D681" s="342"/>
      <c r="E681" s="342"/>
      <c r="F681" s="342"/>
      <c r="G681" s="342"/>
      <c r="H681" s="342"/>
      <c r="I681" s="342"/>
      <c r="J681" s="343"/>
      <c r="K681" s="258">
        <v>369</v>
      </c>
      <c r="L681" s="258">
        <f t="shared" si="43"/>
        <v>38745</v>
      </c>
      <c r="M681" s="26"/>
      <c r="N681" s="261">
        <f t="shared" si="44"/>
        <v>369</v>
      </c>
      <c r="O681" s="72">
        <f t="shared" si="46"/>
        <v>0</v>
      </c>
      <c r="P681" s="26">
        <f t="shared" si="45"/>
        <v>38745</v>
      </c>
      <c r="Q681" s="28">
        <f t="shared" si="47"/>
        <v>0</v>
      </c>
    </row>
    <row r="682" spans="1:17">
      <c r="A682" s="259">
        <v>0</v>
      </c>
      <c r="B682" s="255">
        <v>70664</v>
      </c>
      <c r="C682" s="341" t="s">
        <v>2971</v>
      </c>
      <c r="D682" s="342"/>
      <c r="E682" s="342"/>
      <c r="F682" s="342"/>
      <c r="G682" s="342"/>
      <c r="H682" s="342"/>
      <c r="I682" s="342"/>
      <c r="J682" s="343"/>
      <c r="K682" s="260">
        <v>29.6</v>
      </c>
      <c r="L682" s="258">
        <f t="shared" si="43"/>
        <v>3108</v>
      </c>
      <c r="M682" s="26"/>
      <c r="N682" s="262">
        <f t="shared" si="44"/>
        <v>29.6</v>
      </c>
      <c r="O682" s="72">
        <f t="shared" si="46"/>
        <v>0</v>
      </c>
      <c r="P682" s="26">
        <f t="shared" si="45"/>
        <v>3108</v>
      </c>
      <c r="Q682" s="28">
        <f t="shared" si="47"/>
        <v>0</v>
      </c>
    </row>
    <row r="683" spans="1:17">
      <c r="A683" s="259">
        <v>0</v>
      </c>
      <c r="B683" s="255">
        <v>83493</v>
      </c>
      <c r="C683" s="341" t="s">
        <v>2972</v>
      </c>
      <c r="D683" s="342"/>
      <c r="E683" s="342"/>
      <c r="F683" s="342"/>
      <c r="G683" s="342"/>
      <c r="H683" s="342"/>
      <c r="I683" s="342"/>
      <c r="J683" s="343"/>
      <c r="K683" s="258">
        <v>91</v>
      </c>
      <c r="L683" s="258">
        <f t="shared" si="43"/>
        <v>9555</v>
      </c>
      <c r="M683" s="26"/>
      <c r="N683" s="262">
        <f t="shared" si="44"/>
        <v>91</v>
      </c>
      <c r="O683" s="72">
        <f t="shared" si="46"/>
        <v>0</v>
      </c>
      <c r="P683" s="26">
        <f t="shared" si="45"/>
        <v>9555</v>
      </c>
      <c r="Q683" s="28">
        <f t="shared" si="47"/>
        <v>0</v>
      </c>
    </row>
    <row r="684" spans="1:17">
      <c r="A684" s="259">
        <v>0</v>
      </c>
      <c r="B684" s="255">
        <v>83501</v>
      </c>
      <c r="C684" s="341" t="s">
        <v>2973</v>
      </c>
      <c r="D684" s="342"/>
      <c r="E684" s="342"/>
      <c r="F684" s="342"/>
      <c r="G684" s="342"/>
      <c r="H684" s="342"/>
      <c r="I684" s="342"/>
      <c r="J684" s="343"/>
      <c r="K684" s="258">
        <v>105</v>
      </c>
      <c r="L684" s="258">
        <f t="shared" si="43"/>
        <v>11025</v>
      </c>
      <c r="M684" s="26"/>
      <c r="N684" s="262">
        <f t="shared" si="44"/>
        <v>105</v>
      </c>
      <c r="O684" s="72">
        <f t="shared" si="46"/>
        <v>0</v>
      </c>
      <c r="P684" s="26">
        <f t="shared" si="45"/>
        <v>11025</v>
      </c>
      <c r="Q684" s="28">
        <f t="shared" si="47"/>
        <v>0</v>
      </c>
    </row>
    <row r="685" spans="1:17">
      <c r="A685" s="259">
        <v>0</v>
      </c>
      <c r="B685" s="255">
        <v>1503</v>
      </c>
      <c r="C685" s="341" t="s">
        <v>2974</v>
      </c>
      <c r="D685" s="342"/>
      <c r="E685" s="342"/>
      <c r="F685" s="342"/>
      <c r="G685" s="342"/>
      <c r="H685" s="342"/>
      <c r="I685" s="342"/>
      <c r="J685" s="343"/>
      <c r="K685" s="96">
        <v>4.4400000000000004</v>
      </c>
      <c r="L685" s="258">
        <f t="shared" si="43"/>
        <v>466</v>
      </c>
      <c r="M685" s="26"/>
      <c r="N685" s="72">
        <f t="shared" si="44"/>
        <v>4.4400000000000004</v>
      </c>
      <c r="O685" s="72">
        <f t="shared" si="46"/>
        <v>0</v>
      </c>
      <c r="P685" s="26">
        <f t="shared" si="45"/>
        <v>466</v>
      </c>
      <c r="Q685" s="28">
        <f t="shared" si="47"/>
        <v>0</v>
      </c>
    </row>
    <row r="686" spans="1:17">
      <c r="A686" s="259">
        <v>0</v>
      </c>
      <c r="B686" s="255">
        <v>2188</v>
      </c>
      <c r="C686" s="341" t="s">
        <v>2975</v>
      </c>
      <c r="D686" s="342"/>
      <c r="E686" s="342"/>
      <c r="F686" s="342"/>
      <c r="G686" s="342"/>
      <c r="H686" s="342"/>
      <c r="I686" s="342"/>
      <c r="J686" s="343"/>
      <c r="K686" s="260">
        <v>57.3</v>
      </c>
      <c r="L686" s="258">
        <f t="shared" si="43"/>
        <v>6017</v>
      </c>
      <c r="M686" s="26"/>
      <c r="N686" s="262">
        <f t="shared" si="44"/>
        <v>57.3</v>
      </c>
      <c r="O686" s="72">
        <f t="shared" si="46"/>
        <v>0</v>
      </c>
      <c r="P686" s="26">
        <f t="shared" si="45"/>
        <v>6017</v>
      </c>
      <c r="Q686" s="28">
        <f t="shared" si="47"/>
        <v>0</v>
      </c>
    </row>
    <row r="687" spans="1:17">
      <c r="A687" s="259">
        <v>0</v>
      </c>
      <c r="B687" s="255">
        <v>65557</v>
      </c>
      <c r="C687" s="341" t="s">
        <v>2976</v>
      </c>
      <c r="D687" s="342"/>
      <c r="E687" s="342"/>
      <c r="F687" s="342"/>
      <c r="G687" s="342"/>
      <c r="H687" s="342"/>
      <c r="I687" s="342"/>
      <c r="J687" s="343"/>
      <c r="K687" s="260">
        <v>34.5</v>
      </c>
      <c r="L687" s="258">
        <f t="shared" si="43"/>
        <v>3623</v>
      </c>
      <c r="M687" s="26"/>
      <c r="N687" s="262">
        <f t="shared" si="44"/>
        <v>34.5</v>
      </c>
      <c r="O687" s="72">
        <f t="shared" si="46"/>
        <v>0</v>
      </c>
      <c r="P687" s="26">
        <f t="shared" si="45"/>
        <v>3623</v>
      </c>
      <c r="Q687" s="28">
        <f t="shared" si="47"/>
        <v>0</v>
      </c>
    </row>
    <row r="688" spans="1:17">
      <c r="A688" s="259">
        <v>0</v>
      </c>
      <c r="B688" s="255">
        <v>422</v>
      </c>
      <c r="C688" s="341" t="s">
        <v>2977</v>
      </c>
      <c r="D688" s="342"/>
      <c r="E688" s="342"/>
      <c r="F688" s="342"/>
      <c r="G688" s="342"/>
      <c r="H688" s="342"/>
      <c r="I688" s="342"/>
      <c r="J688" s="343"/>
      <c r="K688" s="96">
        <v>5.21</v>
      </c>
      <c r="L688" s="258">
        <f t="shared" si="43"/>
        <v>547</v>
      </c>
      <c r="M688" s="26"/>
      <c r="N688" s="72">
        <f t="shared" si="44"/>
        <v>5.21</v>
      </c>
      <c r="O688" s="72">
        <f t="shared" si="46"/>
        <v>0</v>
      </c>
      <c r="P688" s="26">
        <f t="shared" si="45"/>
        <v>547</v>
      </c>
      <c r="Q688" s="28">
        <f t="shared" si="47"/>
        <v>0</v>
      </c>
    </row>
    <row r="689" spans="1:17">
      <c r="A689" s="259">
        <v>0</v>
      </c>
      <c r="B689" s="255">
        <v>9860</v>
      </c>
      <c r="C689" s="341" t="s">
        <v>2978</v>
      </c>
      <c r="D689" s="342"/>
      <c r="E689" s="342"/>
      <c r="F689" s="342"/>
      <c r="G689" s="342"/>
      <c r="H689" s="342"/>
      <c r="I689" s="342"/>
      <c r="J689" s="343"/>
      <c r="K689" s="260">
        <v>82.5</v>
      </c>
      <c r="L689" s="258">
        <f t="shared" si="43"/>
        <v>8663</v>
      </c>
      <c r="M689" s="26"/>
      <c r="N689" s="262">
        <f t="shared" si="44"/>
        <v>82.5</v>
      </c>
      <c r="O689" s="72">
        <f t="shared" si="46"/>
        <v>0</v>
      </c>
      <c r="P689" s="26">
        <f t="shared" si="45"/>
        <v>8663</v>
      </c>
      <c r="Q689" s="28">
        <f t="shared" si="47"/>
        <v>0</v>
      </c>
    </row>
    <row r="690" spans="1:17">
      <c r="A690" s="259">
        <v>0</v>
      </c>
      <c r="B690" s="255">
        <v>16295</v>
      </c>
      <c r="C690" s="341" t="s">
        <v>2979</v>
      </c>
      <c r="D690" s="342"/>
      <c r="E690" s="342"/>
      <c r="F690" s="342"/>
      <c r="G690" s="342"/>
      <c r="H690" s="342"/>
      <c r="I690" s="342"/>
      <c r="J690" s="343"/>
      <c r="K690" s="260">
        <v>54.5</v>
      </c>
      <c r="L690" s="258">
        <f t="shared" si="43"/>
        <v>5723</v>
      </c>
      <c r="M690" s="26"/>
      <c r="N690" s="262">
        <f t="shared" si="44"/>
        <v>54.5</v>
      </c>
      <c r="O690" s="72">
        <f t="shared" si="46"/>
        <v>0</v>
      </c>
      <c r="P690" s="26">
        <f t="shared" si="45"/>
        <v>5723</v>
      </c>
      <c r="Q690" s="28">
        <f t="shared" si="47"/>
        <v>0</v>
      </c>
    </row>
    <row r="691" spans="1:17">
      <c r="A691" s="259">
        <v>0</v>
      </c>
      <c r="B691" s="255">
        <v>53033</v>
      </c>
      <c r="C691" s="341" t="s">
        <v>2980</v>
      </c>
      <c r="D691" s="342"/>
      <c r="E691" s="342"/>
      <c r="F691" s="342"/>
      <c r="G691" s="342"/>
      <c r="H691" s="342"/>
      <c r="I691" s="342"/>
      <c r="J691" s="343"/>
      <c r="K691" s="258">
        <v>234</v>
      </c>
      <c r="L691" s="258">
        <f t="shared" si="43"/>
        <v>24570</v>
      </c>
      <c r="M691" s="26"/>
      <c r="N691" s="261">
        <f t="shared" si="44"/>
        <v>234</v>
      </c>
      <c r="O691" s="72">
        <f t="shared" si="46"/>
        <v>0</v>
      </c>
      <c r="P691" s="26">
        <f t="shared" si="45"/>
        <v>24570</v>
      </c>
      <c r="Q691" s="28">
        <f t="shared" si="47"/>
        <v>0</v>
      </c>
    </row>
    <row r="692" spans="1:17">
      <c r="A692" s="259">
        <v>0</v>
      </c>
      <c r="B692" s="255">
        <v>58164</v>
      </c>
      <c r="C692" s="341" t="s">
        <v>2981</v>
      </c>
      <c r="D692" s="342"/>
      <c r="E692" s="342"/>
      <c r="F692" s="342"/>
      <c r="G692" s="342"/>
      <c r="H692" s="342"/>
      <c r="I692" s="342"/>
      <c r="J692" s="343"/>
      <c r="K692" s="260">
        <v>58.8</v>
      </c>
      <c r="L692" s="258">
        <f t="shared" si="43"/>
        <v>6174</v>
      </c>
      <c r="M692" s="26"/>
      <c r="N692" s="262">
        <f t="shared" si="44"/>
        <v>58.8</v>
      </c>
      <c r="O692" s="72">
        <f t="shared" si="46"/>
        <v>0</v>
      </c>
      <c r="P692" s="26">
        <f t="shared" si="45"/>
        <v>6174</v>
      </c>
      <c r="Q692" s="28">
        <f t="shared" si="47"/>
        <v>0</v>
      </c>
    </row>
    <row r="693" spans="1:17">
      <c r="A693" s="259">
        <v>0</v>
      </c>
      <c r="B693" s="255">
        <v>69427</v>
      </c>
      <c r="C693" s="341" t="s">
        <v>2982</v>
      </c>
      <c r="D693" s="342"/>
      <c r="E693" s="342"/>
      <c r="F693" s="342"/>
      <c r="G693" s="342"/>
      <c r="H693" s="342"/>
      <c r="I693" s="342"/>
      <c r="J693" s="343"/>
      <c r="K693" s="260">
        <v>34.299999999999997</v>
      </c>
      <c r="L693" s="258">
        <f t="shared" si="43"/>
        <v>3602</v>
      </c>
      <c r="M693" s="26"/>
      <c r="N693" s="262">
        <f t="shared" si="44"/>
        <v>34.299999999999997</v>
      </c>
      <c r="O693" s="72">
        <f t="shared" si="46"/>
        <v>0</v>
      </c>
      <c r="P693" s="26">
        <f t="shared" si="45"/>
        <v>3602</v>
      </c>
      <c r="Q693" s="28">
        <f t="shared" si="47"/>
        <v>0</v>
      </c>
    </row>
    <row r="694" spans="1:17">
      <c r="A694" s="259">
        <v>0</v>
      </c>
      <c r="B694" s="255">
        <v>91165</v>
      </c>
      <c r="C694" s="341" t="s">
        <v>2983</v>
      </c>
      <c r="D694" s="342"/>
      <c r="E694" s="342"/>
      <c r="F694" s="342"/>
      <c r="G694" s="342"/>
      <c r="H694" s="342"/>
      <c r="I694" s="342"/>
      <c r="J694" s="343"/>
      <c r="K694" s="258">
        <v>114</v>
      </c>
      <c r="L694" s="258">
        <f t="shared" si="43"/>
        <v>11970</v>
      </c>
      <c r="M694" s="26"/>
      <c r="N694" s="261">
        <f t="shared" si="44"/>
        <v>114</v>
      </c>
      <c r="O694" s="72">
        <f t="shared" si="46"/>
        <v>0</v>
      </c>
      <c r="P694" s="26">
        <f t="shared" si="45"/>
        <v>11970</v>
      </c>
      <c r="Q694" s="28">
        <f t="shared" si="47"/>
        <v>0</v>
      </c>
    </row>
    <row r="695" spans="1:17">
      <c r="A695" s="259">
        <v>0</v>
      </c>
      <c r="B695" s="255">
        <v>32615</v>
      </c>
      <c r="C695" s="341" t="s">
        <v>2984</v>
      </c>
      <c r="D695" s="342"/>
      <c r="E695" s="342"/>
      <c r="F695" s="342"/>
      <c r="G695" s="342"/>
      <c r="H695" s="342"/>
      <c r="I695" s="342"/>
      <c r="J695" s="343"/>
      <c r="K695" s="260">
        <v>44.6</v>
      </c>
      <c r="L695" s="258">
        <f t="shared" si="43"/>
        <v>4683</v>
      </c>
      <c r="M695" s="26"/>
      <c r="N695" s="262">
        <f t="shared" si="44"/>
        <v>44.6</v>
      </c>
      <c r="O695" s="72">
        <f t="shared" si="46"/>
        <v>0</v>
      </c>
      <c r="P695" s="26">
        <f t="shared" si="45"/>
        <v>4683</v>
      </c>
      <c r="Q695" s="28">
        <f t="shared" si="47"/>
        <v>0</v>
      </c>
    </row>
    <row r="696" spans="1:17">
      <c r="A696" s="259">
        <v>0</v>
      </c>
      <c r="B696" s="255">
        <v>32987</v>
      </c>
      <c r="C696" s="341" t="s">
        <v>2985</v>
      </c>
      <c r="D696" s="342"/>
      <c r="E696" s="342"/>
      <c r="F696" s="342"/>
      <c r="G696" s="342"/>
      <c r="H696" s="342"/>
      <c r="I696" s="342"/>
      <c r="J696" s="343"/>
      <c r="K696" s="258">
        <v>96</v>
      </c>
      <c r="L696" s="258">
        <f t="shared" si="43"/>
        <v>10080</v>
      </c>
      <c r="M696" s="26"/>
      <c r="N696" s="262">
        <f t="shared" si="44"/>
        <v>96</v>
      </c>
      <c r="O696" s="72">
        <f t="shared" si="46"/>
        <v>0</v>
      </c>
      <c r="P696" s="26">
        <f t="shared" si="45"/>
        <v>10080</v>
      </c>
      <c r="Q696" s="28">
        <f t="shared" si="47"/>
        <v>0</v>
      </c>
    </row>
    <row r="697" spans="1:17">
      <c r="A697" s="259">
        <v>0</v>
      </c>
      <c r="B697" s="255">
        <v>33019</v>
      </c>
      <c r="C697" s="341" t="s">
        <v>2986</v>
      </c>
      <c r="D697" s="342"/>
      <c r="E697" s="342"/>
      <c r="F697" s="342"/>
      <c r="G697" s="342"/>
      <c r="H697" s="342"/>
      <c r="I697" s="342"/>
      <c r="J697" s="343"/>
      <c r="K697" s="260">
        <v>18.3</v>
      </c>
      <c r="L697" s="258">
        <f t="shared" si="43"/>
        <v>1922</v>
      </c>
      <c r="M697" s="26"/>
      <c r="N697" s="262">
        <f t="shared" si="44"/>
        <v>18.3</v>
      </c>
      <c r="O697" s="72">
        <f t="shared" si="46"/>
        <v>0</v>
      </c>
      <c r="P697" s="26">
        <f t="shared" si="45"/>
        <v>1922</v>
      </c>
      <c r="Q697" s="28">
        <f t="shared" si="47"/>
        <v>0</v>
      </c>
    </row>
    <row r="698" spans="1:17">
      <c r="A698" s="259">
        <v>0</v>
      </c>
      <c r="B698" s="255">
        <v>33092</v>
      </c>
      <c r="C698" s="341" t="s">
        <v>2987</v>
      </c>
      <c r="D698" s="342"/>
      <c r="E698" s="342"/>
      <c r="F698" s="342"/>
      <c r="G698" s="342"/>
      <c r="H698" s="342"/>
      <c r="I698" s="342"/>
      <c r="J698" s="343"/>
      <c r="K698" s="258">
        <v>93</v>
      </c>
      <c r="L698" s="258">
        <f t="shared" si="43"/>
        <v>9765</v>
      </c>
      <c r="M698" s="26"/>
      <c r="N698" s="262">
        <f t="shared" si="44"/>
        <v>93</v>
      </c>
      <c r="O698" s="72">
        <f t="shared" si="46"/>
        <v>0</v>
      </c>
      <c r="P698" s="26">
        <f t="shared" si="45"/>
        <v>9765</v>
      </c>
      <c r="Q698" s="28">
        <f t="shared" si="47"/>
        <v>0</v>
      </c>
    </row>
    <row r="699" spans="1:17">
      <c r="A699" s="259">
        <v>0</v>
      </c>
      <c r="B699" s="255">
        <v>35964</v>
      </c>
      <c r="C699" s="341" t="s">
        <v>2988</v>
      </c>
      <c r="D699" s="342"/>
      <c r="E699" s="342"/>
      <c r="F699" s="342"/>
      <c r="G699" s="342"/>
      <c r="H699" s="342"/>
      <c r="I699" s="342"/>
      <c r="J699" s="343"/>
      <c r="K699" s="260">
        <v>40.5</v>
      </c>
      <c r="L699" s="258">
        <f t="shared" si="43"/>
        <v>4253</v>
      </c>
      <c r="M699" s="26"/>
      <c r="N699" s="262">
        <f t="shared" si="44"/>
        <v>40.5</v>
      </c>
      <c r="O699" s="72">
        <f t="shared" si="46"/>
        <v>0</v>
      </c>
      <c r="P699" s="26">
        <f t="shared" si="45"/>
        <v>4253</v>
      </c>
      <c r="Q699" s="28">
        <f t="shared" si="47"/>
        <v>0</v>
      </c>
    </row>
    <row r="700" spans="1:17">
      <c r="A700" s="259">
        <v>0</v>
      </c>
      <c r="B700" s="255">
        <v>134767</v>
      </c>
      <c r="C700" s="341" t="s">
        <v>2989</v>
      </c>
      <c r="D700" s="342"/>
      <c r="E700" s="342"/>
      <c r="F700" s="342"/>
      <c r="G700" s="342"/>
      <c r="H700" s="342"/>
      <c r="I700" s="342"/>
      <c r="J700" s="343"/>
      <c r="K700" s="260">
        <v>68</v>
      </c>
      <c r="L700" s="258">
        <f t="shared" si="43"/>
        <v>7140</v>
      </c>
      <c r="M700" s="26"/>
      <c r="N700" s="262">
        <f t="shared" si="44"/>
        <v>68</v>
      </c>
      <c r="O700" s="72">
        <f t="shared" si="46"/>
        <v>0</v>
      </c>
      <c r="P700" s="26">
        <f t="shared" si="45"/>
        <v>7140</v>
      </c>
      <c r="Q700" s="28">
        <f t="shared" si="47"/>
        <v>0</v>
      </c>
    </row>
    <row r="701" spans="1:17">
      <c r="A701" s="259">
        <v>0</v>
      </c>
      <c r="B701" s="255">
        <v>134783</v>
      </c>
      <c r="C701" s="341" t="s">
        <v>2990</v>
      </c>
      <c r="D701" s="342"/>
      <c r="E701" s="342"/>
      <c r="F701" s="342"/>
      <c r="G701" s="342"/>
      <c r="H701" s="342"/>
      <c r="I701" s="342"/>
      <c r="J701" s="343"/>
      <c r="K701" s="260">
        <v>88</v>
      </c>
      <c r="L701" s="258">
        <f t="shared" si="43"/>
        <v>9240</v>
      </c>
      <c r="M701" s="26"/>
      <c r="N701" s="262">
        <f t="shared" si="44"/>
        <v>88</v>
      </c>
      <c r="O701" s="72">
        <f t="shared" si="46"/>
        <v>0</v>
      </c>
      <c r="P701" s="26">
        <f t="shared" si="45"/>
        <v>9240</v>
      </c>
      <c r="Q701" s="28">
        <f t="shared" si="47"/>
        <v>0</v>
      </c>
    </row>
    <row r="702" spans="1:17">
      <c r="A702" s="259">
        <v>0</v>
      </c>
      <c r="B702" s="255">
        <v>134791</v>
      </c>
      <c r="C702" s="341" t="s">
        <v>2991</v>
      </c>
      <c r="D702" s="342"/>
      <c r="E702" s="342"/>
      <c r="F702" s="342"/>
      <c r="G702" s="342"/>
      <c r="H702" s="342"/>
      <c r="I702" s="342"/>
      <c r="J702" s="343"/>
      <c r="K702" s="258">
        <v>149</v>
      </c>
      <c r="L702" s="258">
        <f t="shared" si="43"/>
        <v>15645</v>
      </c>
      <c r="M702" s="26"/>
      <c r="N702" s="261">
        <f t="shared" si="44"/>
        <v>149</v>
      </c>
      <c r="O702" s="72">
        <f t="shared" si="46"/>
        <v>0</v>
      </c>
      <c r="P702" s="26">
        <f t="shared" si="45"/>
        <v>15645</v>
      </c>
      <c r="Q702" s="28">
        <f t="shared" si="47"/>
        <v>0</v>
      </c>
    </row>
    <row r="703" spans="1:17">
      <c r="A703" s="259">
        <v>0</v>
      </c>
      <c r="B703" s="255">
        <v>134817</v>
      </c>
      <c r="C703" s="341" t="s">
        <v>2992</v>
      </c>
      <c r="D703" s="342"/>
      <c r="E703" s="342"/>
      <c r="F703" s="342"/>
      <c r="G703" s="342"/>
      <c r="H703" s="342"/>
      <c r="I703" s="342"/>
      <c r="J703" s="343"/>
      <c r="K703" s="260">
        <v>30.4</v>
      </c>
      <c r="L703" s="258">
        <f t="shared" si="43"/>
        <v>3192</v>
      </c>
      <c r="M703" s="26"/>
      <c r="N703" s="262">
        <f t="shared" si="44"/>
        <v>30.4</v>
      </c>
      <c r="O703" s="72">
        <f t="shared" si="46"/>
        <v>0</v>
      </c>
      <c r="P703" s="26">
        <f t="shared" si="45"/>
        <v>3192</v>
      </c>
      <c r="Q703" s="28">
        <f t="shared" si="47"/>
        <v>0</v>
      </c>
    </row>
    <row r="704" spans="1:17">
      <c r="A704" s="259">
        <v>0</v>
      </c>
      <c r="B704" s="255">
        <v>134833</v>
      </c>
      <c r="C704" s="341" t="s">
        <v>2993</v>
      </c>
      <c r="D704" s="342"/>
      <c r="E704" s="342"/>
      <c r="F704" s="342"/>
      <c r="G704" s="342"/>
      <c r="H704" s="342"/>
      <c r="I704" s="342"/>
      <c r="J704" s="343"/>
      <c r="K704" s="258">
        <v>116</v>
      </c>
      <c r="L704" s="258">
        <f t="shared" si="43"/>
        <v>12180</v>
      </c>
      <c r="M704" s="26"/>
      <c r="N704" s="261">
        <f t="shared" si="44"/>
        <v>116</v>
      </c>
      <c r="O704" s="72">
        <f t="shared" si="46"/>
        <v>0</v>
      </c>
      <c r="P704" s="26">
        <f t="shared" si="45"/>
        <v>12180</v>
      </c>
      <c r="Q704" s="28">
        <f t="shared" si="47"/>
        <v>0</v>
      </c>
    </row>
    <row r="705" spans="1:17">
      <c r="A705" s="259">
        <v>0</v>
      </c>
      <c r="B705" s="255">
        <v>134841</v>
      </c>
      <c r="C705" s="341" t="s">
        <v>2994</v>
      </c>
      <c r="D705" s="342"/>
      <c r="E705" s="342"/>
      <c r="F705" s="342"/>
      <c r="G705" s="342"/>
      <c r="H705" s="342"/>
      <c r="I705" s="342"/>
      <c r="J705" s="343"/>
      <c r="K705" s="258">
        <v>117</v>
      </c>
      <c r="L705" s="258">
        <f t="shared" si="43"/>
        <v>12285</v>
      </c>
      <c r="M705" s="26"/>
      <c r="N705" s="261">
        <f t="shared" si="44"/>
        <v>117</v>
      </c>
      <c r="O705" s="72">
        <f t="shared" si="46"/>
        <v>0</v>
      </c>
      <c r="P705" s="26">
        <f t="shared" si="45"/>
        <v>12285</v>
      </c>
      <c r="Q705" s="28">
        <f t="shared" si="47"/>
        <v>0</v>
      </c>
    </row>
    <row r="706" spans="1:17">
      <c r="A706" s="259">
        <v>0</v>
      </c>
      <c r="B706" s="255">
        <v>134858</v>
      </c>
      <c r="C706" s="341" t="s">
        <v>2995</v>
      </c>
      <c r="D706" s="342"/>
      <c r="E706" s="342"/>
      <c r="F706" s="342"/>
      <c r="G706" s="342"/>
      <c r="H706" s="342"/>
      <c r="I706" s="342"/>
      <c r="J706" s="343"/>
      <c r="K706" s="258">
        <v>122</v>
      </c>
      <c r="L706" s="258">
        <f t="shared" si="43"/>
        <v>12810</v>
      </c>
      <c r="M706" s="26"/>
      <c r="N706" s="261">
        <f t="shared" si="44"/>
        <v>122</v>
      </c>
      <c r="O706" s="72">
        <f t="shared" si="46"/>
        <v>0</v>
      </c>
      <c r="P706" s="26">
        <f t="shared" si="45"/>
        <v>12810</v>
      </c>
      <c r="Q706" s="28">
        <f t="shared" si="47"/>
        <v>0</v>
      </c>
    </row>
    <row r="707" spans="1:17">
      <c r="A707" s="259">
        <v>0</v>
      </c>
      <c r="B707" s="255">
        <v>134957</v>
      </c>
      <c r="C707" s="341" t="s">
        <v>2996</v>
      </c>
      <c r="D707" s="342"/>
      <c r="E707" s="342"/>
      <c r="F707" s="342"/>
      <c r="G707" s="342"/>
      <c r="H707" s="342"/>
      <c r="I707" s="342"/>
      <c r="J707" s="343"/>
      <c r="K707" s="258">
        <v>116</v>
      </c>
      <c r="L707" s="258">
        <f t="shared" si="43"/>
        <v>12180</v>
      </c>
      <c r="M707" s="26"/>
      <c r="N707" s="261">
        <f t="shared" si="44"/>
        <v>116</v>
      </c>
      <c r="O707" s="72">
        <f t="shared" si="46"/>
        <v>0</v>
      </c>
      <c r="P707" s="26">
        <f t="shared" si="45"/>
        <v>12180</v>
      </c>
      <c r="Q707" s="28">
        <f t="shared" si="47"/>
        <v>0</v>
      </c>
    </row>
    <row r="708" spans="1:17">
      <c r="A708" s="259">
        <v>0</v>
      </c>
      <c r="B708" s="255">
        <v>138909</v>
      </c>
      <c r="C708" s="341" t="s">
        <v>2997</v>
      </c>
      <c r="D708" s="342"/>
      <c r="E708" s="342"/>
      <c r="F708" s="342"/>
      <c r="G708" s="342"/>
      <c r="H708" s="342"/>
      <c r="I708" s="342"/>
      <c r="J708" s="343"/>
      <c r="K708" s="260">
        <v>46.2</v>
      </c>
      <c r="L708" s="258">
        <f t="shared" si="43"/>
        <v>4851</v>
      </c>
      <c r="M708" s="26"/>
      <c r="N708" s="262">
        <f t="shared" si="44"/>
        <v>46.2</v>
      </c>
      <c r="O708" s="72">
        <f t="shared" si="46"/>
        <v>0</v>
      </c>
      <c r="P708" s="26">
        <f t="shared" si="45"/>
        <v>4851</v>
      </c>
      <c r="Q708" s="28">
        <f t="shared" si="47"/>
        <v>0</v>
      </c>
    </row>
    <row r="709" spans="1:17">
      <c r="A709" s="259">
        <v>0</v>
      </c>
      <c r="B709" s="255">
        <v>142638</v>
      </c>
      <c r="C709" s="341" t="s">
        <v>2998</v>
      </c>
      <c r="D709" s="342"/>
      <c r="E709" s="342"/>
      <c r="F709" s="342"/>
      <c r="G709" s="342"/>
      <c r="H709" s="342"/>
      <c r="I709" s="342"/>
      <c r="J709" s="343"/>
      <c r="K709" s="260">
        <v>48.4</v>
      </c>
      <c r="L709" s="258">
        <f t="shared" si="43"/>
        <v>5082</v>
      </c>
      <c r="M709" s="26"/>
      <c r="N709" s="262">
        <f t="shared" si="44"/>
        <v>48.4</v>
      </c>
      <c r="O709" s="72">
        <f t="shared" si="46"/>
        <v>0</v>
      </c>
      <c r="P709" s="26">
        <f t="shared" si="45"/>
        <v>5082</v>
      </c>
      <c r="Q709" s="28">
        <f t="shared" si="47"/>
        <v>0</v>
      </c>
    </row>
    <row r="710" spans="1:17">
      <c r="A710" s="259">
        <v>0</v>
      </c>
      <c r="B710" s="255">
        <v>3657</v>
      </c>
      <c r="C710" s="341" t="s">
        <v>2999</v>
      </c>
      <c r="D710" s="342"/>
      <c r="E710" s="342"/>
      <c r="F710" s="342"/>
      <c r="G710" s="342"/>
      <c r="H710" s="342"/>
      <c r="I710" s="342"/>
      <c r="J710" s="343"/>
      <c r="K710" s="260">
        <v>37.700000000000003</v>
      </c>
      <c r="L710" s="258">
        <f t="shared" si="43"/>
        <v>3959</v>
      </c>
      <c r="M710" s="26"/>
      <c r="N710" s="262">
        <f t="shared" si="44"/>
        <v>37.700000000000003</v>
      </c>
      <c r="O710" s="72">
        <f t="shared" si="46"/>
        <v>0</v>
      </c>
      <c r="P710" s="26">
        <f t="shared" si="45"/>
        <v>3959</v>
      </c>
      <c r="Q710" s="28">
        <f t="shared" si="47"/>
        <v>0</v>
      </c>
    </row>
    <row r="711" spans="1:17">
      <c r="A711" s="259">
        <v>0</v>
      </c>
      <c r="B711" s="255">
        <v>3749</v>
      </c>
      <c r="C711" s="341" t="s">
        <v>3000</v>
      </c>
      <c r="D711" s="342"/>
      <c r="E711" s="342"/>
      <c r="F711" s="342"/>
      <c r="G711" s="342"/>
      <c r="H711" s="342"/>
      <c r="I711" s="342"/>
      <c r="J711" s="343"/>
      <c r="K711" s="260">
        <v>17.3</v>
      </c>
      <c r="L711" s="258">
        <f t="shared" si="43"/>
        <v>1817</v>
      </c>
      <c r="M711" s="26"/>
      <c r="N711" s="262">
        <f t="shared" si="44"/>
        <v>17.3</v>
      </c>
      <c r="O711" s="72">
        <f t="shared" si="46"/>
        <v>0</v>
      </c>
      <c r="P711" s="26">
        <f t="shared" si="45"/>
        <v>1817</v>
      </c>
      <c r="Q711" s="28">
        <f t="shared" si="47"/>
        <v>0</v>
      </c>
    </row>
    <row r="712" spans="1:17">
      <c r="A712" s="259">
        <v>0</v>
      </c>
      <c r="B712" s="255">
        <v>60624</v>
      </c>
      <c r="C712" s="341" t="s">
        <v>3001</v>
      </c>
      <c r="D712" s="342"/>
      <c r="E712" s="342"/>
      <c r="F712" s="342"/>
      <c r="G712" s="342"/>
      <c r="H712" s="342"/>
      <c r="I712" s="342"/>
      <c r="J712" s="343"/>
      <c r="K712" s="260">
        <v>61.3</v>
      </c>
      <c r="L712" s="258">
        <f t="shared" si="43"/>
        <v>6437</v>
      </c>
      <c r="M712" s="26"/>
      <c r="N712" s="262">
        <f t="shared" si="44"/>
        <v>61.3</v>
      </c>
      <c r="O712" s="72">
        <f t="shared" si="46"/>
        <v>0</v>
      </c>
      <c r="P712" s="26">
        <f t="shared" si="45"/>
        <v>6437</v>
      </c>
      <c r="Q712" s="28">
        <f t="shared" si="47"/>
        <v>0</v>
      </c>
    </row>
    <row r="713" spans="1:17">
      <c r="A713" s="259">
        <v>0</v>
      </c>
      <c r="B713" s="255">
        <v>55244</v>
      </c>
      <c r="C713" s="341" t="s">
        <v>3002</v>
      </c>
      <c r="D713" s="342"/>
      <c r="E713" s="342"/>
      <c r="F713" s="342"/>
      <c r="G713" s="342"/>
      <c r="H713" s="342"/>
      <c r="I713" s="342"/>
      <c r="J713" s="343"/>
      <c r="K713" s="260">
        <v>33.5</v>
      </c>
      <c r="L713" s="258">
        <f t="shared" ref="L713:L735" si="48">ROUND(K713*Курс_EUR,0)</f>
        <v>3518</v>
      </c>
      <c r="M713" s="26"/>
      <c r="N713" s="262">
        <f t="shared" si="44"/>
        <v>33.5</v>
      </c>
      <c r="O713" s="72">
        <f t="shared" si="46"/>
        <v>0</v>
      </c>
      <c r="P713" s="26">
        <f t="shared" si="45"/>
        <v>3518</v>
      </c>
      <c r="Q713" s="28">
        <f t="shared" si="47"/>
        <v>0</v>
      </c>
    </row>
    <row r="714" spans="1:17" ht="21" customHeight="1">
      <c r="A714" s="259">
        <v>0</v>
      </c>
      <c r="B714" s="255">
        <v>82636</v>
      </c>
      <c r="C714" s="341" t="s">
        <v>3003</v>
      </c>
      <c r="D714" s="342"/>
      <c r="E714" s="342"/>
      <c r="F714" s="342"/>
      <c r="G714" s="342"/>
      <c r="H714" s="342"/>
      <c r="I714" s="342"/>
      <c r="J714" s="343"/>
      <c r="K714" s="260">
        <v>60.5</v>
      </c>
      <c r="L714" s="258">
        <f t="shared" si="48"/>
        <v>6353</v>
      </c>
      <c r="M714" s="26"/>
      <c r="N714" s="262">
        <f t="shared" ref="N714:N735" si="49">K714*(1-Скидка_SATA)</f>
        <v>60.5</v>
      </c>
      <c r="O714" s="72">
        <f t="shared" si="46"/>
        <v>0</v>
      </c>
      <c r="P714" s="26">
        <f t="shared" ref="P714:P735" si="50">L714*(1-Скидка_SATA)</f>
        <v>6353</v>
      </c>
      <c r="Q714" s="28">
        <f t="shared" si="47"/>
        <v>0</v>
      </c>
    </row>
    <row r="715" spans="1:17">
      <c r="A715" s="259">
        <v>0</v>
      </c>
      <c r="B715" s="255">
        <v>17152</v>
      </c>
      <c r="C715" s="341" t="s">
        <v>3004</v>
      </c>
      <c r="D715" s="342"/>
      <c r="E715" s="342"/>
      <c r="F715" s="342"/>
      <c r="G715" s="342"/>
      <c r="H715" s="342"/>
      <c r="I715" s="342"/>
      <c r="J715" s="343"/>
      <c r="K715" s="260">
        <v>21.8</v>
      </c>
      <c r="L715" s="258">
        <f t="shared" si="48"/>
        <v>2289</v>
      </c>
      <c r="M715" s="26"/>
      <c r="N715" s="262">
        <f t="shared" si="49"/>
        <v>21.8</v>
      </c>
      <c r="O715" s="72">
        <f t="shared" si="46"/>
        <v>0</v>
      </c>
      <c r="P715" s="26">
        <f t="shared" si="50"/>
        <v>2289</v>
      </c>
      <c r="Q715" s="28">
        <f t="shared" si="47"/>
        <v>0</v>
      </c>
    </row>
    <row r="716" spans="1:17">
      <c r="A716" s="259">
        <v>0</v>
      </c>
      <c r="B716" s="255">
        <v>25874</v>
      </c>
      <c r="C716" s="341" t="s">
        <v>3005</v>
      </c>
      <c r="D716" s="342"/>
      <c r="E716" s="342"/>
      <c r="F716" s="342"/>
      <c r="G716" s="342"/>
      <c r="H716" s="342"/>
      <c r="I716" s="342"/>
      <c r="J716" s="343"/>
      <c r="K716" s="96">
        <v>4.22</v>
      </c>
      <c r="L716" s="258">
        <f t="shared" si="48"/>
        <v>443</v>
      </c>
      <c r="M716" s="26"/>
      <c r="N716" s="72">
        <f t="shared" si="49"/>
        <v>4.22</v>
      </c>
      <c r="O716" s="72">
        <f t="shared" si="46"/>
        <v>0</v>
      </c>
      <c r="P716" s="26">
        <f t="shared" si="50"/>
        <v>443</v>
      </c>
      <c r="Q716" s="28">
        <f t="shared" si="47"/>
        <v>0</v>
      </c>
    </row>
    <row r="717" spans="1:17">
      <c r="A717" s="259">
        <v>0</v>
      </c>
      <c r="B717" s="255">
        <v>78154</v>
      </c>
      <c r="C717" s="341" t="s">
        <v>3006</v>
      </c>
      <c r="D717" s="342"/>
      <c r="E717" s="342"/>
      <c r="F717" s="342"/>
      <c r="G717" s="342"/>
      <c r="H717" s="342"/>
      <c r="I717" s="342"/>
      <c r="J717" s="343"/>
      <c r="K717" s="96">
        <v>10.1</v>
      </c>
      <c r="L717" s="258">
        <f t="shared" si="48"/>
        <v>1061</v>
      </c>
      <c r="M717" s="26"/>
      <c r="N717" s="72">
        <f t="shared" si="49"/>
        <v>10.1</v>
      </c>
      <c r="O717" s="72">
        <f t="shared" si="46"/>
        <v>0</v>
      </c>
      <c r="P717" s="26">
        <f t="shared" si="50"/>
        <v>1061</v>
      </c>
      <c r="Q717" s="28">
        <f t="shared" si="47"/>
        <v>0</v>
      </c>
    </row>
    <row r="718" spans="1:17">
      <c r="A718" s="259">
        <v>0</v>
      </c>
      <c r="B718" s="255">
        <v>86843</v>
      </c>
      <c r="C718" s="341" t="s">
        <v>3007</v>
      </c>
      <c r="D718" s="342"/>
      <c r="E718" s="342"/>
      <c r="F718" s="342"/>
      <c r="G718" s="342"/>
      <c r="H718" s="342"/>
      <c r="I718" s="342"/>
      <c r="J718" s="343"/>
      <c r="K718" s="96">
        <v>15.01</v>
      </c>
      <c r="L718" s="258">
        <f t="shared" si="48"/>
        <v>1576</v>
      </c>
      <c r="M718" s="26"/>
      <c r="N718" s="72">
        <f t="shared" si="49"/>
        <v>15.01</v>
      </c>
      <c r="O718" s="72">
        <f t="shared" si="46"/>
        <v>0</v>
      </c>
      <c r="P718" s="26">
        <f t="shared" si="50"/>
        <v>1576</v>
      </c>
      <c r="Q718" s="28">
        <f t="shared" si="47"/>
        <v>0</v>
      </c>
    </row>
    <row r="719" spans="1:17">
      <c r="A719" s="259">
        <v>0</v>
      </c>
      <c r="B719" s="255">
        <v>89771</v>
      </c>
      <c r="C719" s="341" t="s">
        <v>3008</v>
      </c>
      <c r="D719" s="342"/>
      <c r="E719" s="342"/>
      <c r="F719" s="342"/>
      <c r="G719" s="342"/>
      <c r="H719" s="342"/>
      <c r="I719" s="342"/>
      <c r="J719" s="343"/>
      <c r="K719" s="258">
        <v>81</v>
      </c>
      <c r="L719" s="258">
        <f t="shared" si="48"/>
        <v>8505</v>
      </c>
      <c r="M719" s="26"/>
      <c r="N719" s="262">
        <f t="shared" si="49"/>
        <v>81</v>
      </c>
      <c r="O719" s="72">
        <f t="shared" si="46"/>
        <v>0</v>
      </c>
      <c r="P719" s="26">
        <f t="shared" si="50"/>
        <v>8505</v>
      </c>
      <c r="Q719" s="28">
        <f t="shared" si="47"/>
        <v>0</v>
      </c>
    </row>
    <row r="720" spans="1:17">
      <c r="A720" s="259">
        <v>0</v>
      </c>
      <c r="B720" s="255">
        <v>91959</v>
      </c>
      <c r="C720" s="341" t="s">
        <v>3009</v>
      </c>
      <c r="D720" s="342"/>
      <c r="E720" s="342"/>
      <c r="F720" s="342"/>
      <c r="G720" s="342"/>
      <c r="H720" s="342"/>
      <c r="I720" s="342"/>
      <c r="J720" s="343"/>
      <c r="K720" s="260">
        <v>17.3</v>
      </c>
      <c r="L720" s="258">
        <f t="shared" si="48"/>
        <v>1817</v>
      </c>
      <c r="M720" s="26"/>
      <c r="N720" s="262">
        <f t="shared" si="49"/>
        <v>17.3</v>
      </c>
      <c r="O720" s="72">
        <f t="shared" si="46"/>
        <v>0</v>
      </c>
      <c r="P720" s="26">
        <f t="shared" si="50"/>
        <v>1817</v>
      </c>
      <c r="Q720" s="28">
        <f t="shared" si="47"/>
        <v>0</v>
      </c>
    </row>
    <row r="721" spans="1:17">
      <c r="A721" s="259">
        <v>0</v>
      </c>
      <c r="B721" s="255">
        <v>97824</v>
      </c>
      <c r="C721" s="341" t="s">
        <v>3010</v>
      </c>
      <c r="D721" s="342"/>
      <c r="E721" s="342"/>
      <c r="F721" s="342"/>
      <c r="G721" s="342"/>
      <c r="H721" s="342"/>
      <c r="I721" s="342"/>
      <c r="J721" s="343"/>
      <c r="K721" s="260">
        <v>34.299999999999997</v>
      </c>
      <c r="L721" s="258">
        <f t="shared" si="48"/>
        <v>3602</v>
      </c>
      <c r="M721" s="26"/>
      <c r="N721" s="262">
        <f t="shared" si="49"/>
        <v>34.299999999999997</v>
      </c>
      <c r="O721" s="72">
        <f t="shared" si="46"/>
        <v>0</v>
      </c>
      <c r="P721" s="26">
        <f t="shared" si="50"/>
        <v>3602</v>
      </c>
      <c r="Q721" s="28">
        <f t="shared" si="47"/>
        <v>0</v>
      </c>
    </row>
    <row r="722" spans="1:17">
      <c r="A722" s="259">
        <v>0</v>
      </c>
      <c r="B722" s="255">
        <v>15438</v>
      </c>
      <c r="C722" s="341" t="s">
        <v>3011</v>
      </c>
      <c r="D722" s="342"/>
      <c r="E722" s="342"/>
      <c r="F722" s="342"/>
      <c r="G722" s="342"/>
      <c r="H722" s="342"/>
      <c r="I722" s="342"/>
      <c r="J722" s="343"/>
      <c r="K722" s="260">
        <v>29.6</v>
      </c>
      <c r="L722" s="258">
        <f t="shared" si="48"/>
        <v>3108</v>
      </c>
      <c r="M722" s="26"/>
      <c r="N722" s="262">
        <f t="shared" si="49"/>
        <v>29.6</v>
      </c>
      <c r="O722" s="72">
        <f t="shared" si="46"/>
        <v>0</v>
      </c>
      <c r="P722" s="26">
        <f t="shared" si="50"/>
        <v>3108</v>
      </c>
      <c r="Q722" s="28">
        <f t="shared" si="47"/>
        <v>0</v>
      </c>
    </row>
    <row r="723" spans="1:17">
      <c r="A723" s="259">
        <v>0</v>
      </c>
      <c r="B723" s="255">
        <v>19745</v>
      </c>
      <c r="C723" s="341" t="s">
        <v>3012</v>
      </c>
      <c r="D723" s="342"/>
      <c r="E723" s="342"/>
      <c r="F723" s="342"/>
      <c r="G723" s="342"/>
      <c r="H723" s="342"/>
      <c r="I723" s="342"/>
      <c r="J723" s="343"/>
      <c r="K723" s="260">
        <v>57.9</v>
      </c>
      <c r="L723" s="258">
        <f t="shared" si="48"/>
        <v>6080</v>
      </c>
      <c r="M723" s="26"/>
      <c r="N723" s="262">
        <f t="shared" si="49"/>
        <v>57.9</v>
      </c>
      <c r="O723" s="72">
        <f t="shared" si="46"/>
        <v>0</v>
      </c>
      <c r="P723" s="26">
        <f t="shared" si="50"/>
        <v>6080</v>
      </c>
      <c r="Q723" s="28">
        <f t="shared" si="47"/>
        <v>0</v>
      </c>
    </row>
    <row r="724" spans="1:17">
      <c r="A724" s="259">
        <v>0</v>
      </c>
      <c r="B724" s="255">
        <v>50195</v>
      </c>
      <c r="C724" s="341" t="s">
        <v>3013</v>
      </c>
      <c r="D724" s="342"/>
      <c r="E724" s="342"/>
      <c r="F724" s="342"/>
      <c r="G724" s="342"/>
      <c r="H724" s="342"/>
      <c r="I724" s="342"/>
      <c r="J724" s="343"/>
      <c r="K724" s="260">
        <v>33.5</v>
      </c>
      <c r="L724" s="258">
        <f t="shared" si="48"/>
        <v>3518</v>
      </c>
      <c r="M724" s="26"/>
      <c r="N724" s="262">
        <f t="shared" si="49"/>
        <v>33.5</v>
      </c>
      <c r="O724" s="72">
        <f t="shared" si="46"/>
        <v>0</v>
      </c>
      <c r="P724" s="26">
        <f t="shared" si="50"/>
        <v>3518</v>
      </c>
      <c r="Q724" s="28">
        <f t="shared" si="47"/>
        <v>0</v>
      </c>
    </row>
    <row r="725" spans="1:17">
      <c r="A725" s="259">
        <v>0</v>
      </c>
      <c r="B725" s="255">
        <v>53603</v>
      </c>
      <c r="C725" s="341" t="s">
        <v>3014</v>
      </c>
      <c r="D725" s="342"/>
      <c r="E725" s="342"/>
      <c r="F725" s="342"/>
      <c r="G725" s="342"/>
      <c r="H725" s="342"/>
      <c r="I725" s="342"/>
      <c r="J725" s="343"/>
      <c r="K725" s="260">
        <v>73.7</v>
      </c>
      <c r="L725" s="258">
        <f t="shared" si="48"/>
        <v>7739</v>
      </c>
      <c r="M725" s="26"/>
      <c r="N725" s="262">
        <f t="shared" si="49"/>
        <v>73.7</v>
      </c>
      <c r="O725" s="72">
        <f t="shared" si="46"/>
        <v>0</v>
      </c>
      <c r="P725" s="26">
        <f t="shared" si="50"/>
        <v>7739</v>
      </c>
      <c r="Q725" s="28">
        <f t="shared" si="47"/>
        <v>0</v>
      </c>
    </row>
    <row r="726" spans="1:17">
      <c r="A726" s="259">
        <v>0</v>
      </c>
      <c r="B726" s="255">
        <v>54221</v>
      </c>
      <c r="C726" s="341" t="s">
        <v>3015</v>
      </c>
      <c r="D726" s="342"/>
      <c r="E726" s="342"/>
      <c r="F726" s="342"/>
      <c r="G726" s="342"/>
      <c r="H726" s="342"/>
      <c r="I726" s="342"/>
      <c r="J726" s="343"/>
      <c r="K726" s="260">
        <v>55.9</v>
      </c>
      <c r="L726" s="258">
        <f t="shared" si="48"/>
        <v>5870</v>
      </c>
      <c r="M726" s="26"/>
      <c r="N726" s="262">
        <f t="shared" si="49"/>
        <v>55.9</v>
      </c>
      <c r="O726" s="72">
        <f t="shared" si="46"/>
        <v>0</v>
      </c>
      <c r="P726" s="26">
        <f t="shared" si="50"/>
        <v>5870</v>
      </c>
      <c r="Q726" s="28">
        <f t="shared" si="47"/>
        <v>0</v>
      </c>
    </row>
    <row r="727" spans="1:17" ht="21" customHeight="1">
      <c r="A727" s="259">
        <v>0</v>
      </c>
      <c r="B727" s="255">
        <v>10520</v>
      </c>
      <c r="C727" s="341" t="s">
        <v>3016</v>
      </c>
      <c r="D727" s="342"/>
      <c r="E727" s="342"/>
      <c r="F727" s="342"/>
      <c r="G727" s="342"/>
      <c r="H727" s="342"/>
      <c r="I727" s="342"/>
      <c r="J727" s="343"/>
      <c r="K727" s="260">
        <v>21.8</v>
      </c>
      <c r="L727" s="258">
        <f t="shared" si="48"/>
        <v>2289</v>
      </c>
      <c r="M727" s="26"/>
      <c r="N727" s="262">
        <f t="shared" si="49"/>
        <v>21.8</v>
      </c>
      <c r="O727" s="72">
        <f t="shared" si="46"/>
        <v>0</v>
      </c>
      <c r="P727" s="26">
        <f t="shared" si="50"/>
        <v>2289</v>
      </c>
      <c r="Q727" s="28">
        <f t="shared" si="47"/>
        <v>0</v>
      </c>
    </row>
    <row r="728" spans="1:17">
      <c r="A728" s="259">
        <v>0</v>
      </c>
      <c r="B728" s="255">
        <v>27813</v>
      </c>
      <c r="C728" s="341" t="s">
        <v>3017</v>
      </c>
      <c r="D728" s="342"/>
      <c r="E728" s="342"/>
      <c r="F728" s="342"/>
      <c r="G728" s="342"/>
      <c r="H728" s="342"/>
      <c r="I728" s="342"/>
      <c r="J728" s="343"/>
      <c r="K728" s="96">
        <v>5.21</v>
      </c>
      <c r="L728" s="258">
        <f t="shared" si="48"/>
        <v>547</v>
      </c>
      <c r="M728" s="26"/>
      <c r="N728" s="72">
        <f t="shared" si="49"/>
        <v>5.21</v>
      </c>
      <c r="O728" s="72">
        <f t="shared" si="46"/>
        <v>0</v>
      </c>
      <c r="P728" s="26">
        <f t="shared" si="50"/>
        <v>547</v>
      </c>
      <c r="Q728" s="28">
        <f t="shared" si="47"/>
        <v>0</v>
      </c>
    </row>
    <row r="729" spans="1:17">
      <c r="A729" s="259">
        <v>0</v>
      </c>
      <c r="B729" s="255">
        <v>69724</v>
      </c>
      <c r="C729" s="341" t="s">
        <v>3018</v>
      </c>
      <c r="D729" s="342"/>
      <c r="E729" s="342"/>
      <c r="F729" s="342"/>
      <c r="G729" s="342"/>
      <c r="H729" s="342"/>
      <c r="I729" s="342"/>
      <c r="J729" s="343"/>
      <c r="K729" s="260">
        <v>17.600000000000001</v>
      </c>
      <c r="L729" s="258">
        <f t="shared" si="48"/>
        <v>1848</v>
      </c>
      <c r="M729" s="26"/>
      <c r="N729" s="262">
        <f t="shared" si="49"/>
        <v>17.600000000000001</v>
      </c>
      <c r="O729" s="72">
        <f t="shared" si="46"/>
        <v>0</v>
      </c>
      <c r="P729" s="26">
        <f t="shared" si="50"/>
        <v>1848</v>
      </c>
      <c r="Q729" s="28">
        <f t="shared" si="47"/>
        <v>0</v>
      </c>
    </row>
    <row r="730" spans="1:17" ht="21" customHeight="1">
      <c r="A730" s="259">
        <v>0</v>
      </c>
      <c r="B730" s="255">
        <v>133942</v>
      </c>
      <c r="C730" s="341" t="s">
        <v>3019</v>
      </c>
      <c r="D730" s="342"/>
      <c r="E730" s="342"/>
      <c r="F730" s="342"/>
      <c r="G730" s="342"/>
      <c r="H730" s="342"/>
      <c r="I730" s="342"/>
      <c r="J730" s="343"/>
      <c r="K730" s="260">
        <v>35.4</v>
      </c>
      <c r="L730" s="258">
        <f t="shared" si="48"/>
        <v>3717</v>
      </c>
      <c r="M730" s="26"/>
      <c r="N730" s="262">
        <f t="shared" si="49"/>
        <v>35.4</v>
      </c>
      <c r="O730" s="72">
        <f t="shared" si="46"/>
        <v>0</v>
      </c>
      <c r="P730" s="26">
        <f t="shared" si="50"/>
        <v>3717</v>
      </c>
      <c r="Q730" s="28">
        <f t="shared" si="47"/>
        <v>0</v>
      </c>
    </row>
    <row r="731" spans="1:17" ht="21" customHeight="1">
      <c r="A731" s="259">
        <v>0</v>
      </c>
      <c r="B731" s="255">
        <v>133959</v>
      </c>
      <c r="C731" s="341" t="s">
        <v>3020</v>
      </c>
      <c r="D731" s="342"/>
      <c r="E731" s="342"/>
      <c r="F731" s="342"/>
      <c r="G731" s="342"/>
      <c r="H731" s="342"/>
      <c r="I731" s="342"/>
      <c r="J731" s="343"/>
      <c r="K731" s="260">
        <v>29.9</v>
      </c>
      <c r="L731" s="258">
        <f t="shared" si="48"/>
        <v>3140</v>
      </c>
      <c r="M731" s="26"/>
      <c r="N731" s="262">
        <f t="shared" si="49"/>
        <v>29.9</v>
      </c>
      <c r="O731" s="72">
        <f t="shared" si="46"/>
        <v>0</v>
      </c>
      <c r="P731" s="26">
        <f t="shared" si="50"/>
        <v>3140</v>
      </c>
      <c r="Q731" s="28">
        <f t="shared" si="47"/>
        <v>0</v>
      </c>
    </row>
    <row r="732" spans="1:17">
      <c r="A732" s="259">
        <v>0</v>
      </c>
      <c r="B732" s="255">
        <v>133983</v>
      </c>
      <c r="C732" s="341" t="s">
        <v>3021</v>
      </c>
      <c r="D732" s="342"/>
      <c r="E732" s="342"/>
      <c r="F732" s="342"/>
      <c r="G732" s="342"/>
      <c r="H732" s="342"/>
      <c r="I732" s="342"/>
      <c r="J732" s="343"/>
      <c r="K732" s="260">
        <v>21.3</v>
      </c>
      <c r="L732" s="258">
        <f t="shared" si="48"/>
        <v>2237</v>
      </c>
      <c r="M732" s="26"/>
      <c r="N732" s="262">
        <f t="shared" si="49"/>
        <v>21.3</v>
      </c>
      <c r="O732" s="72">
        <f t="shared" si="46"/>
        <v>0</v>
      </c>
      <c r="P732" s="26">
        <f t="shared" si="50"/>
        <v>2237</v>
      </c>
      <c r="Q732" s="28">
        <f t="shared" si="47"/>
        <v>0</v>
      </c>
    </row>
    <row r="733" spans="1:17" ht="21" customHeight="1">
      <c r="A733" s="259">
        <v>0</v>
      </c>
      <c r="B733" s="255">
        <v>133991</v>
      </c>
      <c r="C733" s="341" t="s">
        <v>3022</v>
      </c>
      <c r="D733" s="342"/>
      <c r="E733" s="342"/>
      <c r="F733" s="342"/>
      <c r="G733" s="342"/>
      <c r="H733" s="342"/>
      <c r="I733" s="342"/>
      <c r="J733" s="343"/>
      <c r="K733" s="96">
        <v>13.01</v>
      </c>
      <c r="L733" s="258">
        <f t="shared" si="48"/>
        <v>1366</v>
      </c>
      <c r="M733" s="26"/>
      <c r="N733" s="72">
        <f t="shared" si="49"/>
        <v>13.01</v>
      </c>
      <c r="O733" s="72">
        <f t="shared" si="46"/>
        <v>0</v>
      </c>
      <c r="P733" s="26">
        <f t="shared" si="50"/>
        <v>1366</v>
      </c>
      <c r="Q733" s="28">
        <f t="shared" si="47"/>
        <v>0</v>
      </c>
    </row>
    <row r="734" spans="1:17">
      <c r="A734" s="259">
        <v>0</v>
      </c>
      <c r="B734" s="255">
        <v>165944</v>
      </c>
      <c r="C734" s="341" t="s">
        <v>3023</v>
      </c>
      <c r="D734" s="342"/>
      <c r="E734" s="342"/>
      <c r="F734" s="342"/>
      <c r="G734" s="342"/>
      <c r="H734" s="342"/>
      <c r="I734" s="342"/>
      <c r="J734" s="343"/>
      <c r="K734" s="258">
        <v>88</v>
      </c>
      <c r="L734" s="258">
        <f t="shared" si="48"/>
        <v>9240</v>
      </c>
      <c r="M734" s="26"/>
      <c r="N734" s="262">
        <f t="shared" si="49"/>
        <v>88</v>
      </c>
      <c r="O734" s="72">
        <f t="shared" si="46"/>
        <v>0</v>
      </c>
      <c r="P734" s="26">
        <f t="shared" si="50"/>
        <v>9240</v>
      </c>
      <c r="Q734" s="28">
        <f t="shared" si="47"/>
        <v>0</v>
      </c>
    </row>
    <row r="735" spans="1:17" ht="11.25" customHeight="1" thickBot="1">
      <c r="A735" s="259">
        <v>0</v>
      </c>
      <c r="B735" s="255">
        <v>166033</v>
      </c>
      <c r="C735" s="341" t="s">
        <v>3024</v>
      </c>
      <c r="D735" s="342"/>
      <c r="E735" s="342"/>
      <c r="F735" s="342"/>
      <c r="G735" s="342"/>
      <c r="H735" s="342"/>
      <c r="I735" s="342"/>
      <c r="J735" s="343"/>
      <c r="K735" s="260">
        <v>43.2</v>
      </c>
      <c r="L735" s="258">
        <f t="shared" si="48"/>
        <v>4536</v>
      </c>
      <c r="M735" s="26"/>
      <c r="N735" s="262">
        <f t="shared" si="49"/>
        <v>43.2</v>
      </c>
      <c r="O735" s="72">
        <f t="shared" ref="O735:O799" si="51">N735*M735</f>
        <v>0</v>
      </c>
      <c r="P735" s="26">
        <f t="shared" si="50"/>
        <v>4536</v>
      </c>
      <c r="Q735" s="28">
        <f t="shared" ref="Q735:Q799" si="52">M735*P735</f>
        <v>0</v>
      </c>
    </row>
    <row r="736" spans="1:17" ht="12" customHeight="1">
      <c r="A736" s="237"/>
      <c r="B736" s="344" t="s">
        <v>3025</v>
      </c>
      <c r="C736" s="344"/>
      <c r="D736" s="344"/>
      <c r="E736" s="344"/>
      <c r="F736" s="344"/>
      <c r="G736" s="344"/>
      <c r="H736" s="344"/>
      <c r="I736" s="344"/>
      <c r="J736" s="344"/>
      <c r="K736" s="345"/>
      <c r="L736" s="214"/>
      <c r="M736" s="26"/>
      <c r="N736" s="261"/>
      <c r="O736" s="72"/>
      <c r="P736" s="26"/>
      <c r="Q736" s="28"/>
    </row>
    <row r="737" spans="1:17">
      <c r="A737" s="259">
        <v>0</v>
      </c>
      <c r="B737" s="255">
        <v>208280</v>
      </c>
      <c r="C737" s="341" t="s">
        <v>3026</v>
      </c>
      <c r="D737" s="342"/>
      <c r="E737" s="342"/>
      <c r="F737" s="342"/>
      <c r="G737" s="342"/>
      <c r="H737" s="342"/>
      <c r="I737" s="342"/>
      <c r="J737" s="343"/>
      <c r="K737" s="260">
        <v>45.8</v>
      </c>
      <c r="L737" s="258">
        <f t="shared" ref="L737:L766" si="53">ROUND(K737*Курс_EUR,0)</f>
        <v>4809</v>
      </c>
      <c r="M737" s="26"/>
      <c r="N737" s="262">
        <f t="shared" ref="N737:N766" si="54">K737*(1-Скидка_SATA)</f>
        <v>45.8</v>
      </c>
      <c r="O737" s="72">
        <f t="shared" si="51"/>
        <v>0</v>
      </c>
      <c r="P737" s="26">
        <f t="shared" ref="P737:P766" si="55">L737*(1-Скидка_SATA)</f>
        <v>4809</v>
      </c>
      <c r="Q737" s="28">
        <f t="shared" si="52"/>
        <v>0</v>
      </c>
    </row>
    <row r="738" spans="1:17">
      <c r="A738" s="259">
        <v>0</v>
      </c>
      <c r="B738" s="255">
        <v>208439</v>
      </c>
      <c r="C738" s="341" t="s">
        <v>3027</v>
      </c>
      <c r="D738" s="342"/>
      <c r="E738" s="342"/>
      <c r="F738" s="342"/>
      <c r="G738" s="342"/>
      <c r="H738" s="342"/>
      <c r="I738" s="342"/>
      <c r="J738" s="343"/>
      <c r="K738" s="258">
        <v>99</v>
      </c>
      <c r="L738" s="258">
        <f t="shared" si="53"/>
        <v>10395</v>
      </c>
      <c r="M738" s="26"/>
      <c r="N738" s="262">
        <f t="shared" si="54"/>
        <v>99</v>
      </c>
      <c r="O738" s="72">
        <f t="shared" si="51"/>
        <v>0</v>
      </c>
      <c r="P738" s="26">
        <f t="shared" si="55"/>
        <v>10395</v>
      </c>
      <c r="Q738" s="28">
        <f t="shared" si="52"/>
        <v>0</v>
      </c>
    </row>
    <row r="739" spans="1:17">
      <c r="A739" s="259">
        <v>0</v>
      </c>
      <c r="B739" s="255">
        <v>208447</v>
      </c>
      <c r="C739" s="341" t="s">
        <v>3028</v>
      </c>
      <c r="D739" s="342"/>
      <c r="E739" s="342"/>
      <c r="F739" s="342"/>
      <c r="G739" s="342"/>
      <c r="H739" s="342"/>
      <c r="I739" s="342"/>
      <c r="J739" s="343"/>
      <c r="K739" s="96">
        <v>13.21</v>
      </c>
      <c r="L739" s="258">
        <f t="shared" si="53"/>
        <v>1387</v>
      </c>
      <c r="M739" s="26"/>
      <c r="N739" s="72">
        <f t="shared" si="54"/>
        <v>13.21</v>
      </c>
      <c r="O739" s="72">
        <f t="shared" si="51"/>
        <v>0</v>
      </c>
      <c r="P739" s="26">
        <f t="shared" si="55"/>
        <v>1387</v>
      </c>
      <c r="Q739" s="28">
        <f t="shared" si="52"/>
        <v>0</v>
      </c>
    </row>
    <row r="740" spans="1:17">
      <c r="A740" s="259">
        <v>0</v>
      </c>
      <c r="B740" s="255">
        <v>208462</v>
      </c>
      <c r="C740" s="341" t="s">
        <v>3029</v>
      </c>
      <c r="D740" s="342"/>
      <c r="E740" s="342"/>
      <c r="F740" s="342"/>
      <c r="G740" s="342"/>
      <c r="H740" s="342"/>
      <c r="I740" s="342"/>
      <c r="J740" s="343"/>
      <c r="K740" s="260">
        <v>25.3</v>
      </c>
      <c r="L740" s="258">
        <f t="shared" si="53"/>
        <v>2657</v>
      </c>
      <c r="M740" s="26"/>
      <c r="N740" s="262">
        <f t="shared" si="54"/>
        <v>25.3</v>
      </c>
      <c r="O740" s="72">
        <f t="shared" si="51"/>
        <v>0</v>
      </c>
      <c r="P740" s="26">
        <f t="shared" si="55"/>
        <v>2657</v>
      </c>
      <c r="Q740" s="28">
        <f t="shared" si="52"/>
        <v>0</v>
      </c>
    </row>
    <row r="741" spans="1:17">
      <c r="A741" s="259">
        <v>0</v>
      </c>
      <c r="B741" s="255">
        <v>210468</v>
      </c>
      <c r="C741" s="341" t="s">
        <v>3030</v>
      </c>
      <c r="D741" s="342"/>
      <c r="E741" s="342"/>
      <c r="F741" s="342"/>
      <c r="G741" s="342"/>
      <c r="H741" s="342"/>
      <c r="I741" s="342"/>
      <c r="J741" s="343"/>
      <c r="K741" s="258">
        <v>140</v>
      </c>
      <c r="L741" s="258">
        <f t="shared" si="53"/>
        <v>14700</v>
      </c>
      <c r="M741" s="26"/>
      <c r="N741" s="261">
        <f t="shared" si="54"/>
        <v>140</v>
      </c>
      <c r="O741" s="72">
        <f t="shared" si="51"/>
        <v>0</v>
      </c>
      <c r="P741" s="26">
        <f t="shared" si="55"/>
        <v>14700</v>
      </c>
      <c r="Q741" s="28">
        <f t="shared" si="52"/>
        <v>0</v>
      </c>
    </row>
    <row r="742" spans="1:17">
      <c r="A742" s="259">
        <v>0</v>
      </c>
      <c r="B742" s="255">
        <v>215590</v>
      </c>
      <c r="C742" s="341" t="s">
        <v>3031</v>
      </c>
      <c r="D742" s="342"/>
      <c r="E742" s="342"/>
      <c r="F742" s="342"/>
      <c r="G742" s="342"/>
      <c r="H742" s="342"/>
      <c r="I742" s="342"/>
      <c r="J742" s="343"/>
      <c r="K742" s="258">
        <v>621</v>
      </c>
      <c r="L742" s="258">
        <f t="shared" si="53"/>
        <v>65205</v>
      </c>
      <c r="M742" s="26"/>
      <c r="N742" s="261">
        <f t="shared" si="54"/>
        <v>621</v>
      </c>
      <c r="O742" s="72">
        <f t="shared" si="51"/>
        <v>0</v>
      </c>
      <c r="P742" s="26">
        <f t="shared" si="55"/>
        <v>65205</v>
      </c>
      <c r="Q742" s="28">
        <f t="shared" si="52"/>
        <v>0</v>
      </c>
    </row>
    <row r="743" spans="1:17">
      <c r="A743" s="259">
        <v>0</v>
      </c>
      <c r="B743" s="255">
        <v>210526</v>
      </c>
      <c r="C743" s="341" t="s">
        <v>3032</v>
      </c>
      <c r="D743" s="342"/>
      <c r="E743" s="342"/>
      <c r="F743" s="342"/>
      <c r="G743" s="342"/>
      <c r="H743" s="342"/>
      <c r="I743" s="342"/>
      <c r="J743" s="343"/>
      <c r="K743" s="258">
        <v>2439</v>
      </c>
      <c r="L743" s="258">
        <f t="shared" si="53"/>
        <v>256095</v>
      </c>
      <c r="M743" s="26"/>
      <c r="N743" s="261">
        <f t="shared" si="54"/>
        <v>2439</v>
      </c>
      <c r="O743" s="72">
        <f t="shared" si="51"/>
        <v>0</v>
      </c>
      <c r="P743" s="26">
        <f t="shared" si="55"/>
        <v>256095</v>
      </c>
      <c r="Q743" s="28">
        <f t="shared" si="52"/>
        <v>0</v>
      </c>
    </row>
    <row r="744" spans="1:17">
      <c r="A744" s="259">
        <v>0</v>
      </c>
      <c r="B744" s="255">
        <v>211904</v>
      </c>
      <c r="C744" s="341" t="s">
        <v>3033</v>
      </c>
      <c r="D744" s="342"/>
      <c r="E744" s="342"/>
      <c r="F744" s="342"/>
      <c r="G744" s="342"/>
      <c r="H744" s="342"/>
      <c r="I744" s="342"/>
      <c r="J744" s="343"/>
      <c r="K744" s="96">
        <v>7.34</v>
      </c>
      <c r="L744" s="258">
        <f t="shared" si="53"/>
        <v>771</v>
      </c>
      <c r="M744" s="26"/>
      <c r="N744" s="72">
        <f t="shared" si="54"/>
        <v>7.34</v>
      </c>
      <c r="O744" s="72">
        <f t="shared" si="51"/>
        <v>0</v>
      </c>
      <c r="P744" s="26">
        <f t="shared" si="55"/>
        <v>771</v>
      </c>
      <c r="Q744" s="28">
        <f t="shared" si="52"/>
        <v>0</v>
      </c>
    </row>
    <row r="745" spans="1:17">
      <c r="A745" s="259">
        <v>0</v>
      </c>
      <c r="B745" s="255">
        <v>211912</v>
      </c>
      <c r="C745" s="341" t="s">
        <v>3034</v>
      </c>
      <c r="D745" s="342"/>
      <c r="E745" s="342"/>
      <c r="F745" s="342"/>
      <c r="G745" s="342"/>
      <c r="H745" s="342"/>
      <c r="I745" s="342"/>
      <c r="J745" s="343"/>
      <c r="K745" s="260">
        <v>73.2</v>
      </c>
      <c r="L745" s="258">
        <f t="shared" si="53"/>
        <v>7686</v>
      </c>
      <c r="M745" s="26"/>
      <c r="N745" s="262">
        <f t="shared" si="54"/>
        <v>73.2</v>
      </c>
      <c r="O745" s="72">
        <f t="shared" si="51"/>
        <v>0</v>
      </c>
      <c r="P745" s="26">
        <f t="shared" si="55"/>
        <v>7686</v>
      </c>
      <c r="Q745" s="28">
        <f t="shared" si="52"/>
        <v>0</v>
      </c>
    </row>
    <row r="746" spans="1:17">
      <c r="A746" s="259">
        <v>0</v>
      </c>
      <c r="B746" s="255">
        <v>213728</v>
      </c>
      <c r="C746" s="341" t="s">
        <v>3035</v>
      </c>
      <c r="D746" s="342"/>
      <c r="E746" s="342"/>
      <c r="F746" s="342"/>
      <c r="G746" s="342"/>
      <c r="H746" s="342"/>
      <c r="I746" s="342"/>
      <c r="J746" s="343"/>
      <c r="K746" s="260">
        <v>63.4</v>
      </c>
      <c r="L746" s="258">
        <f t="shared" si="53"/>
        <v>6657</v>
      </c>
      <c r="M746" s="26"/>
      <c r="N746" s="262">
        <f t="shared" si="54"/>
        <v>63.4</v>
      </c>
      <c r="O746" s="72">
        <f t="shared" si="51"/>
        <v>0</v>
      </c>
      <c r="P746" s="26">
        <f t="shared" si="55"/>
        <v>6657</v>
      </c>
      <c r="Q746" s="28">
        <f t="shared" si="52"/>
        <v>0</v>
      </c>
    </row>
    <row r="747" spans="1:17">
      <c r="A747" s="259">
        <v>0</v>
      </c>
      <c r="B747" s="255">
        <v>213736</v>
      </c>
      <c r="C747" s="341" t="s">
        <v>3036</v>
      </c>
      <c r="D747" s="342"/>
      <c r="E747" s="342"/>
      <c r="F747" s="342"/>
      <c r="G747" s="342"/>
      <c r="H747" s="342"/>
      <c r="I747" s="342"/>
      <c r="J747" s="343"/>
      <c r="K747" s="260">
        <v>23.6</v>
      </c>
      <c r="L747" s="258">
        <f t="shared" si="53"/>
        <v>2478</v>
      </c>
      <c r="M747" s="26"/>
      <c r="N747" s="262">
        <f t="shared" si="54"/>
        <v>23.6</v>
      </c>
      <c r="O747" s="72">
        <f t="shared" si="51"/>
        <v>0</v>
      </c>
      <c r="P747" s="26">
        <f t="shared" si="55"/>
        <v>2478</v>
      </c>
      <c r="Q747" s="28">
        <f t="shared" si="52"/>
        <v>0</v>
      </c>
    </row>
    <row r="748" spans="1:17">
      <c r="A748" s="259">
        <v>0</v>
      </c>
      <c r="B748" s="255">
        <v>213751</v>
      </c>
      <c r="C748" s="341" t="s">
        <v>3037</v>
      </c>
      <c r="D748" s="342"/>
      <c r="E748" s="342"/>
      <c r="F748" s="342"/>
      <c r="G748" s="342"/>
      <c r="H748" s="342"/>
      <c r="I748" s="342"/>
      <c r="J748" s="343"/>
      <c r="K748" s="96">
        <v>9.89</v>
      </c>
      <c r="L748" s="258">
        <f t="shared" si="53"/>
        <v>1038</v>
      </c>
      <c r="M748" s="26"/>
      <c r="N748" s="72">
        <f t="shared" si="54"/>
        <v>9.89</v>
      </c>
      <c r="O748" s="72">
        <f t="shared" si="51"/>
        <v>0</v>
      </c>
      <c r="P748" s="26">
        <f t="shared" si="55"/>
        <v>1038</v>
      </c>
      <c r="Q748" s="28">
        <f t="shared" si="52"/>
        <v>0</v>
      </c>
    </row>
    <row r="749" spans="1:17">
      <c r="A749" s="259">
        <v>0</v>
      </c>
      <c r="B749" s="255">
        <v>213835</v>
      </c>
      <c r="C749" s="341" t="s">
        <v>3038</v>
      </c>
      <c r="D749" s="342"/>
      <c r="E749" s="342"/>
      <c r="F749" s="342"/>
      <c r="G749" s="342"/>
      <c r="H749" s="342"/>
      <c r="I749" s="342"/>
      <c r="J749" s="343"/>
      <c r="K749" s="96">
        <v>6.24</v>
      </c>
      <c r="L749" s="258">
        <f t="shared" si="53"/>
        <v>655</v>
      </c>
      <c r="M749" s="26"/>
      <c r="N749" s="72">
        <f t="shared" si="54"/>
        <v>6.24</v>
      </c>
      <c r="O749" s="72">
        <f t="shared" si="51"/>
        <v>0</v>
      </c>
      <c r="P749" s="26">
        <f t="shared" si="55"/>
        <v>655</v>
      </c>
      <c r="Q749" s="28">
        <f t="shared" si="52"/>
        <v>0</v>
      </c>
    </row>
    <row r="750" spans="1:17">
      <c r="A750" s="259">
        <v>0</v>
      </c>
      <c r="B750" s="255">
        <v>216473</v>
      </c>
      <c r="C750" s="341" t="s">
        <v>3039</v>
      </c>
      <c r="D750" s="342"/>
      <c r="E750" s="342"/>
      <c r="F750" s="342"/>
      <c r="G750" s="342"/>
      <c r="H750" s="342"/>
      <c r="I750" s="342"/>
      <c r="J750" s="343"/>
      <c r="K750" s="260">
        <v>74.8</v>
      </c>
      <c r="L750" s="258">
        <f t="shared" si="53"/>
        <v>7854</v>
      </c>
      <c r="M750" s="26"/>
      <c r="N750" s="262">
        <f t="shared" si="54"/>
        <v>74.8</v>
      </c>
      <c r="O750" s="72">
        <f t="shared" si="51"/>
        <v>0</v>
      </c>
      <c r="P750" s="26">
        <f t="shared" si="55"/>
        <v>7854</v>
      </c>
      <c r="Q750" s="28">
        <f t="shared" si="52"/>
        <v>0</v>
      </c>
    </row>
    <row r="751" spans="1:17">
      <c r="A751" s="259">
        <v>0</v>
      </c>
      <c r="B751" s="255">
        <v>226456</v>
      </c>
      <c r="C751" s="341" t="s">
        <v>3040</v>
      </c>
      <c r="D751" s="342"/>
      <c r="E751" s="342"/>
      <c r="F751" s="342"/>
      <c r="G751" s="342"/>
      <c r="H751" s="342"/>
      <c r="I751" s="342"/>
      <c r="J751" s="343"/>
      <c r="K751" s="260">
        <v>21.8</v>
      </c>
      <c r="L751" s="258">
        <f t="shared" si="53"/>
        <v>2289</v>
      </c>
      <c r="M751" s="26"/>
      <c r="N751" s="262">
        <f t="shared" si="54"/>
        <v>21.8</v>
      </c>
      <c r="O751" s="72">
        <f t="shared" si="51"/>
        <v>0</v>
      </c>
      <c r="P751" s="26">
        <f t="shared" si="55"/>
        <v>2289</v>
      </c>
      <c r="Q751" s="28">
        <f t="shared" si="52"/>
        <v>0</v>
      </c>
    </row>
    <row r="752" spans="1:17">
      <c r="A752" s="259">
        <v>0</v>
      </c>
      <c r="B752" s="255">
        <v>226621</v>
      </c>
      <c r="C752" s="341" t="s">
        <v>3041</v>
      </c>
      <c r="D752" s="342"/>
      <c r="E752" s="342"/>
      <c r="F752" s="342"/>
      <c r="G752" s="342"/>
      <c r="H752" s="342"/>
      <c r="I752" s="342"/>
      <c r="J752" s="343"/>
      <c r="K752" s="258">
        <v>468</v>
      </c>
      <c r="L752" s="258">
        <f t="shared" si="53"/>
        <v>49140</v>
      </c>
      <c r="M752" s="26"/>
      <c r="N752" s="261">
        <f t="shared" si="54"/>
        <v>468</v>
      </c>
      <c r="O752" s="72">
        <f t="shared" si="51"/>
        <v>0</v>
      </c>
      <c r="P752" s="26">
        <f t="shared" si="55"/>
        <v>49140</v>
      </c>
      <c r="Q752" s="28">
        <f t="shared" si="52"/>
        <v>0</v>
      </c>
    </row>
    <row r="753" spans="1:17">
      <c r="A753" s="259">
        <v>0</v>
      </c>
      <c r="B753" s="255">
        <v>226746</v>
      </c>
      <c r="C753" s="341" t="s">
        <v>3042</v>
      </c>
      <c r="D753" s="342"/>
      <c r="E753" s="342"/>
      <c r="F753" s="342"/>
      <c r="G753" s="342"/>
      <c r="H753" s="342"/>
      <c r="I753" s="342"/>
      <c r="J753" s="343"/>
      <c r="K753" s="258">
        <v>151</v>
      </c>
      <c r="L753" s="258">
        <f t="shared" si="53"/>
        <v>15855</v>
      </c>
      <c r="M753" s="26"/>
      <c r="N753" s="261">
        <f t="shared" si="54"/>
        <v>151</v>
      </c>
      <c r="O753" s="72">
        <f t="shared" si="51"/>
        <v>0</v>
      </c>
      <c r="P753" s="26">
        <f t="shared" si="55"/>
        <v>15855</v>
      </c>
      <c r="Q753" s="28">
        <f t="shared" si="52"/>
        <v>0</v>
      </c>
    </row>
    <row r="754" spans="1:17">
      <c r="A754" s="259">
        <v>0</v>
      </c>
      <c r="B754" s="255">
        <v>1000059</v>
      </c>
      <c r="C754" s="341" t="s">
        <v>3043</v>
      </c>
      <c r="D754" s="342"/>
      <c r="E754" s="342"/>
      <c r="F754" s="342"/>
      <c r="G754" s="342"/>
      <c r="H754" s="342"/>
      <c r="I754" s="342"/>
      <c r="J754" s="343"/>
      <c r="K754" s="258">
        <v>952</v>
      </c>
      <c r="L754" s="258">
        <f t="shared" si="53"/>
        <v>99960</v>
      </c>
      <c r="M754" s="26"/>
      <c r="N754" s="261">
        <f t="shared" si="54"/>
        <v>952</v>
      </c>
      <c r="O754" s="72">
        <f t="shared" si="51"/>
        <v>0</v>
      </c>
      <c r="P754" s="26">
        <f t="shared" si="55"/>
        <v>99960</v>
      </c>
      <c r="Q754" s="28">
        <f t="shared" si="52"/>
        <v>0</v>
      </c>
    </row>
    <row r="755" spans="1:17">
      <c r="A755" s="259">
        <v>0</v>
      </c>
      <c r="B755" s="255">
        <v>1000108</v>
      </c>
      <c r="C755" s="341" t="s">
        <v>3044</v>
      </c>
      <c r="D755" s="342"/>
      <c r="E755" s="342"/>
      <c r="F755" s="342"/>
      <c r="G755" s="342"/>
      <c r="H755" s="342"/>
      <c r="I755" s="342"/>
      <c r="J755" s="343"/>
      <c r="K755" s="258">
        <v>526</v>
      </c>
      <c r="L755" s="258">
        <f t="shared" si="53"/>
        <v>55230</v>
      </c>
      <c r="M755" s="26"/>
      <c r="N755" s="261">
        <f t="shared" si="54"/>
        <v>526</v>
      </c>
      <c r="O755" s="72">
        <f t="shared" si="51"/>
        <v>0</v>
      </c>
      <c r="P755" s="26">
        <f t="shared" si="55"/>
        <v>55230</v>
      </c>
      <c r="Q755" s="28">
        <f t="shared" si="52"/>
        <v>0</v>
      </c>
    </row>
    <row r="756" spans="1:17">
      <c r="A756" s="259">
        <v>0</v>
      </c>
      <c r="B756" s="255">
        <v>1000132</v>
      </c>
      <c r="C756" s="341" t="s">
        <v>3045</v>
      </c>
      <c r="D756" s="342"/>
      <c r="E756" s="342"/>
      <c r="F756" s="342"/>
      <c r="G756" s="342"/>
      <c r="H756" s="342"/>
      <c r="I756" s="342"/>
      <c r="J756" s="343"/>
      <c r="K756" s="258">
        <v>303</v>
      </c>
      <c r="L756" s="258">
        <f t="shared" si="53"/>
        <v>31815</v>
      </c>
      <c r="M756" s="26"/>
      <c r="N756" s="261">
        <f t="shared" si="54"/>
        <v>303</v>
      </c>
      <c r="O756" s="72">
        <f t="shared" si="51"/>
        <v>0</v>
      </c>
      <c r="P756" s="26">
        <f t="shared" si="55"/>
        <v>31815</v>
      </c>
      <c r="Q756" s="28">
        <f t="shared" si="52"/>
        <v>0</v>
      </c>
    </row>
    <row r="757" spans="1:17">
      <c r="A757" s="259">
        <v>0</v>
      </c>
      <c r="B757" s="255">
        <v>1000166</v>
      </c>
      <c r="C757" s="341" t="s">
        <v>3046</v>
      </c>
      <c r="D757" s="342"/>
      <c r="E757" s="342"/>
      <c r="F757" s="342"/>
      <c r="G757" s="342"/>
      <c r="H757" s="342"/>
      <c r="I757" s="342"/>
      <c r="J757" s="343"/>
      <c r="K757" s="258">
        <v>752</v>
      </c>
      <c r="L757" s="258">
        <f t="shared" si="53"/>
        <v>78960</v>
      </c>
      <c r="M757" s="26"/>
      <c r="N757" s="261">
        <f t="shared" si="54"/>
        <v>752</v>
      </c>
      <c r="O757" s="72">
        <f t="shared" si="51"/>
        <v>0</v>
      </c>
      <c r="P757" s="26">
        <f t="shared" si="55"/>
        <v>78960</v>
      </c>
      <c r="Q757" s="28">
        <f t="shared" si="52"/>
        <v>0</v>
      </c>
    </row>
    <row r="758" spans="1:17">
      <c r="A758" s="259">
        <v>0</v>
      </c>
      <c r="B758" s="255">
        <v>1000190</v>
      </c>
      <c r="C758" s="341" t="s">
        <v>3047</v>
      </c>
      <c r="D758" s="342"/>
      <c r="E758" s="342"/>
      <c r="F758" s="342"/>
      <c r="G758" s="342"/>
      <c r="H758" s="342"/>
      <c r="I758" s="342"/>
      <c r="J758" s="343"/>
      <c r="K758" s="258">
        <v>349</v>
      </c>
      <c r="L758" s="258">
        <f t="shared" si="53"/>
        <v>36645</v>
      </c>
      <c r="M758" s="26"/>
      <c r="N758" s="261">
        <f t="shared" si="54"/>
        <v>349</v>
      </c>
      <c r="O758" s="72">
        <f t="shared" si="51"/>
        <v>0</v>
      </c>
      <c r="P758" s="26">
        <f t="shared" si="55"/>
        <v>36645</v>
      </c>
      <c r="Q758" s="28">
        <f t="shared" si="52"/>
        <v>0</v>
      </c>
    </row>
    <row r="759" spans="1:17">
      <c r="A759" s="259">
        <v>0</v>
      </c>
      <c r="B759" s="255">
        <v>1000215</v>
      </c>
      <c r="C759" s="341" t="s">
        <v>3048</v>
      </c>
      <c r="D759" s="342"/>
      <c r="E759" s="342"/>
      <c r="F759" s="342"/>
      <c r="G759" s="342"/>
      <c r="H759" s="342"/>
      <c r="I759" s="342"/>
      <c r="J759" s="343"/>
      <c r="K759" s="258">
        <v>186</v>
      </c>
      <c r="L759" s="258">
        <f t="shared" si="53"/>
        <v>19530</v>
      </c>
      <c r="M759" s="26"/>
      <c r="N759" s="261">
        <f t="shared" si="54"/>
        <v>186</v>
      </c>
      <c r="O759" s="72">
        <f t="shared" si="51"/>
        <v>0</v>
      </c>
      <c r="P759" s="26">
        <f t="shared" si="55"/>
        <v>19530</v>
      </c>
      <c r="Q759" s="28">
        <f t="shared" si="52"/>
        <v>0</v>
      </c>
    </row>
    <row r="760" spans="1:17">
      <c r="A760" s="259">
        <v>0</v>
      </c>
      <c r="B760" s="255">
        <v>1006982</v>
      </c>
      <c r="C760" s="341" t="s">
        <v>3049</v>
      </c>
      <c r="D760" s="342"/>
      <c r="E760" s="342"/>
      <c r="F760" s="342"/>
      <c r="G760" s="342"/>
      <c r="H760" s="342"/>
      <c r="I760" s="342"/>
      <c r="J760" s="343"/>
      <c r="K760" s="258">
        <v>449</v>
      </c>
      <c r="L760" s="258">
        <f t="shared" si="53"/>
        <v>47145</v>
      </c>
      <c r="M760" s="26"/>
      <c r="N760" s="261">
        <f t="shared" si="54"/>
        <v>449</v>
      </c>
      <c r="O760" s="72">
        <f t="shared" si="51"/>
        <v>0</v>
      </c>
      <c r="P760" s="26">
        <f t="shared" si="55"/>
        <v>47145</v>
      </c>
      <c r="Q760" s="28">
        <f t="shared" si="52"/>
        <v>0</v>
      </c>
    </row>
    <row r="761" spans="1:17">
      <c r="A761" s="259">
        <v>0</v>
      </c>
      <c r="B761" s="255">
        <v>1030668</v>
      </c>
      <c r="C761" s="341" t="s">
        <v>3050</v>
      </c>
      <c r="D761" s="342"/>
      <c r="E761" s="342"/>
      <c r="F761" s="342"/>
      <c r="G761" s="342"/>
      <c r="H761" s="342"/>
      <c r="I761" s="342"/>
      <c r="J761" s="343"/>
      <c r="K761" s="258">
        <v>204</v>
      </c>
      <c r="L761" s="258">
        <f t="shared" si="53"/>
        <v>21420</v>
      </c>
      <c r="M761" s="26"/>
      <c r="N761" s="261">
        <f t="shared" si="54"/>
        <v>204</v>
      </c>
      <c r="O761" s="72">
        <f t="shared" si="51"/>
        <v>0</v>
      </c>
      <c r="P761" s="26">
        <f t="shared" si="55"/>
        <v>21420</v>
      </c>
      <c r="Q761" s="28">
        <f t="shared" si="52"/>
        <v>0</v>
      </c>
    </row>
    <row r="762" spans="1:17">
      <c r="A762" s="259">
        <v>0</v>
      </c>
      <c r="B762" s="255">
        <v>1007005</v>
      </c>
      <c r="C762" s="341" t="s">
        <v>3051</v>
      </c>
      <c r="D762" s="342"/>
      <c r="E762" s="342"/>
      <c r="F762" s="342"/>
      <c r="G762" s="342"/>
      <c r="H762" s="342"/>
      <c r="I762" s="342"/>
      <c r="J762" s="343"/>
      <c r="K762" s="258">
        <v>449</v>
      </c>
      <c r="L762" s="258">
        <f t="shared" si="53"/>
        <v>47145</v>
      </c>
      <c r="M762" s="26"/>
      <c r="N762" s="261">
        <f t="shared" si="54"/>
        <v>449</v>
      </c>
      <c r="O762" s="72">
        <f t="shared" si="51"/>
        <v>0</v>
      </c>
      <c r="P762" s="26">
        <f t="shared" si="55"/>
        <v>47145</v>
      </c>
      <c r="Q762" s="28">
        <f t="shared" si="52"/>
        <v>0</v>
      </c>
    </row>
    <row r="763" spans="1:17">
      <c r="A763" s="259">
        <v>0</v>
      </c>
      <c r="B763" s="255">
        <v>10330</v>
      </c>
      <c r="C763" s="341" t="s">
        <v>3052</v>
      </c>
      <c r="D763" s="342"/>
      <c r="E763" s="342"/>
      <c r="F763" s="342"/>
      <c r="G763" s="342"/>
      <c r="H763" s="342"/>
      <c r="I763" s="342"/>
      <c r="J763" s="343"/>
      <c r="K763" s="260">
        <v>53.3</v>
      </c>
      <c r="L763" s="258">
        <f t="shared" si="53"/>
        <v>5597</v>
      </c>
      <c r="M763" s="26"/>
      <c r="N763" s="262">
        <f t="shared" si="54"/>
        <v>53.3</v>
      </c>
      <c r="O763" s="72">
        <f t="shared" si="51"/>
        <v>0</v>
      </c>
      <c r="P763" s="26">
        <f t="shared" si="55"/>
        <v>5597</v>
      </c>
      <c r="Q763" s="28">
        <f t="shared" si="52"/>
        <v>0</v>
      </c>
    </row>
    <row r="764" spans="1:17">
      <c r="A764" s="259">
        <v>0</v>
      </c>
      <c r="B764" s="255">
        <v>13854</v>
      </c>
      <c r="C764" s="341" t="s">
        <v>3053</v>
      </c>
      <c r="D764" s="342"/>
      <c r="E764" s="342"/>
      <c r="F764" s="342"/>
      <c r="G764" s="342"/>
      <c r="H764" s="342"/>
      <c r="I764" s="342"/>
      <c r="J764" s="343"/>
      <c r="K764" s="260">
        <v>54.1</v>
      </c>
      <c r="L764" s="258">
        <f t="shared" si="53"/>
        <v>5681</v>
      </c>
      <c r="M764" s="26"/>
      <c r="N764" s="262">
        <f t="shared" si="54"/>
        <v>54.1</v>
      </c>
      <c r="O764" s="72">
        <f t="shared" si="51"/>
        <v>0</v>
      </c>
      <c r="P764" s="26">
        <f t="shared" si="55"/>
        <v>5681</v>
      </c>
      <c r="Q764" s="28">
        <f t="shared" si="52"/>
        <v>0</v>
      </c>
    </row>
    <row r="765" spans="1:17">
      <c r="A765" s="259">
        <v>0</v>
      </c>
      <c r="B765" s="255">
        <v>13870</v>
      </c>
      <c r="C765" s="341" t="s">
        <v>3054</v>
      </c>
      <c r="D765" s="342"/>
      <c r="E765" s="342"/>
      <c r="F765" s="342"/>
      <c r="G765" s="342"/>
      <c r="H765" s="342"/>
      <c r="I765" s="342"/>
      <c r="J765" s="343"/>
      <c r="K765" s="258">
        <v>104</v>
      </c>
      <c r="L765" s="258">
        <f t="shared" si="53"/>
        <v>10920</v>
      </c>
      <c r="M765" s="26"/>
      <c r="N765" s="262">
        <f t="shared" si="54"/>
        <v>104</v>
      </c>
      <c r="O765" s="72">
        <f t="shared" si="51"/>
        <v>0</v>
      </c>
      <c r="P765" s="26">
        <f t="shared" si="55"/>
        <v>10920</v>
      </c>
      <c r="Q765" s="28">
        <f t="shared" si="52"/>
        <v>0</v>
      </c>
    </row>
    <row r="766" spans="1:17">
      <c r="A766" s="259">
        <v>0</v>
      </c>
      <c r="B766" s="255">
        <v>13904</v>
      </c>
      <c r="C766" s="341" t="s">
        <v>3055</v>
      </c>
      <c r="D766" s="342"/>
      <c r="E766" s="342"/>
      <c r="F766" s="342"/>
      <c r="G766" s="342"/>
      <c r="H766" s="342"/>
      <c r="I766" s="342"/>
      <c r="J766" s="343"/>
      <c r="K766" s="258">
        <v>95</v>
      </c>
      <c r="L766" s="258">
        <f t="shared" si="53"/>
        <v>9975</v>
      </c>
      <c r="M766" s="26"/>
      <c r="N766" s="262">
        <f t="shared" si="54"/>
        <v>95</v>
      </c>
      <c r="O766" s="72">
        <f t="shared" si="51"/>
        <v>0</v>
      </c>
      <c r="P766" s="26">
        <f t="shared" si="55"/>
        <v>9975</v>
      </c>
      <c r="Q766" s="28">
        <f t="shared" si="52"/>
        <v>0</v>
      </c>
    </row>
    <row r="767" spans="1:17">
      <c r="A767" s="259">
        <v>0</v>
      </c>
      <c r="B767" s="255">
        <v>13920</v>
      </c>
      <c r="C767" s="341" t="s">
        <v>3056</v>
      </c>
      <c r="D767" s="342"/>
      <c r="E767" s="342"/>
      <c r="F767" s="342"/>
      <c r="G767" s="342"/>
      <c r="H767" s="342"/>
      <c r="I767" s="342"/>
      <c r="J767" s="343"/>
      <c r="K767" s="260">
        <v>84.3</v>
      </c>
      <c r="L767" s="258">
        <f t="shared" ref="L767:L799" si="56">ROUND(K767*Курс_EUR,0)</f>
        <v>8852</v>
      </c>
      <c r="M767" s="26"/>
      <c r="N767" s="262">
        <f t="shared" ref="N767:N799" si="57">K767*(1-Скидка_SATA)</f>
        <v>84.3</v>
      </c>
      <c r="O767" s="72">
        <f t="shared" si="51"/>
        <v>0</v>
      </c>
      <c r="P767" s="26">
        <f t="shared" ref="P767:P799" si="58">L767*(1-Скидка_SATA)</f>
        <v>8852</v>
      </c>
      <c r="Q767" s="28">
        <f t="shared" si="52"/>
        <v>0</v>
      </c>
    </row>
    <row r="768" spans="1:17">
      <c r="A768" s="259">
        <v>0</v>
      </c>
      <c r="B768" s="255">
        <v>15412</v>
      </c>
      <c r="C768" s="341" t="s">
        <v>3057</v>
      </c>
      <c r="D768" s="342"/>
      <c r="E768" s="342"/>
      <c r="F768" s="342"/>
      <c r="G768" s="342"/>
      <c r="H768" s="342"/>
      <c r="I768" s="342"/>
      <c r="J768" s="343"/>
      <c r="K768" s="258">
        <v>132</v>
      </c>
      <c r="L768" s="258">
        <f t="shared" si="56"/>
        <v>13860</v>
      </c>
      <c r="M768" s="26"/>
      <c r="N768" s="261">
        <f t="shared" si="57"/>
        <v>132</v>
      </c>
      <c r="O768" s="72">
        <f t="shared" si="51"/>
        <v>0</v>
      </c>
      <c r="P768" s="26">
        <f t="shared" si="58"/>
        <v>13860</v>
      </c>
      <c r="Q768" s="28">
        <f t="shared" si="52"/>
        <v>0</v>
      </c>
    </row>
    <row r="769" spans="1:17">
      <c r="A769" s="259">
        <v>0</v>
      </c>
      <c r="B769" s="255">
        <v>21840</v>
      </c>
      <c r="C769" s="341" t="s">
        <v>3058</v>
      </c>
      <c r="D769" s="342"/>
      <c r="E769" s="342"/>
      <c r="F769" s="342"/>
      <c r="G769" s="342"/>
      <c r="H769" s="342"/>
      <c r="I769" s="342"/>
      <c r="J769" s="343"/>
      <c r="K769" s="260">
        <v>20</v>
      </c>
      <c r="L769" s="258">
        <f t="shared" si="56"/>
        <v>2100</v>
      </c>
      <c r="M769" s="26"/>
      <c r="N769" s="262">
        <f t="shared" si="57"/>
        <v>20</v>
      </c>
      <c r="O769" s="72">
        <f t="shared" si="51"/>
        <v>0</v>
      </c>
      <c r="P769" s="26">
        <f t="shared" si="58"/>
        <v>2100</v>
      </c>
      <c r="Q769" s="28">
        <f t="shared" si="52"/>
        <v>0</v>
      </c>
    </row>
    <row r="770" spans="1:17">
      <c r="A770" s="259">
        <v>0</v>
      </c>
      <c r="B770" s="255">
        <v>21865</v>
      </c>
      <c r="C770" s="341" t="s">
        <v>3059</v>
      </c>
      <c r="D770" s="342"/>
      <c r="E770" s="342"/>
      <c r="F770" s="342"/>
      <c r="G770" s="342"/>
      <c r="H770" s="342"/>
      <c r="I770" s="342"/>
      <c r="J770" s="343"/>
      <c r="K770" s="260">
        <v>33.200000000000003</v>
      </c>
      <c r="L770" s="258">
        <f t="shared" si="56"/>
        <v>3486</v>
      </c>
      <c r="M770" s="26"/>
      <c r="N770" s="262">
        <f t="shared" si="57"/>
        <v>33.200000000000003</v>
      </c>
      <c r="O770" s="72">
        <f t="shared" si="51"/>
        <v>0</v>
      </c>
      <c r="P770" s="26">
        <f t="shared" si="58"/>
        <v>3486</v>
      </c>
      <c r="Q770" s="28">
        <f t="shared" si="52"/>
        <v>0</v>
      </c>
    </row>
    <row r="771" spans="1:17">
      <c r="A771" s="259">
        <v>0</v>
      </c>
      <c r="B771" s="255">
        <v>22947</v>
      </c>
      <c r="C771" s="341" t="s">
        <v>3060</v>
      </c>
      <c r="D771" s="342"/>
      <c r="E771" s="342"/>
      <c r="F771" s="342"/>
      <c r="G771" s="342"/>
      <c r="H771" s="342"/>
      <c r="I771" s="342"/>
      <c r="J771" s="343"/>
      <c r="K771" s="96">
        <v>6.6</v>
      </c>
      <c r="L771" s="258">
        <f t="shared" si="56"/>
        <v>693</v>
      </c>
      <c r="M771" s="26"/>
      <c r="N771" s="72">
        <f t="shared" si="57"/>
        <v>6.6</v>
      </c>
      <c r="O771" s="72">
        <f t="shared" si="51"/>
        <v>0</v>
      </c>
      <c r="P771" s="26">
        <f t="shared" si="58"/>
        <v>693</v>
      </c>
      <c r="Q771" s="28">
        <f t="shared" si="52"/>
        <v>0</v>
      </c>
    </row>
    <row r="772" spans="1:17">
      <c r="A772" s="259">
        <v>0</v>
      </c>
      <c r="B772" s="255">
        <v>25064</v>
      </c>
      <c r="C772" s="341" t="s">
        <v>3371</v>
      </c>
      <c r="D772" s="342"/>
      <c r="E772" s="342"/>
      <c r="F772" s="342"/>
      <c r="G772" s="342"/>
      <c r="H772" s="342"/>
      <c r="I772" s="342"/>
      <c r="J772" s="343"/>
      <c r="K772" s="96">
        <v>65</v>
      </c>
      <c r="L772" s="258">
        <f t="shared" ref="L772" si="59">ROUND(K772*Курс_EUR,0)</f>
        <v>6825</v>
      </c>
      <c r="M772" s="26"/>
      <c r="N772" s="72">
        <f t="shared" ref="N772" si="60">K772*(1-Скидка_SATA)</f>
        <v>65</v>
      </c>
      <c r="O772" s="72">
        <f t="shared" ref="O772" si="61">N772*M772</f>
        <v>0</v>
      </c>
      <c r="P772" s="26">
        <f t="shared" ref="P772" si="62">L772*(1-Скидка_SATA)</f>
        <v>6825</v>
      </c>
      <c r="Q772" s="28">
        <f t="shared" ref="Q772" si="63">M772*P772</f>
        <v>0</v>
      </c>
    </row>
    <row r="773" spans="1:17">
      <c r="A773" s="259">
        <v>0</v>
      </c>
      <c r="B773" s="255">
        <v>25106</v>
      </c>
      <c r="C773" s="341" t="s">
        <v>3061</v>
      </c>
      <c r="D773" s="342"/>
      <c r="E773" s="342"/>
      <c r="F773" s="342"/>
      <c r="G773" s="342"/>
      <c r="H773" s="342"/>
      <c r="I773" s="342"/>
      <c r="J773" s="343"/>
      <c r="K773" s="260">
        <v>56.5</v>
      </c>
      <c r="L773" s="258">
        <f t="shared" si="56"/>
        <v>5933</v>
      </c>
      <c r="M773" s="26"/>
      <c r="N773" s="262">
        <f t="shared" si="57"/>
        <v>56.5</v>
      </c>
      <c r="O773" s="72">
        <f t="shared" si="51"/>
        <v>0</v>
      </c>
      <c r="P773" s="26">
        <f t="shared" si="58"/>
        <v>5933</v>
      </c>
      <c r="Q773" s="28">
        <f t="shared" si="52"/>
        <v>0</v>
      </c>
    </row>
    <row r="774" spans="1:17">
      <c r="A774" s="259">
        <v>0</v>
      </c>
      <c r="B774" s="255">
        <v>27797</v>
      </c>
      <c r="C774" s="341" t="s">
        <v>3062</v>
      </c>
      <c r="D774" s="342"/>
      <c r="E774" s="342"/>
      <c r="F774" s="342"/>
      <c r="G774" s="342"/>
      <c r="H774" s="342"/>
      <c r="I774" s="342"/>
      <c r="J774" s="343"/>
      <c r="K774" s="260">
        <v>73.5</v>
      </c>
      <c r="L774" s="258">
        <f t="shared" si="56"/>
        <v>7718</v>
      </c>
      <c r="M774" s="26"/>
      <c r="N774" s="262">
        <f t="shared" si="57"/>
        <v>73.5</v>
      </c>
      <c r="O774" s="72">
        <f t="shared" si="51"/>
        <v>0</v>
      </c>
      <c r="P774" s="26">
        <f t="shared" si="58"/>
        <v>7718</v>
      </c>
      <c r="Q774" s="28">
        <f t="shared" si="52"/>
        <v>0</v>
      </c>
    </row>
    <row r="775" spans="1:17">
      <c r="A775" s="259">
        <v>0</v>
      </c>
      <c r="B775" s="255">
        <v>35659</v>
      </c>
      <c r="C775" s="341" t="s">
        <v>3063</v>
      </c>
      <c r="D775" s="342"/>
      <c r="E775" s="342"/>
      <c r="F775" s="342"/>
      <c r="G775" s="342"/>
      <c r="H775" s="342"/>
      <c r="I775" s="342"/>
      <c r="J775" s="343"/>
      <c r="K775" s="260">
        <v>39.6</v>
      </c>
      <c r="L775" s="258">
        <f t="shared" si="56"/>
        <v>4158</v>
      </c>
      <c r="M775" s="26"/>
      <c r="N775" s="262">
        <f t="shared" si="57"/>
        <v>39.6</v>
      </c>
      <c r="O775" s="72">
        <f t="shared" si="51"/>
        <v>0</v>
      </c>
      <c r="P775" s="26">
        <f t="shared" si="58"/>
        <v>4158</v>
      </c>
      <c r="Q775" s="28">
        <f t="shared" si="52"/>
        <v>0</v>
      </c>
    </row>
    <row r="776" spans="1:17">
      <c r="A776" s="259">
        <v>0</v>
      </c>
      <c r="B776" s="255">
        <v>35675</v>
      </c>
      <c r="C776" s="341" t="s">
        <v>3064</v>
      </c>
      <c r="D776" s="342"/>
      <c r="E776" s="342"/>
      <c r="F776" s="342"/>
      <c r="G776" s="342"/>
      <c r="H776" s="342"/>
      <c r="I776" s="342"/>
      <c r="J776" s="343"/>
      <c r="K776" s="258">
        <v>141</v>
      </c>
      <c r="L776" s="258">
        <f t="shared" si="56"/>
        <v>14805</v>
      </c>
      <c r="M776" s="26"/>
      <c r="N776" s="261">
        <f t="shared" si="57"/>
        <v>141</v>
      </c>
      <c r="O776" s="72">
        <f t="shared" si="51"/>
        <v>0</v>
      </c>
      <c r="P776" s="26">
        <f t="shared" si="58"/>
        <v>14805</v>
      </c>
      <c r="Q776" s="28">
        <f t="shared" si="52"/>
        <v>0</v>
      </c>
    </row>
    <row r="777" spans="1:17">
      <c r="A777" s="259">
        <v>0</v>
      </c>
      <c r="B777" s="255">
        <v>36301</v>
      </c>
      <c r="C777" s="341" t="s">
        <v>3065</v>
      </c>
      <c r="D777" s="342"/>
      <c r="E777" s="342"/>
      <c r="F777" s="342"/>
      <c r="G777" s="342"/>
      <c r="H777" s="342"/>
      <c r="I777" s="342"/>
      <c r="J777" s="343"/>
      <c r="K777" s="258">
        <v>2088</v>
      </c>
      <c r="L777" s="258">
        <f t="shared" si="56"/>
        <v>219240</v>
      </c>
      <c r="M777" s="26"/>
      <c r="N777" s="261">
        <f t="shared" si="57"/>
        <v>2088</v>
      </c>
      <c r="O777" s="72">
        <f t="shared" si="51"/>
        <v>0</v>
      </c>
      <c r="P777" s="26">
        <f t="shared" si="58"/>
        <v>219240</v>
      </c>
      <c r="Q777" s="28">
        <f t="shared" si="52"/>
        <v>0</v>
      </c>
    </row>
    <row r="778" spans="1:17">
      <c r="A778" s="259">
        <v>0</v>
      </c>
      <c r="B778" s="255">
        <v>54213</v>
      </c>
      <c r="C778" s="341" t="s">
        <v>3066</v>
      </c>
      <c r="D778" s="342"/>
      <c r="E778" s="342"/>
      <c r="F778" s="342"/>
      <c r="G778" s="342"/>
      <c r="H778" s="342"/>
      <c r="I778" s="342"/>
      <c r="J778" s="343"/>
      <c r="K778" s="258">
        <v>160</v>
      </c>
      <c r="L778" s="258">
        <f t="shared" si="56"/>
        <v>16800</v>
      </c>
      <c r="M778" s="26"/>
      <c r="N778" s="261">
        <f t="shared" si="57"/>
        <v>160</v>
      </c>
      <c r="O778" s="72">
        <f t="shared" si="51"/>
        <v>0</v>
      </c>
      <c r="P778" s="26">
        <f t="shared" si="58"/>
        <v>16800</v>
      </c>
      <c r="Q778" s="28">
        <f t="shared" si="52"/>
        <v>0</v>
      </c>
    </row>
    <row r="779" spans="1:17">
      <c r="A779" s="259">
        <v>0</v>
      </c>
      <c r="B779" s="255">
        <v>19463</v>
      </c>
      <c r="C779" s="341" t="s">
        <v>3067</v>
      </c>
      <c r="D779" s="342"/>
      <c r="E779" s="342"/>
      <c r="F779" s="342"/>
      <c r="G779" s="342"/>
      <c r="H779" s="342"/>
      <c r="I779" s="342"/>
      <c r="J779" s="343"/>
      <c r="K779" s="260">
        <v>67.599999999999994</v>
      </c>
      <c r="L779" s="258">
        <f t="shared" si="56"/>
        <v>7098</v>
      </c>
      <c r="M779" s="26"/>
      <c r="N779" s="262">
        <f t="shared" si="57"/>
        <v>67.599999999999994</v>
      </c>
      <c r="O779" s="72">
        <f t="shared" si="51"/>
        <v>0</v>
      </c>
      <c r="P779" s="26">
        <f t="shared" si="58"/>
        <v>7098</v>
      </c>
      <c r="Q779" s="28">
        <f t="shared" si="52"/>
        <v>0</v>
      </c>
    </row>
    <row r="780" spans="1:17">
      <c r="A780" s="259">
        <v>0</v>
      </c>
      <c r="B780" s="255">
        <v>49080</v>
      </c>
      <c r="C780" s="341" t="s">
        <v>3068</v>
      </c>
      <c r="D780" s="342"/>
      <c r="E780" s="342"/>
      <c r="F780" s="342"/>
      <c r="G780" s="342"/>
      <c r="H780" s="342"/>
      <c r="I780" s="342"/>
      <c r="J780" s="343"/>
      <c r="K780" s="258">
        <v>650</v>
      </c>
      <c r="L780" s="258">
        <f t="shared" si="56"/>
        <v>68250</v>
      </c>
      <c r="M780" s="26"/>
      <c r="N780" s="261">
        <f t="shared" si="57"/>
        <v>650</v>
      </c>
      <c r="O780" s="72">
        <f t="shared" si="51"/>
        <v>0</v>
      </c>
      <c r="P780" s="26">
        <f t="shared" si="58"/>
        <v>68250</v>
      </c>
      <c r="Q780" s="28">
        <f t="shared" si="52"/>
        <v>0</v>
      </c>
    </row>
    <row r="781" spans="1:17">
      <c r="A781" s="259">
        <v>0</v>
      </c>
      <c r="B781" s="255">
        <v>49114</v>
      </c>
      <c r="C781" s="341" t="s">
        <v>3069</v>
      </c>
      <c r="D781" s="342"/>
      <c r="E781" s="342"/>
      <c r="F781" s="342"/>
      <c r="G781" s="342"/>
      <c r="H781" s="342"/>
      <c r="I781" s="342"/>
      <c r="J781" s="343"/>
      <c r="K781" s="258">
        <v>93</v>
      </c>
      <c r="L781" s="258">
        <f t="shared" si="56"/>
        <v>9765</v>
      </c>
      <c r="M781" s="26"/>
      <c r="N781" s="262">
        <f t="shared" si="57"/>
        <v>93</v>
      </c>
      <c r="O781" s="72">
        <f t="shared" si="51"/>
        <v>0</v>
      </c>
      <c r="P781" s="26">
        <f t="shared" si="58"/>
        <v>9765</v>
      </c>
      <c r="Q781" s="28">
        <f t="shared" si="52"/>
        <v>0</v>
      </c>
    </row>
    <row r="782" spans="1:17">
      <c r="A782" s="259">
        <v>0</v>
      </c>
      <c r="B782" s="255">
        <v>180851</v>
      </c>
      <c r="C782" s="341" t="s">
        <v>3070</v>
      </c>
      <c r="D782" s="342"/>
      <c r="E782" s="342"/>
      <c r="F782" s="342"/>
      <c r="G782" s="342"/>
      <c r="H782" s="342"/>
      <c r="I782" s="342"/>
      <c r="J782" s="343"/>
      <c r="K782" s="258">
        <v>2515</v>
      </c>
      <c r="L782" s="258">
        <f t="shared" si="56"/>
        <v>264075</v>
      </c>
      <c r="M782" s="26"/>
      <c r="N782" s="261">
        <f t="shared" si="57"/>
        <v>2515</v>
      </c>
      <c r="O782" s="72">
        <f t="shared" si="51"/>
        <v>0</v>
      </c>
      <c r="P782" s="26">
        <f t="shared" si="58"/>
        <v>264075</v>
      </c>
      <c r="Q782" s="28">
        <f t="shared" si="52"/>
        <v>0</v>
      </c>
    </row>
    <row r="783" spans="1:17">
      <c r="A783" s="259">
        <v>0</v>
      </c>
      <c r="B783" s="255">
        <v>176792</v>
      </c>
      <c r="C783" s="341" t="s">
        <v>3071</v>
      </c>
      <c r="D783" s="342"/>
      <c r="E783" s="342"/>
      <c r="F783" s="342"/>
      <c r="G783" s="342"/>
      <c r="H783" s="342"/>
      <c r="I783" s="342"/>
      <c r="J783" s="343"/>
      <c r="K783" s="258">
        <v>894</v>
      </c>
      <c r="L783" s="258">
        <f t="shared" si="56"/>
        <v>93870</v>
      </c>
      <c r="M783" s="26"/>
      <c r="N783" s="261">
        <f t="shared" si="57"/>
        <v>894</v>
      </c>
      <c r="O783" s="72">
        <f t="shared" si="51"/>
        <v>0</v>
      </c>
      <c r="P783" s="26">
        <f t="shared" si="58"/>
        <v>93870</v>
      </c>
      <c r="Q783" s="28">
        <f t="shared" si="52"/>
        <v>0</v>
      </c>
    </row>
    <row r="784" spans="1:17">
      <c r="A784" s="259">
        <v>0</v>
      </c>
      <c r="B784" s="255">
        <v>180851</v>
      </c>
      <c r="C784" s="341" t="s">
        <v>3072</v>
      </c>
      <c r="D784" s="342"/>
      <c r="E784" s="342"/>
      <c r="F784" s="342"/>
      <c r="G784" s="342"/>
      <c r="H784" s="342"/>
      <c r="I784" s="342"/>
      <c r="J784" s="343"/>
      <c r="K784" s="258">
        <v>2515</v>
      </c>
      <c r="L784" s="258">
        <f t="shared" si="56"/>
        <v>264075</v>
      </c>
      <c r="M784" s="26"/>
      <c r="N784" s="261">
        <f t="shared" si="57"/>
        <v>2515</v>
      </c>
      <c r="O784" s="72">
        <f t="shared" si="51"/>
        <v>0</v>
      </c>
      <c r="P784" s="26">
        <f t="shared" si="58"/>
        <v>264075</v>
      </c>
      <c r="Q784" s="28">
        <f t="shared" si="52"/>
        <v>0</v>
      </c>
    </row>
    <row r="785" spans="1:17">
      <c r="A785" s="259">
        <v>0</v>
      </c>
      <c r="B785" s="255">
        <v>24505</v>
      </c>
      <c r="C785" s="341" t="s">
        <v>3073</v>
      </c>
      <c r="D785" s="342"/>
      <c r="E785" s="342"/>
      <c r="F785" s="342"/>
      <c r="G785" s="342"/>
      <c r="H785" s="342"/>
      <c r="I785" s="342"/>
      <c r="J785" s="343"/>
      <c r="K785" s="260">
        <v>69.8</v>
      </c>
      <c r="L785" s="258">
        <f t="shared" si="56"/>
        <v>7329</v>
      </c>
      <c r="M785" s="26"/>
      <c r="N785" s="262">
        <f t="shared" si="57"/>
        <v>69.8</v>
      </c>
      <c r="O785" s="72">
        <f t="shared" si="51"/>
        <v>0</v>
      </c>
      <c r="P785" s="26">
        <f t="shared" si="58"/>
        <v>7329</v>
      </c>
      <c r="Q785" s="28">
        <f t="shared" si="52"/>
        <v>0</v>
      </c>
    </row>
    <row r="786" spans="1:17">
      <c r="A786" s="259">
        <v>0</v>
      </c>
      <c r="B786" s="255">
        <v>24612</v>
      </c>
      <c r="C786" s="341" t="s">
        <v>3074</v>
      </c>
      <c r="D786" s="342"/>
      <c r="E786" s="342"/>
      <c r="F786" s="342"/>
      <c r="G786" s="342"/>
      <c r="H786" s="342"/>
      <c r="I786" s="342"/>
      <c r="J786" s="343"/>
      <c r="K786" s="96">
        <v>16.86</v>
      </c>
      <c r="L786" s="258">
        <f t="shared" si="56"/>
        <v>1770</v>
      </c>
      <c r="M786" s="26"/>
      <c r="N786" s="262">
        <f t="shared" si="57"/>
        <v>16.86</v>
      </c>
      <c r="O786" s="72">
        <f t="shared" si="51"/>
        <v>0</v>
      </c>
      <c r="P786" s="26">
        <f t="shared" si="58"/>
        <v>1770</v>
      </c>
      <c r="Q786" s="28">
        <f t="shared" si="52"/>
        <v>0</v>
      </c>
    </row>
    <row r="787" spans="1:17">
      <c r="A787" s="259">
        <v>0</v>
      </c>
      <c r="B787" s="255">
        <v>24919</v>
      </c>
      <c r="C787" s="341" t="s">
        <v>3075</v>
      </c>
      <c r="D787" s="342"/>
      <c r="E787" s="342"/>
      <c r="F787" s="342"/>
      <c r="G787" s="342"/>
      <c r="H787" s="342"/>
      <c r="I787" s="342"/>
      <c r="J787" s="343"/>
      <c r="K787" s="96">
        <v>12.84</v>
      </c>
      <c r="L787" s="258">
        <f t="shared" si="56"/>
        <v>1348</v>
      </c>
      <c r="M787" s="26"/>
      <c r="N787" s="72">
        <f t="shared" si="57"/>
        <v>12.84</v>
      </c>
      <c r="O787" s="72">
        <f t="shared" si="51"/>
        <v>0</v>
      </c>
      <c r="P787" s="26">
        <f t="shared" si="58"/>
        <v>1348</v>
      </c>
      <c r="Q787" s="28">
        <f t="shared" si="52"/>
        <v>0</v>
      </c>
    </row>
    <row r="788" spans="1:17">
      <c r="A788" s="259">
        <v>0</v>
      </c>
      <c r="B788" s="255">
        <v>24950</v>
      </c>
      <c r="C788" s="341" t="s">
        <v>3076</v>
      </c>
      <c r="D788" s="342"/>
      <c r="E788" s="342"/>
      <c r="F788" s="342"/>
      <c r="G788" s="342"/>
      <c r="H788" s="342"/>
      <c r="I788" s="342"/>
      <c r="J788" s="343"/>
      <c r="K788" s="258">
        <v>115</v>
      </c>
      <c r="L788" s="258">
        <f t="shared" si="56"/>
        <v>12075</v>
      </c>
      <c r="M788" s="26"/>
      <c r="N788" s="261">
        <f t="shared" si="57"/>
        <v>115</v>
      </c>
      <c r="O788" s="72">
        <f t="shared" si="51"/>
        <v>0</v>
      </c>
      <c r="P788" s="26">
        <f t="shared" si="58"/>
        <v>12075</v>
      </c>
      <c r="Q788" s="28">
        <f t="shared" si="52"/>
        <v>0</v>
      </c>
    </row>
    <row r="789" spans="1:17">
      <c r="A789" s="259">
        <v>0</v>
      </c>
      <c r="B789" s="255">
        <v>46169</v>
      </c>
      <c r="C789" s="341" t="s">
        <v>3077</v>
      </c>
      <c r="D789" s="342"/>
      <c r="E789" s="342"/>
      <c r="F789" s="342"/>
      <c r="G789" s="342"/>
      <c r="H789" s="342"/>
      <c r="I789" s="342"/>
      <c r="J789" s="343"/>
      <c r="K789" s="260">
        <v>24.4</v>
      </c>
      <c r="L789" s="258">
        <f t="shared" si="56"/>
        <v>2562</v>
      </c>
      <c r="M789" s="26"/>
      <c r="N789" s="262">
        <f t="shared" si="57"/>
        <v>24.4</v>
      </c>
      <c r="O789" s="72">
        <f t="shared" si="51"/>
        <v>0</v>
      </c>
      <c r="P789" s="26">
        <f t="shared" si="58"/>
        <v>2562</v>
      </c>
      <c r="Q789" s="28">
        <f t="shared" si="52"/>
        <v>0</v>
      </c>
    </row>
    <row r="790" spans="1:17">
      <c r="A790" s="259">
        <v>0</v>
      </c>
      <c r="B790" s="255">
        <v>49585</v>
      </c>
      <c r="C790" s="341" t="s">
        <v>3078</v>
      </c>
      <c r="D790" s="342"/>
      <c r="E790" s="342"/>
      <c r="F790" s="342"/>
      <c r="G790" s="342"/>
      <c r="H790" s="342"/>
      <c r="I790" s="342"/>
      <c r="J790" s="343"/>
      <c r="K790" s="96">
        <v>6.78</v>
      </c>
      <c r="L790" s="258">
        <f t="shared" si="56"/>
        <v>712</v>
      </c>
      <c r="M790" s="26"/>
      <c r="N790" s="72">
        <f t="shared" si="57"/>
        <v>6.78</v>
      </c>
      <c r="O790" s="72">
        <f t="shared" si="51"/>
        <v>0</v>
      </c>
      <c r="P790" s="26">
        <f t="shared" si="58"/>
        <v>712</v>
      </c>
      <c r="Q790" s="28">
        <f t="shared" si="52"/>
        <v>0</v>
      </c>
    </row>
    <row r="791" spans="1:17">
      <c r="A791" s="259">
        <v>0</v>
      </c>
      <c r="B791" s="255">
        <v>49726</v>
      </c>
      <c r="C791" s="341" t="s">
        <v>3079</v>
      </c>
      <c r="D791" s="342"/>
      <c r="E791" s="342"/>
      <c r="F791" s="342"/>
      <c r="G791" s="342"/>
      <c r="H791" s="342"/>
      <c r="I791" s="342"/>
      <c r="J791" s="343"/>
      <c r="K791" s="260">
        <v>50.6</v>
      </c>
      <c r="L791" s="258">
        <f t="shared" si="56"/>
        <v>5313</v>
      </c>
      <c r="M791" s="26"/>
      <c r="N791" s="262">
        <f t="shared" si="57"/>
        <v>50.6</v>
      </c>
      <c r="O791" s="72">
        <f t="shared" si="51"/>
        <v>0</v>
      </c>
      <c r="P791" s="26">
        <f t="shared" si="58"/>
        <v>5313</v>
      </c>
      <c r="Q791" s="28">
        <f t="shared" si="52"/>
        <v>0</v>
      </c>
    </row>
    <row r="792" spans="1:17">
      <c r="A792" s="259">
        <v>0</v>
      </c>
      <c r="B792" s="255">
        <v>53975</v>
      </c>
      <c r="C792" s="341" t="s">
        <v>3080</v>
      </c>
      <c r="D792" s="342"/>
      <c r="E792" s="342"/>
      <c r="F792" s="342"/>
      <c r="G792" s="342"/>
      <c r="H792" s="342"/>
      <c r="I792" s="342"/>
      <c r="J792" s="343"/>
      <c r="K792" s="96">
        <v>4.03</v>
      </c>
      <c r="L792" s="258">
        <f t="shared" si="56"/>
        <v>423</v>
      </c>
      <c r="M792" s="26"/>
      <c r="N792" s="72">
        <f t="shared" si="57"/>
        <v>4.03</v>
      </c>
      <c r="O792" s="72">
        <f t="shared" si="51"/>
        <v>0</v>
      </c>
      <c r="P792" s="26">
        <f t="shared" si="58"/>
        <v>423</v>
      </c>
      <c r="Q792" s="28">
        <f t="shared" si="52"/>
        <v>0</v>
      </c>
    </row>
    <row r="793" spans="1:17">
      <c r="A793" s="259">
        <v>0</v>
      </c>
      <c r="B793" s="255">
        <v>54015</v>
      </c>
      <c r="C793" s="341" t="s">
        <v>3081</v>
      </c>
      <c r="D793" s="342"/>
      <c r="E793" s="342"/>
      <c r="F793" s="342"/>
      <c r="G793" s="342"/>
      <c r="H793" s="342"/>
      <c r="I793" s="342"/>
      <c r="J793" s="343"/>
      <c r="K793" s="258">
        <v>819</v>
      </c>
      <c r="L793" s="258">
        <f t="shared" si="56"/>
        <v>85995</v>
      </c>
      <c r="M793" s="26"/>
      <c r="N793" s="261">
        <f t="shared" si="57"/>
        <v>819</v>
      </c>
      <c r="O793" s="72">
        <f t="shared" si="51"/>
        <v>0</v>
      </c>
      <c r="P793" s="26">
        <f t="shared" si="58"/>
        <v>85995</v>
      </c>
      <c r="Q793" s="28">
        <f t="shared" si="52"/>
        <v>0</v>
      </c>
    </row>
    <row r="794" spans="1:17">
      <c r="A794" s="259">
        <v>0</v>
      </c>
      <c r="B794" s="255">
        <v>55798</v>
      </c>
      <c r="C794" s="341" t="s">
        <v>3082</v>
      </c>
      <c r="D794" s="342"/>
      <c r="E794" s="342"/>
      <c r="F794" s="342"/>
      <c r="G794" s="342"/>
      <c r="H794" s="342"/>
      <c r="I794" s="342"/>
      <c r="J794" s="343"/>
      <c r="K794" s="258">
        <v>817</v>
      </c>
      <c r="L794" s="258">
        <f t="shared" si="56"/>
        <v>85785</v>
      </c>
      <c r="M794" s="26"/>
      <c r="N794" s="261">
        <f t="shared" si="57"/>
        <v>817</v>
      </c>
      <c r="O794" s="72">
        <f t="shared" si="51"/>
        <v>0</v>
      </c>
      <c r="P794" s="26">
        <f t="shared" si="58"/>
        <v>85785</v>
      </c>
      <c r="Q794" s="28">
        <f t="shared" si="52"/>
        <v>0</v>
      </c>
    </row>
    <row r="795" spans="1:17">
      <c r="A795" s="259">
        <v>0</v>
      </c>
      <c r="B795" s="255">
        <v>54197</v>
      </c>
      <c r="C795" s="341" t="s">
        <v>3083</v>
      </c>
      <c r="D795" s="342"/>
      <c r="E795" s="342"/>
      <c r="F795" s="342"/>
      <c r="G795" s="342"/>
      <c r="H795" s="342"/>
      <c r="I795" s="342"/>
      <c r="J795" s="343"/>
      <c r="K795" s="260">
        <v>53.3</v>
      </c>
      <c r="L795" s="258">
        <f t="shared" si="56"/>
        <v>5597</v>
      </c>
      <c r="M795" s="26"/>
      <c r="N795" s="262">
        <f t="shared" si="57"/>
        <v>53.3</v>
      </c>
      <c r="O795" s="72">
        <f t="shared" si="51"/>
        <v>0</v>
      </c>
      <c r="P795" s="26">
        <f t="shared" si="58"/>
        <v>5597</v>
      </c>
      <c r="Q795" s="28">
        <f t="shared" si="52"/>
        <v>0</v>
      </c>
    </row>
    <row r="796" spans="1:17">
      <c r="A796" s="259">
        <v>0</v>
      </c>
      <c r="B796" s="255">
        <v>54205</v>
      </c>
      <c r="C796" s="341" t="s">
        <v>3084</v>
      </c>
      <c r="D796" s="342"/>
      <c r="E796" s="342"/>
      <c r="F796" s="342"/>
      <c r="G796" s="342"/>
      <c r="H796" s="342"/>
      <c r="I796" s="342"/>
      <c r="J796" s="343"/>
      <c r="K796" s="258">
        <v>91</v>
      </c>
      <c r="L796" s="258">
        <f t="shared" si="56"/>
        <v>9555</v>
      </c>
      <c r="M796" s="26"/>
      <c r="N796" s="262">
        <f t="shared" si="57"/>
        <v>91</v>
      </c>
      <c r="O796" s="72">
        <f t="shared" si="51"/>
        <v>0</v>
      </c>
      <c r="P796" s="26">
        <f t="shared" si="58"/>
        <v>9555</v>
      </c>
      <c r="Q796" s="28">
        <f t="shared" si="52"/>
        <v>0</v>
      </c>
    </row>
    <row r="797" spans="1:17">
      <c r="A797" s="259">
        <v>0</v>
      </c>
      <c r="B797" s="255">
        <v>63214</v>
      </c>
      <c r="C797" s="341" t="s">
        <v>3085</v>
      </c>
      <c r="D797" s="342"/>
      <c r="E797" s="342"/>
      <c r="F797" s="342"/>
      <c r="G797" s="342"/>
      <c r="H797" s="342"/>
      <c r="I797" s="342"/>
      <c r="J797" s="343"/>
      <c r="K797" s="260">
        <v>27.1</v>
      </c>
      <c r="L797" s="258">
        <f t="shared" si="56"/>
        <v>2846</v>
      </c>
      <c r="M797" s="26"/>
      <c r="N797" s="262">
        <f t="shared" si="57"/>
        <v>27.1</v>
      </c>
      <c r="O797" s="72">
        <f t="shared" si="51"/>
        <v>0</v>
      </c>
      <c r="P797" s="26">
        <f t="shared" si="58"/>
        <v>2846</v>
      </c>
      <c r="Q797" s="28">
        <f t="shared" si="52"/>
        <v>0</v>
      </c>
    </row>
    <row r="798" spans="1:17">
      <c r="A798" s="259">
        <v>0</v>
      </c>
      <c r="B798" s="255">
        <v>64931</v>
      </c>
      <c r="C798" s="341" t="s">
        <v>3086</v>
      </c>
      <c r="D798" s="342"/>
      <c r="E798" s="342"/>
      <c r="F798" s="342"/>
      <c r="G798" s="342"/>
      <c r="H798" s="342"/>
      <c r="I798" s="342"/>
      <c r="J798" s="343"/>
      <c r="K798" s="260">
        <v>61</v>
      </c>
      <c r="L798" s="258">
        <f t="shared" si="56"/>
        <v>6405</v>
      </c>
      <c r="M798" s="26"/>
      <c r="N798" s="262">
        <f t="shared" si="57"/>
        <v>61</v>
      </c>
      <c r="O798" s="72">
        <f t="shared" si="51"/>
        <v>0</v>
      </c>
      <c r="P798" s="26">
        <f t="shared" si="58"/>
        <v>6405</v>
      </c>
      <c r="Q798" s="28">
        <f t="shared" si="52"/>
        <v>0</v>
      </c>
    </row>
    <row r="799" spans="1:17">
      <c r="A799" s="259">
        <v>0</v>
      </c>
      <c r="B799" s="255">
        <v>53934</v>
      </c>
      <c r="C799" s="341" t="s">
        <v>3087</v>
      </c>
      <c r="D799" s="342"/>
      <c r="E799" s="342"/>
      <c r="F799" s="342"/>
      <c r="G799" s="342"/>
      <c r="H799" s="342"/>
      <c r="I799" s="342"/>
      <c r="J799" s="343"/>
      <c r="K799" s="260">
        <v>63.4</v>
      </c>
      <c r="L799" s="258">
        <f t="shared" si="56"/>
        <v>6657</v>
      </c>
      <c r="M799" s="26"/>
      <c r="N799" s="262">
        <f t="shared" si="57"/>
        <v>63.4</v>
      </c>
      <c r="O799" s="72">
        <f t="shared" si="51"/>
        <v>0</v>
      </c>
      <c r="P799" s="26">
        <f t="shared" si="58"/>
        <v>6657</v>
      </c>
      <c r="Q799" s="28">
        <f t="shared" si="52"/>
        <v>0</v>
      </c>
    </row>
    <row r="800" spans="1:17">
      <c r="A800" s="259">
        <v>0</v>
      </c>
      <c r="B800" s="255">
        <v>56184</v>
      </c>
      <c r="C800" s="341" t="s">
        <v>3088</v>
      </c>
      <c r="D800" s="342"/>
      <c r="E800" s="342"/>
      <c r="F800" s="342"/>
      <c r="G800" s="342"/>
      <c r="H800" s="342"/>
      <c r="I800" s="342"/>
      <c r="J800" s="343"/>
      <c r="K800" s="96">
        <v>11.54</v>
      </c>
      <c r="L800" s="258">
        <f t="shared" ref="L800:L829" si="64">ROUND(K800*Курс_EUR,0)</f>
        <v>1212</v>
      </c>
      <c r="M800" s="26"/>
      <c r="N800" s="72">
        <f t="shared" ref="N800:N829" si="65">K800*(1-Скидка_SATA)</f>
        <v>11.54</v>
      </c>
      <c r="O800" s="72">
        <f t="shared" ref="O800:O864" si="66">N800*M800</f>
        <v>0</v>
      </c>
      <c r="P800" s="26">
        <f t="shared" ref="P800:P829" si="67">L800*(1-Скидка_SATA)</f>
        <v>1212</v>
      </c>
      <c r="Q800" s="28">
        <f t="shared" ref="Q800:Q864" si="68">M800*P800</f>
        <v>0</v>
      </c>
    </row>
    <row r="801" spans="1:17">
      <c r="A801" s="259">
        <v>0</v>
      </c>
      <c r="B801" s="255">
        <v>56762</v>
      </c>
      <c r="C801" s="341" t="s">
        <v>3089</v>
      </c>
      <c r="D801" s="342"/>
      <c r="E801" s="342"/>
      <c r="F801" s="342"/>
      <c r="G801" s="342"/>
      <c r="H801" s="342"/>
      <c r="I801" s="342"/>
      <c r="J801" s="343"/>
      <c r="K801" s="258">
        <v>155</v>
      </c>
      <c r="L801" s="258">
        <f t="shared" si="64"/>
        <v>16275</v>
      </c>
      <c r="M801" s="26"/>
      <c r="N801" s="261">
        <f t="shared" si="65"/>
        <v>155</v>
      </c>
      <c r="O801" s="72">
        <f t="shared" si="66"/>
        <v>0</v>
      </c>
      <c r="P801" s="26">
        <f t="shared" si="67"/>
        <v>16275</v>
      </c>
      <c r="Q801" s="28">
        <f t="shared" si="68"/>
        <v>0</v>
      </c>
    </row>
    <row r="802" spans="1:17" ht="21" customHeight="1">
      <c r="A802" s="259">
        <v>0</v>
      </c>
      <c r="B802" s="255">
        <v>58941</v>
      </c>
      <c r="C802" s="341" t="s">
        <v>3090</v>
      </c>
      <c r="D802" s="342"/>
      <c r="E802" s="342"/>
      <c r="F802" s="342"/>
      <c r="G802" s="342"/>
      <c r="H802" s="342"/>
      <c r="I802" s="342"/>
      <c r="J802" s="343"/>
      <c r="K802" s="258">
        <v>360</v>
      </c>
      <c r="L802" s="258">
        <f t="shared" si="64"/>
        <v>37800</v>
      </c>
      <c r="M802" s="26"/>
      <c r="N802" s="261">
        <f t="shared" si="65"/>
        <v>360</v>
      </c>
      <c r="O802" s="72">
        <f t="shared" si="66"/>
        <v>0</v>
      </c>
      <c r="P802" s="26">
        <f t="shared" si="67"/>
        <v>37800</v>
      </c>
      <c r="Q802" s="28">
        <f t="shared" si="68"/>
        <v>0</v>
      </c>
    </row>
    <row r="803" spans="1:17">
      <c r="A803" s="259">
        <v>0</v>
      </c>
      <c r="B803" s="255">
        <v>60541</v>
      </c>
      <c r="C803" s="341" t="s">
        <v>3089</v>
      </c>
      <c r="D803" s="342"/>
      <c r="E803" s="342"/>
      <c r="F803" s="342"/>
      <c r="G803" s="342"/>
      <c r="H803" s="342"/>
      <c r="I803" s="342"/>
      <c r="J803" s="343"/>
      <c r="K803" s="258">
        <v>169</v>
      </c>
      <c r="L803" s="258">
        <f t="shared" si="64"/>
        <v>17745</v>
      </c>
      <c r="M803" s="26"/>
      <c r="N803" s="261">
        <f t="shared" si="65"/>
        <v>169</v>
      </c>
      <c r="O803" s="72">
        <f t="shared" si="66"/>
        <v>0</v>
      </c>
      <c r="P803" s="26">
        <f t="shared" si="67"/>
        <v>17745</v>
      </c>
      <c r="Q803" s="28">
        <f t="shared" si="68"/>
        <v>0</v>
      </c>
    </row>
    <row r="804" spans="1:17">
      <c r="A804" s="259">
        <v>0</v>
      </c>
      <c r="B804" s="255">
        <v>61226</v>
      </c>
      <c r="C804" s="341" t="s">
        <v>3091</v>
      </c>
      <c r="D804" s="342"/>
      <c r="E804" s="342"/>
      <c r="F804" s="342"/>
      <c r="G804" s="342"/>
      <c r="H804" s="342"/>
      <c r="I804" s="342"/>
      <c r="J804" s="343"/>
      <c r="K804" s="260">
        <v>28</v>
      </c>
      <c r="L804" s="258">
        <f t="shared" si="64"/>
        <v>2940</v>
      </c>
      <c r="M804" s="26"/>
      <c r="N804" s="262">
        <f t="shared" si="65"/>
        <v>28</v>
      </c>
      <c r="O804" s="72">
        <f t="shared" si="66"/>
        <v>0</v>
      </c>
      <c r="P804" s="26">
        <f t="shared" si="67"/>
        <v>2940</v>
      </c>
      <c r="Q804" s="28">
        <f t="shared" si="68"/>
        <v>0</v>
      </c>
    </row>
    <row r="805" spans="1:17">
      <c r="A805" s="259">
        <v>0</v>
      </c>
      <c r="B805" s="255">
        <v>61242</v>
      </c>
      <c r="C805" s="341" t="s">
        <v>3092</v>
      </c>
      <c r="D805" s="342"/>
      <c r="E805" s="342"/>
      <c r="F805" s="342"/>
      <c r="G805" s="342"/>
      <c r="H805" s="342"/>
      <c r="I805" s="342"/>
      <c r="J805" s="343"/>
      <c r="K805" s="258">
        <v>430</v>
      </c>
      <c r="L805" s="258">
        <f t="shared" si="64"/>
        <v>45150</v>
      </c>
      <c r="M805" s="26"/>
      <c r="N805" s="261">
        <f t="shared" si="65"/>
        <v>430</v>
      </c>
      <c r="O805" s="72">
        <f t="shared" si="66"/>
        <v>0</v>
      </c>
      <c r="P805" s="26">
        <f t="shared" si="67"/>
        <v>45150</v>
      </c>
      <c r="Q805" s="28">
        <f t="shared" si="68"/>
        <v>0</v>
      </c>
    </row>
    <row r="806" spans="1:17">
      <c r="A806" s="259">
        <v>0</v>
      </c>
      <c r="B806" s="255">
        <v>69658</v>
      </c>
      <c r="C806" s="341" t="s">
        <v>3093</v>
      </c>
      <c r="D806" s="342"/>
      <c r="E806" s="342"/>
      <c r="F806" s="342"/>
      <c r="G806" s="342"/>
      <c r="H806" s="342"/>
      <c r="I806" s="342"/>
      <c r="J806" s="343"/>
      <c r="K806" s="260">
        <v>64.5</v>
      </c>
      <c r="L806" s="258">
        <f t="shared" si="64"/>
        <v>6773</v>
      </c>
      <c r="M806" s="26"/>
      <c r="N806" s="262">
        <f t="shared" si="65"/>
        <v>64.5</v>
      </c>
      <c r="O806" s="72">
        <f t="shared" si="66"/>
        <v>0</v>
      </c>
      <c r="P806" s="26">
        <f t="shared" si="67"/>
        <v>6773</v>
      </c>
      <c r="Q806" s="28">
        <f t="shared" si="68"/>
        <v>0</v>
      </c>
    </row>
    <row r="807" spans="1:17">
      <c r="A807" s="259">
        <v>0</v>
      </c>
      <c r="B807" s="255">
        <v>72611</v>
      </c>
      <c r="C807" s="341" t="s">
        <v>3094</v>
      </c>
      <c r="D807" s="342"/>
      <c r="E807" s="342"/>
      <c r="F807" s="342"/>
      <c r="G807" s="342"/>
      <c r="H807" s="342"/>
      <c r="I807" s="342"/>
      <c r="J807" s="343"/>
      <c r="K807" s="258">
        <v>186</v>
      </c>
      <c r="L807" s="258">
        <f t="shared" si="64"/>
        <v>19530</v>
      </c>
      <c r="M807" s="26"/>
      <c r="N807" s="261">
        <f t="shared" si="65"/>
        <v>186</v>
      </c>
      <c r="O807" s="72">
        <f t="shared" si="66"/>
        <v>0</v>
      </c>
      <c r="P807" s="26">
        <f t="shared" si="67"/>
        <v>19530</v>
      </c>
      <c r="Q807" s="28">
        <f t="shared" si="68"/>
        <v>0</v>
      </c>
    </row>
    <row r="808" spans="1:17">
      <c r="A808" s="259">
        <v>0</v>
      </c>
      <c r="B808" s="255">
        <v>75358</v>
      </c>
      <c r="C808" s="341" t="s">
        <v>3095</v>
      </c>
      <c r="D808" s="342"/>
      <c r="E808" s="342"/>
      <c r="F808" s="342"/>
      <c r="G808" s="342"/>
      <c r="H808" s="342"/>
      <c r="I808" s="342"/>
      <c r="J808" s="343"/>
      <c r="K808" s="260">
        <v>51.5</v>
      </c>
      <c r="L808" s="258">
        <f t="shared" si="64"/>
        <v>5408</v>
      </c>
      <c r="M808" s="26"/>
      <c r="N808" s="262">
        <f t="shared" si="65"/>
        <v>51.5</v>
      </c>
      <c r="O808" s="72">
        <f t="shared" si="66"/>
        <v>0</v>
      </c>
      <c r="P808" s="26">
        <f t="shared" si="67"/>
        <v>5408</v>
      </c>
      <c r="Q808" s="28">
        <f t="shared" si="68"/>
        <v>0</v>
      </c>
    </row>
    <row r="809" spans="1:17">
      <c r="A809" s="259">
        <v>0</v>
      </c>
      <c r="B809" s="255">
        <v>76299</v>
      </c>
      <c r="C809" s="341" t="s">
        <v>3096</v>
      </c>
      <c r="D809" s="342"/>
      <c r="E809" s="342"/>
      <c r="F809" s="342"/>
      <c r="G809" s="342"/>
      <c r="H809" s="342"/>
      <c r="I809" s="342"/>
      <c r="J809" s="343"/>
      <c r="K809" s="96">
        <v>4.4000000000000004</v>
      </c>
      <c r="L809" s="258">
        <f t="shared" si="64"/>
        <v>462</v>
      </c>
      <c r="M809" s="26"/>
      <c r="N809" s="72">
        <f t="shared" si="65"/>
        <v>4.4000000000000004</v>
      </c>
      <c r="O809" s="72">
        <f t="shared" si="66"/>
        <v>0</v>
      </c>
      <c r="P809" s="26">
        <f t="shared" si="67"/>
        <v>462</v>
      </c>
      <c r="Q809" s="28">
        <f t="shared" si="68"/>
        <v>0</v>
      </c>
    </row>
    <row r="810" spans="1:17">
      <c r="A810" s="259">
        <v>0</v>
      </c>
      <c r="B810" s="255">
        <v>77222</v>
      </c>
      <c r="C810" s="341" t="s">
        <v>3097</v>
      </c>
      <c r="D810" s="342"/>
      <c r="E810" s="342"/>
      <c r="F810" s="342"/>
      <c r="G810" s="342"/>
      <c r="H810" s="342"/>
      <c r="I810" s="342"/>
      <c r="J810" s="343"/>
      <c r="K810" s="96">
        <v>6.6</v>
      </c>
      <c r="L810" s="258">
        <f t="shared" si="64"/>
        <v>693</v>
      </c>
      <c r="M810" s="26"/>
      <c r="N810" s="72">
        <f t="shared" si="65"/>
        <v>6.6</v>
      </c>
      <c r="O810" s="72">
        <f t="shared" si="66"/>
        <v>0</v>
      </c>
      <c r="P810" s="26">
        <f t="shared" si="67"/>
        <v>693</v>
      </c>
      <c r="Q810" s="28">
        <f t="shared" si="68"/>
        <v>0</v>
      </c>
    </row>
    <row r="811" spans="1:17">
      <c r="A811" s="259">
        <v>0</v>
      </c>
      <c r="B811" s="255">
        <v>81158</v>
      </c>
      <c r="C811" s="341" t="s">
        <v>3098</v>
      </c>
      <c r="D811" s="342"/>
      <c r="E811" s="342"/>
      <c r="F811" s="342"/>
      <c r="G811" s="342"/>
      <c r="H811" s="342"/>
      <c r="I811" s="342"/>
      <c r="J811" s="343"/>
      <c r="K811" s="258">
        <v>479</v>
      </c>
      <c r="L811" s="258">
        <f t="shared" si="64"/>
        <v>50295</v>
      </c>
      <c r="M811" s="26"/>
      <c r="N811" s="261">
        <f t="shared" si="65"/>
        <v>479</v>
      </c>
      <c r="O811" s="72">
        <f t="shared" si="66"/>
        <v>0</v>
      </c>
      <c r="P811" s="26">
        <f t="shared" si="67"/>
        <v>50295</v>
      </c>
      <c r="Q811" s="28">
        <f t="shared" si="68"/>
        <v>0</v>
      </c>
    </row>
    <row r="812" spans="1:17" ht="21" customHeight="1">
      <c r="A812" s="259">
        <v>0</v>
      </c>
      <c r="B812" s="255">
        <v>82594</v>
      </c>
      <c r="C812" s="341" t="s">
        <v>3099</v>
      </c>
      <c r="D812" s="342"/>
      <c r="E812" s="342"/>
      <c r="F812" s="342"/>
      <c r="G812" s="342"/>
      <c r="H812" s="342"/>
      <c r="I812" s="342"/>
      <c r="J812" s="343"/>
      <c r="K812" s="260">
        <v>74.2</v>
      </c>
      <c r="L812" s="258">
        <f t="shared" si="64"/>
        <v>7791</v>
      </c>
      <c r="M812" s="26"/>
      <c r="N812" s="262">
        <f t="shared" si="65"/>
        <v>74.2</v>
      </c>
      <c r="O812" s="72">
        <f t="shared" si="66"/>
        <v>0</v>
      </c>
      <c r="P812" s="26">
        <f t="shared" si="67"/>
        <v>7791</v>
      </c>
      <c r="Q812" s="28">
        <f t="shared" si="68"/>
        <v>0</v>
      </c>
    </row>
    <row r="813" spans="1:17" ht="21" customHeight="1">
      <c r="A813" s="259">
        <v>0</v>
      </c>
      <c r="B813" s="255">
        <v>82719</v>
      </c>
      <c r="C813" s="341" t="s">
        <v>3100</v>
      </c>
      <c r="D813" s="342"/>
      <c r="E813" s="342"/>
      <c r="F813" s="342"/>
      <c r="G813" s="342"/>
      <c r="H813" s="342"/>
      <c r="I813" s="342"/>
      <c r="J813" s="343"/>
      <c r="K813" s="258">
        <v>351</v>
      </c>
      <c r="L813" s="258">
        <f t="shared" si="64"/>
        <v>36855</v>
      </c>
      <c r="M813" s="26"/>
      <c r="N813" s="261">
        <f t="shared" si="65"/>
        <v>351</v>
      </c>
      <c r="O813" s="72">
        <f t="shared" si="66"/>
        <v>0</v>
      </c>
      <c r="P813" s="26">
        <f t="shared" si="67"/>
        <v>36855</v>
      </c>
      <c r="Q813" s="28">
        <f t="shared" si="68"/>
        <v>0</v>
      </c>
    </row>
    <row r="814" spans="1:17">
      <c r="A814" s="259">
        <v>0</v>
      </c>
      <c r="B814" s="255">
        <v>82917</v>
      </c>
      <c r="C814" s="341" t="s">
        <v>3101</v>
      </c>
      <c r="D814" s="342"/>
      <c r="E814" s="342"/>
      <c r="F814" s="342"/>
      <c r="G814" s="342"/>
      <c r="H814" s="342"/>
      <c r="I814" s="342"/>
      <c r="J814" s="343"/>
      <c r="K814" s="260">
        <v>31.7</v>
      </c>
      <c r="L814" s="258">
        <f t="shared" si="64"/>
        <v>3329</v>
      </c>
      <c r="M814" s="26"/>
      <c r="N814" s="262">
        <f t="shared" si="65"/>
        <v>31.7</v>
      </c>
      <c r="O814" s="72">
        <f t="shared" si="66"/>
        <v>0</v>
      </c>
      <c r="P814" s="26">
        <f t="shared" si="67"/>
        <v>3329</v>
      </c>
      <c r="Q814" s="28">
        <f t="shared" si="68"/>
        <v>0</v>
      </c>
    </row>
    <row r="815" spans="1:17">
      <c r="A815" s="259">
        <v>0</v>
      </c>
      <c r="B815" s="255">
        <v>89086</v>
      </c>
      <c r="C815" s="341" t="s">
        <v>3102</v>
      </c>
      <c r="D815" s="342"/>
      <c r="E815" s="342"/>
      <c r="F815" s="342"/>
      <c r="G815" s="342"/>
      <c r="H815" s="342"/>
      <c r="I815" s="342"/>
      <c r="J815" s="343"/>
      <c r="K815" s="258">
        <v>983</v>
      </c>
      <c r="L815" s="258">
        <f t="shared" si="64"/>
        <v>103215</v>
      </c>
      <c r="M815" s="26"/>
      <c r="N815" s="261">
        <f t="shared" si="65"/>
        <v>983</v>
      </c>
      <c r="O815" s="72">
        <f t="shared" si="66"/>
        <v>0</v>
      </c>
      <c r="P815" s="26">
        <f t="shared" si="67"/>
        <v>103215</v>
      </c>
      <c r="Q815" s="28">
        <f t="shared" si="68"/>
        <v>0</v>
      </c>
    </row>
    <row r="816" spans="1:17">
      <c r="A816" s="259">
        <v>0</v>
      </c>
      <c r="B816" s="255">
        <v>89250</v>
      </c>
      <c r="C816" s="341" t="s">
        <v>3103</v>
      </c>
      <c r="D816" s="342"/>
      <c r="E816" s="342"/>
      <c r="F816" s="342"/>
      <c r="G816" s="342"/>
      <c r="H816" s="342"/>
      <c r="I816" s="342"/>
      <c r="J816" s="343"/>
      <c r="K816" s="258">
        <v>118</v>
      </c>
      <c r="L816" s="258">
        <f t="shared" si="64"/>
        <v>12390</v>
      </c>
      <c r="M816" s="26"/>
      <c r="N816" s="261">
        <f t="shared" si="65"/>
        <v>118</v>
      </c>
      <c r="O816" s="72">
        <f t="shared" si="66"/>
        <v>0</v>
      </c>
      <c r="P816" s="26">
        <f t="shared" si="67"/>
        <v>12390</v>
      </c>
      <c r="Q816" s="28">
        <f t="shared" si="68"/>
        <v>0</v>
      </c>
    </row>
    <row r="817" spans="1:17">
      <c r="A817" s="259">
        <v>0</v>
      </c>
      <c r="B817" s="255">
        <v>89268</v>
      </c>
      <c r="C817" s="341" t="s">
        <v>3104</v>
      </c>
      <c r="D817" s="342"/>
      <c r="E817" s="342"/>
      <c r="F817" s="342"/>
      <c r="G817" s="342"/>
      <c r="H817" s="342"/>
      <c r="I817" s="342"/>
      <c r="J817" s="343"/>
      <c r="K817" s="260">
        <v>33.200000000000003</v>
      </c>
      <c r="L817" s="258">
        <f t="shared" si="64"/>
        <v>3486</v>
      </c>
      <c r="M817" s="26"/>
      <c r="N817" s="262">
        <f t="shared" si="65"/>
        <v>33.200000000000003</v>
      </c>
      <c r="O817" s="72">
        <f t="shared" si="66"/>
        <v>0</v>
      </c>
      <c r="P817" s="26">
        <f t="shared" si="67"/>
        <v>3486</v>
      </c>
      <c r="Q817" s="28">
        <f t="shared" si="68"/>
        <v>0</v>
      </c>
    </row>
    <row r="818" spans="1:17">
      <c r="A818" s="259">
        <v>0</v>
      </c>
      <c r="B818" s="255">
        <v>89276</v>
      </c>
      <c r="C818" s="341" t="s">
        <v>3105</v>
      </c>
      <c r="D818" s="342"/>
      <c r="E818" s="342"/>
      <c r="F818" s="342"/>
      <c r="G818" s="342"/>
      <c r="H818" s="342"/>
      <c r="I818" s="342"/>
      <c r="J818" s="343"/>
      <c r="K818" s="258">
        <v>134</v>
      </c>
      <c r="L818" s="258">
        <f t="shared" si="64"/>
        <v>14070</v>
      </c>
      <c r="M818" s="26"/>
      <c r="N818" s="261">
        <f t="shared" si="65"/>
        <v>134</v>
      </c>
      <c r="O818" s="72">
        <f t="shared" si="66"/>
        <v>0</v>
      </c>
      <c r="P818" s="26">
        <f t="shared" si="67"/>
        <v>14070</v>
      </c>
      <c r="Q818" s="28">
        <f t="shared" si="68"/>
        <v>0</v>
      </c>
    </row>
    <row r="819" spans="1:17">
      <c r="A819" s="259">
        <v>0</v>
      </c>
      <c r="B819" s="255">
        <v>120477</v>
      </c>
      <c r="C819" s="341" t="s">
        <v>3106</v>
      </c>
      <c r="D819" s="342"/>
      <c r="E819" s="342"/>
      <c r="F819" s="342"/>
      <c r="G819" s="342"/>
      <c r="H819" s="342"/>
      <c r="I819" s="342"/>
      <c r="J819" s="343"/>
      <c r="K819" s="96">
        <v>11.54</v>
      </c>
      <c r="L819" s="258">
        <f t="shared" si="64"/>
        <v>1212</v>
      </c>
      <c r="M819" s="26"/>
      <c r="N819" s="72">
        <f t="shared" si="65"/>
        <v>11.54</v>
      </c>
      <c r="O819" s="72">
        <f t="shared" si="66"/>
        <v>0</v>
      </c>
      <c r="P819" s="26">
        <f t="shared" si="67"/>
        <v>1212</v>
      </c>
      <c r="Q819" s="28">
        <f t="shared" si="68"/>
        <v>0</v>
      </c>
    </row>
    <row r="820" spans="1:17">
      <c r="A820" s="259">
        <v>0</v>
      </c>
      <c r="B820" s="255">
        <v>121038</v>
      </c>
      <c r="C820" s="341" t="s">
        <v>3107</v>
      </c>
      <c r="D820" s="342"/>
      <c r="E820" s="342"/>
      <c r="F820" s="342"/>
      <c r="G820" s="342"/>
      <c r="H820" s="342"/>
      <c r="I820" s="342"/>
      <c r="J820" s="343"/>
      <c r="K820" s="258">
        <v>146</v>
      </c>
      <c r="L820" s="258">
        <f t="shared" si="64"/>
        <v>15330</v>
      </c>
      <c r="M820" s="26"/>
      <c r="N820" s="261">
        <f t="shared" si="65"/>
        <v>146</v>
      </c>
      <c r="O820" s="72">
        <f t="shared" si="66"/>
        <v>0</v>
      </c>
      <c r="P820" s="26">
        <f t="shared" si="67"/>
        <v>15330</v>
      </c>
      <c r="Q820" s="28">
        <f t="shared" si="68"/>
        <v>0</v>
      </c>
    </row>
    <row r="821" spans="1:17">
      <c r="A821" s="259">
        <v>0</v>
      </c>
      <c r="B821" s="255">
        <v>122341</v>
      </c>
      <c r="C821" s="341" t="s">
        <v>3108</v>
      </c>
      <c r="D821" s="342"/>
      <c r="E821" s="342"/>
      <c r="F821" s="342"/>
      <c r="G821" s="342"/>
      <c r="H821" s="342"/>
      <c r="I821" s="342"/>
      <c r="J821" s="343"/>
      <c r="K821" s="258">
        <v>407</v>
      </c>
      <c r="L821" s="258">
        <f t="shared" si="64"/>
        <v>42735</v>
      </c>
      <c r="M821" s="26"/>
      <c r="N821" s="261">
        <f t="shared" si="65"/>
        <v>407</v>
      </c>
      <c r="O821" s="72">
        <f t="shared" si="66"/>
        <v>0</v>
      </c>
      <c r="P821" s="26">
        <f t="shared" si="67"/>
        <v>42735</v>
      </c>
      <c r="Q821" s="28">
        <f t="shared" si="68"/>
        <v>0</v>
      </c>
    </row>
    <row r="822" spans="1:17">
      <c r="A822" s="259">
        <v>0</v>
      </c>
      <c r="B822" s="255">
        <v>134247</v>
      </c>
      <c r="C822" s="341" t="s">
        <v>3109</v>
      </c>
      <c r="D822" s="342"/>
      <c r="E822" s="342"/>
      <c r="F822" s="342"/>
      <c r="G822" s="342"/>
      <c r="H822" s="342"/>
      <c r="I822" s="342"/>
      <c r="J822" s="343"/>
      <c r="K822" s="260">
        <v>33.200000000000003</v>
      </c>
      <c r="L822" s="258">
        <f t="shared" si="64"/>
        <v>3486</v>
      </c>
      <c r="M822" s="26"/>
      <c r="N822" s="262">
        <f t="shared" si="65"/>
        <v>33.200000000000003</v>
      </c>
      <c r="O822" s="72">
        <f t="shared" si="66"/>
        <v>0</v>
      </c>
      <c r="P822" s="26">
        <f t="shared" si="67"/>
        <v>3486</v>
      </c>
      <c r="Q822" s="28">
        <f t="shared" si="68"/>
        <v>0</v>
      </c>
    </row>
    <row r="823" spans="1:17">
      <c r="A823" s="259">
        <v>0</v>
      </c>
      <c r="B823" s="255">
        <v>134254</v>
      </c>
      <c r="C823" s="341" t="s">
        <v>3110</v>
      </c>
      <c r="D823" s="342"/>
      <c r="E823" s="342"/>
      <c r="F823" s="342"/>
      <c r="G823" s="342"/>
      <c r="H823" s="342"/>
      <c r="I823" s="342"/>
      <c r="J823" s="343"/>
      <c r="K823" s="260">
        <v>68</v>
      </c>
      <c r="L823" s="258">
        <f t="shared" si="64"/>
        <v>7140</v>
      </c>
      <c r="M823" s="26"/>
      <c r="N823" s="262">
        <f t="shared" si="65"/>
        <v>68</v>
      </c>
      <c r="O823" s="72">
        <f t="shared" si="66"/>
        <v>0</v>
      </c>
      <c r="P823" s="26">
        <f t="shared" si="67"/>
        <v>7140</v>
      </c>
      <c r="Q823" s="28">
        <f t="shared" si="68"/>
        <v>0</v>
      </c>
    </row>
    <row r="824" spans="1:17">
      <c r="A824" s="259">
        <v>0</v>
      </c>
      <c r="B824" s="255">
        <v>134262</v>
      </c>
      <c r="C824" s="341" t="s">
        <v>3111</v>
      </c>
      <c r="D824" s="342"/>
      <c r="E824" s="342"/>
      <c r="F824" s="342"/>
      <c r="G824" s="342"/>
      <c r="H824" s="342"/>
      <c r="I824" s="342"/>
      <c r="J824" s="343"/>
      <c r="K824" s="260">
        <v>24.2</v>
      </c>
      <c r="L824" s="258">
        <f t="shared" si="64"/>
        <v>2541</v>
      </c>
      <c r="M824" s="26"/>
      <c r="N824" s="262">
        <f t="shared" si="65"/>
        <v>24.2</v>
      </c>
      <c r="O824" s="72">
        <f t="shared" si="66"/>
        <v>0</v>
      </c>
      <c r="P824" s="26">
        <f t="shared" si="67"/>
        <v>2541</v>
      </c>
      <c r="Q824" s="28">
        <f t="shared" si="68"/>
        <v>0</v>
      </c>
    </row>
    <row r="825" spans="1:17">
      <c r="A825" s="259">
        <v>0</v>
      </c>
      <c r="B825" s="255">
        <v>134239</v>
      </c>
      <c r="C825" s="341" t="s">
        <v>3112</v>
      </c>
      <c r="D825" s="342"/>
      <c r="E825" s="342"/>
      <c r="F825" s="342"/>
      <c r="G825" s="342"/>
      <c r="H825" s="342"/>
      <c r="I825" s="342"/>
      <c r="J825" s="343"/>
      <c r="K825" s="260">
        <v>81.599999999999994</v>
      </c>
      <c r="L825" s="258">
        <f t="shared" si="64"/>
        <v>8568</v>
      </c>
      <c r="M825" s="26"/>
      <c r="N825" s="262">
        <f t="shared" si="65"/>
        <v>81.599999999999994</v>
      </c>
      <c r="O825" s="72">
        <f t="shared" si="66"/>
        <v>0</v>
      </c>
      <c r="P825" s="26">
        <f t="shared" si="67"/>
        <v>8568</v>
      </c>
      <c r="Q825" s="28">
        <f t="shared" si="68"/>
        <v>0</v>
      </c>
    </row>
    <row r="826" spans="1:17">
      <c r="A826" s="259">
        <v>0</v>
      </c>
      <c r="B826" s="255">
        <v>134270</v>
      </c>
      <c r="C826" s="341" t="s">
        <v>3113</v>
      </c>
      <c r="D826" s="342"/>
      <c r="E826" s="342"/>
      <c r="F826" s="342"/>
      <c r="G826" s="342"/>
      <c r="H826" s="342"/>
      <c r="I826" s="342"/>
      <c r="J826" s="343"/>
      <c r="K826" s="258">
        <v>114</v>
      </c>
      <c r="L826" s="258">
        <f t="shared" si="64"/>
        <v>11970</v>
      </c>
      <c r="M826" s="26"/>
      <c r="N826" s="261">
        <f t="shared" si="65"/>
        <v>114</v>
      </c>
      <c r="O826" s="72">
        <f t="shared" si="66"/>
        <v>0</v>
      </c>
      <c r="P826" s="26">
        <f t="shared" si="67"/>
        <v>11970</v>
      </c>
      <c r="Q826" s="28">
        <f t="shared" si="68"/>
        <v>0</v>
      </c>
    </row>
    <row r="827" spans="1:17">
      <c r="A827" s="259">
        <v>0</v>
      </c>
      <c r="B827" s="255">
        <v>134296</v>
      </c>
      <c r="C827" s="341" t="s">
        <v>3114</v>
      </c>
      <c r="D827" s="342"/>
      <c r="E827" s="342"/>
      <c r="F827" s="342"/>
      <c r="G827" s="342"/>
      <c r="H827" s="342"/>
      <c r="I827" s="342"/>
      <c r="J827" s="343"/>
      <c r="K827" s="258">
        <v>101</v>
      </c>
      <c r="L827" s="258">
        <f t="shared" si="64"/>
        <v>10605</v>
      </c>
      <c r="M827" s="26"/>
      <c r="N827" s="262">
        <f t="shared" si="65"/>
        <v>101</v>
      </c>
      <c r="O827" s="72">
        <f t="shared" si="66"/>
        <v>0</v>
      </c>
      <c r="P827" s="26">
        <f t="shared" si="67"/>
        <v>10605</v>
      </c>
      <c r="Q827" s="28">
        <f t="shared" si="68"/>
        <v>0</v>
      </c>
    </row>
    <row r="828" spans="1:17">
      <c r="A828" s="259">
        <v>0</v>
      </c>
      <c r="B828" s="255">
        <v>134304</v>
      </c>
      <c r="C828" s="341" t="s">
        <v>3115</v>
      </c>
      <c r="D828" s="342"/>
      <c r="E828" s="342"/>
      <c r="F828" s="342"/>
      <c r="G828" s="342"/>
      <c r="H828" s="342"/>
      <c r="I828" s="342"/>
      <c r="J828" s="343"/>
      <c r="K828" s="258">
        <v>482</v>
      </c>
      <c r="L828" s="258">
        <f t="shared" si="64"/>
        <v>50610</v>
      </c>
      <c r="M828" s="26"/>
      <c r="N828" s="261">
        <f t="shared" si="65"/>
        <v>482</v>
      </c>
      <c r="O828" s="72">
        <f t="shared" si="66"/>
        <v>0</v>
      </c>
      <c r="P828" s="26">
        <f t="shared" si="67"/>
        <v>50610</v>
      </c>
      <c r="Q828" s="28">
        <f t="shared" si="68"/>
        <v>0</v>
      </c>
    </row>
    <row r="829" spans="1:17">
      <c r="A829" s="259">
        <v>0</v>
      </c>
      <c r="B829" s="255">
        <v>134312</v>
      </c>
      <c r="C829" s="341" t="s">
        <v>3116</v>
      </c>
      <c r="D829" s="342"/>
      <c r="E829" s="342"/>
      <c r="F829" s="342"/>
      <c r="G829" s="342"/>
      <c r="H829" s="342"/>
      <c r="I829" s="342"/>
      <c r="J829" s="343"/>
      <c r="K829" s="258">
        <v>254</v>
      </c>
      <c r="L829" s="258">
        <f t="shared" si="64"/>
        <v>26670</v>
      </c>
      <c r="M829" s="26"/>
      <c r="N829" s="261">
        <f t="shared" si="65"/>
        <v>254</v>
      </c>
      <c r="O829" s="72">
        <f t="shared" si="66"/>
        <v>0</v>
      </c>
      <c r="P829" s="26">
        <f t="shared" si="67"/>
        <v>26670</v>
      </c>
      <c r="Q829" s="28">
        <f t="shared" si="68"/>
        <v>0</v>
      </c>
    </row>
    <row r="830" spans="1:17">
      <c r="A830" s="259">
        <v>0</v>
      </c>
      <c r="B830" s="255">
        <v>134965</v>
      </c>
      <c r="C830" s="341" t="s">
        <v>3117</v>
      </c>
      <c r="D830" s="342"/>
      <c r="E830" s="342"/>
      <c r="F830" s="342"/>
      <c r="G830" s="342"/>
      <c r="H830" s="342"/>
      <c r="I830" s="342"/>
      <c r="J830" s="343"/>
      <c r="K830" s="260">
        <v>52.1</v>
      </c>
      <c r="L830" s="258">
        <f t="shared" ref="L830:L836" si="69">ROUND(K830*Курс_EUR,0)</f>
        <v>5471</v>
      </c>
      <c r="M830" s="26"/>
      <c r="N830" s="262">
        <f t="shared" ref="N830:N836" si="70">K830*(1-Скидка_SATA)</f>
        <v>52.1</v>
      </c>
      <c r="O830" s="72">
        <f t="shared" si="66"/>
        <v>0</v>
      </c>
      <c r="P830" s="26">
        <f t="shared" ref="P830:P836" si="71">L830*(1-Скидка_SATA)</f>
        <v>5471</v>
      </c>
      <c r="Q830" s="28">
        <f t="shared" si="68"/>
        <v>0</v>
      </c>
    </row>
    <row r="831" spans="1:17">
      <c r="A831" s="259">
        <v>0</v>
      </c>
      <c r="B831" s="255">
        <v>137612</v>
      </c>
      <c r="C831" s="341" t="s">
        <v>3118</v>
      </c>
      <c r="D831" s="342"/>
      <c r="E831" s="342"/>
      <c r="F831" s="342"/>
      <c r="G831" s="342"/>
      <c r="H831" s="342"/>
      <c r="I831" s="342"/>
      <c r="J831" s="343"/>
      <c r="K831" s="96">
        <v>17.05</v>
      </c>
      <c r="L831" s="258">
        <f t="shared" si="69"/>
        <v>1790</v>
      </c>
      <c r="M831" s="26"/>
      <c r="N831" s="262">
        <f t="shared" si="70"/>
        <v>17.05</v>
      </c>
      <c r="O831" s="72">
        <f t="shared" si="66"/>
        <v>0</v>
      </c>
      <c r="P831" s="26">
        <f t="shared" si="71"/>
        <v>1790</v>
      </c>
      <c r="Q831" s="28">
        <f t="shared" si="68"/>
        <v>0</v>
      </c>
    </row>
    <row r="832" spans="1:17">
      <c r="A832" s="259">
        <v>0</v>
      </c>
      <c r="B832" s="255">
        <v>149872</v>
      </c>
      <c r="C832" s="341" t="s">
        <v>3119</v>
      </c>
      <c r="D832" s="342"/>
      <c r="E832" s="342"/>
      <c r="F832" s="342"/>
      <c r="G832" s="342"/>
      <c r="H832" s="342"/>
      <c r="I832" s="342"/>
      <c r="J832" s="343"/>
      <c r="K832" s="260">
        <v>73.2</v>
      </c>
      <c r="L832" s="258">
        <f t="shared" si="69"/>
        <v>7686</v>
      </c>
      <c r="M832" s="26"/>
      <c r="N832" s="262">
        <f t="shared" si="70"/>
        <v>73.2</v>
      </c>
      <c r="O832" s="72">
        <f t="shared" si="66"/>
        <v>0</v>
      </c>
      <c r="P832" s="26">
        <f t="shared" si="71"/>
        <v>7686</v>
      </c>
      <c r="Q832" s="28">
        <f t="shared" si="68"/>
        <v>0</v>
      </c>
    </row>
    <row r="833" spans="1:17">
      <c r="A833" s="259">
        <v>0</v>
      </c>
      <c r="B833" s="255">
        <v>163535</v>
      </c>
      <c r="C833" s="341" t="s">
        <v>3120</v>
      </c>
      <c r="D833" s="342"/>
      <c r="E833" s="342"/>
      <c r="F833" s="342"/>
      <c r="G833" s="342"/>
      <c r="H833" s="342"/>
      <c r="I833" s="342"/>
      <c r="J833" s="343"/>
      <c r="K833" s="258">
        <v>165</v>
      </c>
      <c r="L833" s="258">
        <f t="shared" si="69"/>
        <v>17325</v>
      </c>
      <c r="M833" s="26"/>
      <c r="N833" s="261">
        <f t="shared" si="70"/>
        <v>165</v>
      </c>
      <c r="O833" s="72">
        <f t="shared" si="66"/>
        <v>0</v>
      </c>
      <c r="P833" s="26">
        <f t="shared" si="71"/>
        <v>17325</v>
      </c>
      <c r="Q833" s="28">
        <f t="shared" si="68"/>
        <v>0</v>
      </c>
    </row>
    <row r="834" spans="1:17">
      <c r="A834" s="259">
        <v>0</v>
      </c>
      <c r="B834" s="255">
        <v>163543</v>
      </c>
      <c r="C834" s="341" t="s">
        <v>3121</v>
      </c>
      <c r="D834" s="342"/>
      <c r="E834" s="342"/>
      <c r="F834" s="342"/>
      <c r="G834" s="342"/>
      <c r="H834" s="342"/>
      <c r="I834" s="342"/>
      <c r="J834" s="343"/>
      <c r="K834" s="258">
        <v>162</v>
      </c>
      <c r="L834" s="258">
        <f t="shared" si="69"/>
        <v>17010</v>
      </c>
      <c r="M834" s="26"/>
      <c r="N834" s="261">
        <f t="shared" si="70"/>
        <v>162</v>
      </c>
      <c r="O834" s="72">
        <f t="shared" si="66"/>
        <v>0</v>
      </c>
      <c r="P834" s="26">
        <f t="shared" si="71"/>
        <v>17010</v>
      </c>
      <c r="Q834" s="28">
        <f t="shared" si="68"/>
        <v>0</v>
      </c>
    </row>
    <row r="835" spans="1:17">
      <c r="A835" s="259">
        <v>0</v>
      </c>
      <c r="B835" s="255">
        <v>176420</v>
      </c>
      <c r="C835" s="341" t="s">
        <v>3122</v>
      </c>
      <c r="D835" s="342"/>
      <c r="E835" s="342"/>
      <c r="F835" s="342"/>
      <c r="G835" s="342"/>
      <c r="H835" s="342"/>
      <c r="I835" s="342"/>
      <c r="J835" s="343"/>
      <c r="K835" s="96">
        <v>12.65</v>
      </c>
      <c r="L835" s="258">
        <f t="shared" si="69"/>
        <v>1328</v>
      </c>
      <c r="M835" s="26"/>
      <c r="N835" s="72">
        <f t="shared" si="70"/>
        <v>12.65</v>
      </c>
      <c r="O835" s="72">
        <f t="shared" si="66"/>
        <v>0</v>
      </c>
      <c r="P835" s="26">
        <f t="shared" si="71"/>
        <v>1328</v>
      </c>
      <c r="Q835" s="28">
        <f t="shared" si="68"/>
        <v>0</v>
      </c>
    </row>
    <row r="836" spans="1:17" ht="12.5" thickBot="1">
      <c r="A836" s="259">
        <v>0</v>
      </c>
      <c r="B836" s="255">
        <v>199729</v>
      </c>
      <c r="C836" s="341" t="s">
        <v>3123</v>
      </c>
      <c r="D836" s="342"/>
      <c r="E836" s="342"/>
      <c r="F836" s="342"/>
      <c r="G836" s="342"/>
      <c r="H836" s="342"/>
      <c r="I836" s="342"/>
      <c r="J836" s="343"/>
      <c r="K836" s="96">
        <v>12.65</v>
      </c>
      <c r="L836" s="258">
        <f t="shared" si="69"/>
        <v>1328</v>
      </c>
      <c r="M836" s="26"/>
      <c r="N836" s="72">
        <f t="shared" si="70"/>
        <v>12.65</v>
      </c>
      <c r="O836" s="72">
        <f t="shared" si="66"/>
        <v>0</v>
      </c>
      <c r="P836" s="26">
        <f t="shared" si="71"/>
        <v>1328</v>
      </c>
      <c r="Q836" s="28">
        <f t="shared" si="68"/>
        <v>0</v>
      </c>
    </row>
    <row r="837" spans="1:17" ht="12" customHeight="1">
      <c r="A837" s="237"/>
      <c r="B837" s="344" t="s">
        <v>3124</v>
      </c>
      <c r="C837" s="344"/>
      <c r="D837" s="344"/>
      <c r="E837" s="344"/>
      <c r="F837" s="344"/>
      <c r="G837" s="344"/>
      <c r="H837" s="344"/>
      <c r="I837" s="344"/>
      <c r="J837" s="344"/>
      <c r="K837" s="345"/>
      <c r="L837" s="214"/>
      <c r="M837" s="26"/>
      <c r="N837" s="261"/>
      <c r="O837" s="72"/>
      <c r="P837" s="26"/>
      <c r="Q837" s="28"/>
    </row>
    <row r="838" spans="1:17" ht="12" customHeight="1">
      <c r="A838" s="259">
        <v>0</v>
      </c>
      <c r="B838" s="255">
        <v>1097486</v>
      </c>
      <c r="C838" s="341" t="s">
        <v>3125</v>
      </c>
      <c r="D838" s="342"/>
      <c r="E838" s="342"/>
      <c r="F838" s="342"/>
      <c r="G838" s="342"/>
      <c r="H838" s="342"/>
      <c r="I838" s="342"/>
      <c r="J838" s="343"/>
      <c r="K838" s="260">
        <v>41.2</v>
      </c>
      <c r="L838" s="258">
        <f t="shared" ref="L838:L870" si="72">ROUND(K838*Курс_EUR,0)</f>
        <v>4326</v>
      </c>
      <c r="M838" s="26"/>
      <c r="N838" s="262">
        <f t="shared" ref="N838:N870" si="73">K838*(1-Скидка_SATA)</f>
        <v>41.2</v>
      </c>
      <c r="O838" s="72">
        <f t="shared" si="66"/>
        <v>0</v>
      </c>
      <c r="P838" s="26">
        <f t="shared" ref="P838:P870" si="74">L838*(1-Скидка_SATA)</f>
        <v>4326</v>
      </c>
      <c r="Q838" s="28">
        <f t="shared" si="68"/>
        <v>0</v>
      </c>
    </row>
    <row r="839" spans="1:17" ht="12" customHeight="1">
      <c r="A839" s="259">
        <v>0</v>
      </c>
      <c r="B839" s="255">
        <v>1097999</v>
      </c>
      <c r="C839" s="341" t="s">
        <v>3126</v>
      </c>
      <c r="D839" s="342"/>
      <c r="E839" s="342"/>
      <c r="F839" s="342"/>
      <c r="G839" s="342"/>
      <c r="H839" s="342"/>
      <c r="I839" s="342"/>
      <c r="J839" s="343"/>
      <c r="K839" s="258">
        <v>301</v>
      </c>
      <c r="L839" s="258">
        <f t="shared" si="72"/>
        <v>31605</v>
      </c>
      <c r="M839" s="26"/>
      <c r="N839" s="261">
        <f t="shared" si="73"/>
        <v>301</v>
      </c>
      <c r="O839" s="72">
        <f t="shared" si="66"/>
        <v>0</v>
      </c>
      <c r="P839" s="26">
        <f t="shared" si="74"/>
        <v>31605</v>
      </c>
      <c r="Q839" s="28">
        <f t="shared" si="68"/>
        <v>0</v>
      </c>
    </row>
    <row r="840" spans="1:17" ht="12" customHeight="1">
      <c r="A840" s="259">
        <v>0</v>
      </c>
      <c r="B840" s="255">
        <v>1098004</v>
      </c>
      <c r="C840" s="341" t="s">
        <v>3127</v>
      </c>
      <c r="D840" s="342"/>
      <c r="E840" s="342"/>
      <c r="F840" s="342"/>
      <c r="G840" s="342"/>
      <c r="H840" s="342"/>
      <c r="I840" s="342"/>
      <c r="J840" s="343"/>
      <c r="K840" s="258">
        <v>469</v>
      </c>
      <c r="L840" s="258">
        <f t="shared" si="72"/>
        <v>49245</v>
      </c>
      <c r="M840" s="26"/>
      <c r="N840" s="261">
        <f t="shared" si="73"/>
        <v>469</v>
      </c>
      <c r="O840" s="72">
        <f t="shared" si="66"/>
        <v>0</v>
      </c>
      <c r="P840" s="26">
        <f t="shared" si="74"/>
        <v>49245</v>
      </c>
      <c r="Q840" s="28">
        <f t="shared" si="68"/>
        <v>0</v>
      </c>
    </row>
    <row r="841" spans="1:17" ht="12" customHeight="1">
      <c r="A841" s="259">
        <v>0</v>
      </c>
      <c r="B841" s="255">
        <v>1098054</v>
      </c>
      <c r="C841" s="341" t="s">
        <v>3128</v>
      </c>
      <c r="D841" s="342"/>
      <c r="E841" s="342"/>
      <c r="F841" s="342"/>
      <c r="G841" s="342"/>
      <c r="H841" s="342"/>
      <c r="I841" s="342"/>
      <c r="J841" s="343"/>
      <c r="K841" s="258">
        <v>693</v>
      </c>
      <c r="L841" s="258">
        <f t="shared" si="72"/>
        <v>72765</v>
      </c>
      <c r="M841" s="26"/>
      <c r="N841" s="261">
        <f t="shared" si="73"/>
        <v>693</v>
      </c>
      <c r="O841" s="72">
        <f t="shared" si="66"/>
        <v>0</v>
      </c>
      <c r="P841" s="26">
        <f t="shared" si="74"/>
        <v>72765</v>
      </c>
      <c r="Q841" s="28">
        <f t="shared" si="68"/>
        <v>0</v>
      </c>
    </row>
    <row r="842" spans="1:17" ht="12" customHeight="1">
      <c r="A842" s="259">
        <v>0</v>
      </c>
      <c r="B842" s="255">
        <v>1101089</v>
      </c>
      <c r="C842" s="341" t="s">
        <v>3129</v>
      </c>
      <c r="D842" s="342"/>
      <c r="E842" s="342"/>
      <c r="F842" s="342"/>
      <c r="G842" s="342"/>
      <c r="H842" s="342"/>
      <c r="I842" s="342"/>
      <c r="J842" s="343"/>
      <c r="K842" s="258">
        <v>215</v>
      </c>
      <c r="L842" s="258">
        <f t="shared" si="72"/>
        <v>22575</v>
      </c>
      <c r="M842" s="26"/>
      <c r="N842" s="261">
        <f t="shared" si="73"/>
        <v>215</v>
      </c>
      <c r="O842" s="72">
        <f t="shared" si="66"/>
        <v>0</v>
      </c>
      <c r="P842" s="26">
        <f t="shared" si="74"/>
        <v>22575</v>
      </c>
      <c r="Q842" s="28">
        <f t="shared" si="68"/>
        <v>0</v>
      </c>
    </row>
    <row r="843" spans="1:17" ht="12" customHeight="1">
      <c r="A843" s="259">
        <v>0</v>
      </c>
      <c r="B843" s="255">
        <v>1101097</v>
      </c>
      <c r="C843" s="341" t="s">
        <v>3130</v>
      </c>
      <c r="D843" s="342"/>
      <c r="E843" s="342"/>
      <c r="F843" s="342"/>
      <c r="G843" s="342"/>
      <c r="H843" s="342"/>
      <c r="I843" s="342"/>
      <c r="J843" s="343"/>
      <c r="K843" s="258">
        <v>158</v>
      </c>
      <c r="L843" s="258">
        <f t="shared" si="72"/>
        <v>16590</v>
      </c>
      <c r="M843" s="26"/>
      <c r="N843" s="261">
        <f t="shared" si="73"/>
        <v>158</v>
      </c>
      <c r="O843" s="72">
        <f t="shared" si="66"/>
        <v>0</v>
      </c>
      <c r="P843" s="26">
        <f t="shared" si="74"/>
        <v>16590</v>
      </c>
      <c r="Q843" s="28">
        <f t="shared" si="68"/>
        <v>0</v>
      </c>
    </row>
    <row r="844" spans="1:17" ht="12" customHeight="1">
      <c r="A844" s="259">
        <v>0</v>
      </c>
      <c r="B844" s="255">
        <v>1101104</v>
      </c>
      <c r="C844" s="341" t="s">
        <v>3131</v>
      </c>
      <c r="D844" s="342"/>
      <c r="E844" s="342"/>
      <c r="F844" s="342"/>
      <c r="G844" s="342"/>
      <c r="H844" s="342"/>
      <c r="I844" s="342"/>
      <c r="J844" s="343"/>
      <c r="K844" s="260">
        <v>63.4</v>
      </c>
      <c r="L844" s="258">
        <f t="shared" si="72"/>
        <v>6657</v>
      </c>
      <c r="M844" s="26"/>
      <c r="N844" s="262">
        <f t="shared" si="73"/>
        <v>63.4</v>
      </c>
      <c r="O844" s="72">
        <f t="shared" si="66"/>
        <v>0</v>
      </c>
      <c r="P844" s="26">
        <f t="shared" si="74"/>
        <v>6657</v>
      </c>
      <c r="Q844" s="28">
        <f t="shared" si="68"/>
        <v>0</v>
      </c>
    </row>
    <row r="845" spans="1:17" ht="12" customHeight="1">
      <c r="A845" s="259">
        <v>0</v>
      </c>
      <c r="B845" s="255">
        <v>1101112</v>
      </c>
      <c r="C845" s="341" t="s">
        <v>3132</v>
      </c>
      <c r="D845" s="342"/>
      <c r="E845" s="342"/>
      <c r="F845" s="342"/>
      <c r="G845" s="342"/>
      <c r="H845" s="342"/>
      <c r="I845" s="342"/>
      <c r="J845" s="343"/>
      <c r="K845" s="258">
        <v>278</v>
      </c>
      <c r="L845" s="258">
        <f t="shared" si="72"/>
        <v>29190</v>
      </c>
      <c r="M845" s="26"/>
      <c r="N845" s="261">
        <f t="shared" si="73"/>
        <v>278</v>
      </c>
      <c r="O845" s="72">
        <f t="shared" si="66"/>
        <v>0</v>
      </c>
      <c r="P845" s="26">
        <f t="shared" si="74"/>
        <v>29190</v>
      </c>
      <c r="Q845" s="28">
        <f t="shared" si="68"/>
        <v>0</v>
      </c>
    </row>
    <row r="846" spans="1:17" ht="12" customHeight="1">
      <c r="A846" s="259">
        <v>0</v>
      </c>
      <c r="B846" s="255">
        <v>1101146</v>
      </c>
      <c r="C846" s="341" t="s">
        <v>3133</v>
      </c>
      <c r="D846" s="342"/>
      <c r="E846" s="342"/>
      <c r="F846" s="342"/>
      <c r="G846" s="342"/>
      <c r="H846" s="342"/>
      <c r="I846" s="342"/>
      <c r="J846" s="343"/>
      <c r="K846" s="258">
        <v>382</v>
      </c>
      <c r="L846" s="258">
        <f t="shared" si="72"/>
        <v>40110</v>
      </c>
      <c r="M846" s="26"/>
      <c r="N846" s="261">
        <f t="shared" si="73"/>
        <v>382</v>
      </c>
      <c r="O846" s="72">
        <f t="shared" si="66"/>
        <v>0</v>
      </c>
      <c r="P846" s="26">
        <f t="shared" si="74"/>
        <v>40110</v>
      </c>
      <c r="Q846" s="28">
        <f t="shared" si="68"/>
        <v>0</v>
      </c>
    </row>
    <row r="847" spans="1:17" ht="12" customHeight="1">
      <c r="A847" s="259">
        <v>0</v>
      </c>
      <c r="B847" s="255">
        <v>1101154</v>
      </c>
      <c r="C847" s="341" t="s">
        <v>3134</v>
      </c>
      <c r="D847" s="342"/>
      <c r="E847" s="342"/>
      <c r="F847" s="342"/>
      <c r="G847" s="342"/>
      <c r="H847" s="342"/>
      <c r="I847" s="342"/>
      <c r="J847" s="343"/>
      <c r="K847" s="258">
        <v>148</v>
      </c>
      <c r="L847" s="258">
        <f t="shared" si="72"/>
        <v>15540</v>
      </c>
      <c r="M847" s="26"/>
      <c r="N847" s="261">
        <f t="shared" si="73"/>
        <v>148</v>
      </c>
      <c r="O847" s="72">
        <f t="shared" si="66"/>
        <v>0</v>
      </c>
      <c r="P847" s="26">
        <f t="shared" si="74"/>
        <v>15540</v>
      </c>
      <c r="Q847" s="28">
        <f t="shared" si="68"/>
        <v>0</v>
      </c>
    </row>
    <row r="848" spans="1:17" ht="12" customHeight="1">
      <c r="A848" s="259">
        <v>0</v>
      </c>
      <c r="B848" s="255">
        <v>1101162</v>
      </c>
      <c r="C848" s="341" t="s">
        <v>3135</v>
      </c>
      <c r="D848" s="342"/>
      <c r="E848" s="342"/>
      <c r="F848" s="342"/>
      <c r="G848" s="342"/>
      <c r="H848" s="342"/>
      <c r="I848" s="342"/>
      <c r="J848" s="343"/>
      <c r="K848" s="258">
        <v>298</v>
      </c>
      <c r="L848" s="258">
        <f t="shared" si="72"/>
        <v>31290</v>
      </c>
      <c r="M848" s="26"/>
      <c r="N848" s="261">
        <f t="shared" si="73"/>
        <v>298</v>
      </c>
      <c r="O848" s="72">
        <f t="shared" si="66"/>
        <v>0</v>
      </c>
      <c r="P848" s="26">
        <f t="shared" si="74"/>
        <v>31290</v>
      </c>
      <c r="Q848" s="28">
        <f t="shared" si="68"/>
        <v>0</v>
      </c>
    </row>
    <row r="849" spans="1:17" ht="12" customHeight="1">
      <c r="A849" s="259">
        <v>0</v>
      </c>
      <c r="B849" s="255">
        <v>1101500</v>
      </c>
      <c r="C849" s="341" t="s">
        <v>3136</v>
      </c>
      <c r="D849" s="342"/>
      <c r="E849" s="342"/>
      <c r="F849" s="342"/>
      <c r="G849" s="342"/>
      <c r="H849" s="342"/>
      <c r="I849" s="342"/>
      <c r="J849" s="343"/>
      <c r="K849" s="258">
        <v>131</v>
      </c>
      <c r="L849" s="258">
        <f t="shared" si="72"/>
        <v>13755</v>
      </c>
      <c r="M849" s="26"/>
      <c r="N849" s="261">
        <f t="shared" si="73"/>
        <v>131</v>
      </c>
      <c r="O849" s="72">
        <f t="shared" si="66"/>
        <v>0</v>
      </c>
      <c r="P849" s="26">
        <f t="shared" si="74"/>
        <v>13755</v>
      </c>
      <c r="Q849" s="28">
        <f t="shared" si="68"/>
        <v>0</v>
      </c>
    </row>
    <row r="850" spans="1:17" ht="12" customHeight="1">
      <c r="A850" s="259">
        <v>0</v>
      </c>
      <c r="B850" s="255">
        <v>1101518</v>
      </c>
      <c r="C850" s="341" t="s">
        <v>3137</v>
      </c>
      <c r="D850" s="342"/>
      <c r="E850" s="342"/>
      <c r="F850" s="342"/>
      <c r="G850" s="342"/>
      <c r="H850" s="342"/>
      <c r="I850" s="342"/>
      <c r="J850" s="343"/>
      <c r="K850" s="260">
        <v>68.900000000000006</v>
      </c>
      <c r="L850" s="258">
        <f t="shared" si="72"/>
        <v>7235</v>
      </c>
      <c r="M850" s="26"/>
      <c r="N850" s="262">
        <f t="shared" si="73"/>
        <v>68.900000000000006</v>
      </c>
      <c r="O850" s="72">
        <f t="shared" si="66"/>
        <v>0</v>
      </c>
      <c r="P850" s="26">
        <f t="shared" si="74"/>
        <v>7235</v>
      </c>
      <c r="Q850" s="28">
        <f t="shared" si="68"/>
        <v>0</v>
      </c>
    </row>
    <row r="851" spans="1:17" ht="12" customHeight="1">
      <c r="A851" s="259">
        <v>0</v>
      </c>
      <c r="B851" s="255">
        <v>1101667</v>
      </c>
      <c r="C851" s="341" t="s">
        <v>3138</v>
      </c>
      <c r="D851" s="342"/>
      <c r="E851" s="342"/>
      <c r="F851" s="342"/>
      <c r="G851" s="342"/>
      <c r="H851" s="342"/>
      <c r="I851" s="342"/>
      <c r="J851" s="343"/>
      <c r="K851" s="258">
        <v>693</v>
      </c>
      <c r="L851" s="258">
        <f t="shared" si="72"/>
        <v>72765</v>
      </c>
      <c r="M851" s="26"/>
      <c r="N851" s="261">
        <f t="shared" si="73"/>
        <v>693</v>
      </c>
      <c r="O851" s="72">
        <f t="shared" si="66"/>
        <v>0</v>
      </c>
      <c r="P851" s="26">
        <f t="shared" si="74"/>
        <v>72765</v>
      </c>
      <c r="Q851" s="28">
        <f t="shared" si="68"/>
        <v>0</v>
      </c>
    </row>
    <row r="852" spans="1:17" ht="12" customHeight="1">
      <c r="A852" s="259">
        <v>0</v>
      </c>
      <c r="B852" s="255">
        <v>1102087</v>
      </c>
      <c r="C852" s="341" t="s">
        <v>3139</v>
      </c>
      <c r="D852" s="342"/>
      <c r="E852" s="342"/>
      <c r="F852" s="342"/>
      <c r="G852" s="342"/>
      <c r="H852" s="342"/>
      <c r="I852" s="342"/>
      <c r="J852" s="343"/>
      <c r="K852" s="258">
        <v>220</v>
      </c>
      <c r="L852" s="258">
        <f t="shared" si="72"/>
        <v>23100</v>
      </c>
      <c r="M852" s="26"/>
      <c r="N852" s="261">
        <f t="shared" si="73"/>
        <v>220</v>
      </c>
      <c r="O852" s="72">
        <f t="shared" si="66"/>
        <v>0</v>
      </c>
      <c r="P852" s="26">
        <f t="shared" si="74"/>
        <v>23100</v>
      </c>
      <c r="Q852" s="28">
        <f t="shared" si="68"/>
        <v>0</v>
      </c>
    </row>
    <row r="853" spans="1:17" ht="12" customHeight="1">
      <c r="A853" s="259">
        <v>0</v>
      </c>
      <c r="B853" s="255">
        <v>1114298</v>
      </c>
      <c r="C853" s="341" t="s">
        <v>3140</v>
      </c>
      <c r="D853" s="342"/>
      <c r="E853" s="342"/>
      <c r="F853" s="342"/>
      <c r="G853" s="342"/>
      <c r="H853" s="342"/>
      <c r="I853" s="342"/>
      <c r="J853" s="343"/>
      <c r="K853" s="258">
        <v>131</v>
      </c>
      <c r="L853" s="258">
        <f t="shared" si="72"/>
        <v>13755</v>
      </c>
      <c r="M853" s="26"/>
      <c r="N853" s="261">
        <f t="shared" si="73"/>
        <v>131</v>
      </c>
      <c r="O853" s="72">
        <f t="shared" si="66"/>
        <v>0</v>
      </c>
      <c r="P853" s="26">
        <f t="shared" si="74"/>
        <v>13755</v>
      </c>
      <c r="Q853" s="28">
        <f t="shared" si="68"/>
        <v>0</v>
      </c>
    </row>
    <row r="854" spans="1:17">
      <c r="A854" s="259">
        <v>0</v>
      </c>
      <c r="B854" s="255">
        <v>2923</v>
      </c>
      <c r="C854" s="341" t="s">
        <v>3141</v>
      </c>
      <c r="D854" s="342"/>
      <c r="E854" s="342"/>
      <c r="F854" s="342"/>
      <c r="G854" s="342"/>
      <c r="H854" s="342"/>
      <c r="I854" s="342"/>
      <c r="J854" s="343"/>
      <c r="K854" s="96">
        <v>14.24</v>
      </c>
      <c r="L854" s="258">
        <f t="shared" si="72"/>
        <v>1495</v>
      </c>
      <c r="M854" s="26"/>
      <c r="N854" s="72">
        <f t="shared" si="73"/>
        <v>14.24</v>
      </c>
      <c r="O854" s="72">
        <f t="shared" si="66"/>
        <v>0</v>
      </c>
      <c r="P854" s="26">
        <f t="shared" si="74"/>
        <v>1495</v>
      </c>
      <c r="Q854" s="28">
        <f t="shared" si="68"/>
        <v>0</v>
      </c>
    </row>
    <row r="855" spans="1:17">
      <c r="A855" s="259">
        <v>0</v>
      </c>
      <c r="B855" s="255">
        <v>2949</v>
      </c>
      <c r="C855" s="341" t="s">
        <v>3142</v>
      </c>
      <c r="D855" s="342"/>
      <c r="E855" s="342"/>
      <c r="F855" s="342"/>
      <c r="G855" s="342"/>
      <c r="H855" s="342"/>
      <c r="I855" s="342"/>
      <c r="J855" s="343"/>
      <c r="K855" s="260">
        <v>66.400000000000006</v>
      </c>
      <c r="L855" s="258">
        <f t="shared" si="72"/>
        <v>6972</v>
      </c>
      <c r="M855" s="26"/>
      <c r="N855" s="262">
        <f t="shared" si="73"/>
        <v>66.400000000000006</v>
      </c>
      <c r="O855" s="72">
        <f t="shared" si="66"/>
        <v>0</v>
      </c>
      <c r="P855" s="26">
        <f t="shared" si="74"/>
        <v>6972</v>
      </c>
      <c r="Q855" s="28">
        <f t="shared" si="68"/>
        <v>0</v>
      </c>
    </row>
    <row r="856" spans="1:17">
      <c r="A856" s="259">
        <v>0</v>
      </c>
      <c r="B856" s="255">
        <v>10934</v>
      </c>
      <c r="C856" s="341" t="s">
        <v>3143</v>
      </c>
      <c r="D856" s="342"/>
      <c r="E856" s="342"/>
      <c r="F856" s="342"/>
      <c r="G856" s="342"/>
      <c r="H856" s="342"/>
      <c r="I856" s="342"/>
      <c r="J856" s="343"/>
      <c r="K856" s="258">
        <v>157</v>
      </c>
      <c r="L856" s="258">
        <f t="shared" si="72"/>
        <v>16485</v>
      </c>
      <c r="M856" s="26"/>
      <c r="N856" s="261">
        <f t="shared" si="73"/>
        <v>157</v>
      </c>
      <c r="O856" s="72">
        <f t="shared" si="66"/>
        <v>0</v>
      </c>
      <c r="P856" s="26">
        <f t="shared" si="74"/>
        <v>16485</v>
      </c>
      <c r="Q856" s="28">
        <f t="shared" si="68"/>
        <v>0</v>
      </c>
    </row>
    <row r="857" spans="1:17">
      <c r="A857" s="259">
        <v>0</v>
      </c>
      <c r="B857" s="255">
        <v>15511</v>
      </c>
      <c r="C857" s="341" t="s">
        <v>3144</v>
      </c>
      <c r="D857" s="342"/>
      <c r="E857" s="342"/>
      <c r="F857" s="342"/>
      <c r="G857" s="342"/>
      <c r="H857" s="342"/>
      <c r="I857" s="342"/>
      <c r="J857" s="343"/>
      <c r="K857" s="258">
        <v>136</v>
      </c>
      <c r="L857" s="258">
        <f t="shared" si="72"/>
        <v>14280</v>
      </c>
      <c r="M857" s="26"/>
      <c r="N857" s="261">
        <f t="shared" si="73"/>
        <v>136</v>
      </c>
      <c r="O857" s="72">
        <f t="shared" si="66"/>
        <v>0</v>
      </c>
      <c r="P857" s="26">
        <f t="shared" si="74"/>
        <v>14280</v>
      </c>
      <c r="Q857" s="28">
        <f t="shared" si="68"/>
        <v>0</v>
      </c>
    </row>
    <row r="858" spans="1:17">
      <c r="A858" s="259">
        <v>0</v>
      </c>
      <c r="B858" s="255">
        <v>22046</v>
      </c>
      <c r="C858" s="341" t="s">
        <v>3145</v>
      </c>
      <c r="D858" s="342"/>
      <c r="E858" s="342"/>
      <c r="F858" s="342"/>
      <c r="G858" s="342"/>
      <c r="H858" s="342"/>
      <c r="I858" s="342"/>
      <c r="J858" s="343"/>
      <c r="K858" s="260">
        <v>57</v>
      </c>
      <c r="L858" s="258">
        <f t="shared" si="72"/>
        <v>5985</v>
      </c>
      <c r="M858" s="26"/>
      <c r="N858" s="262">
        <f t="shared" si="73"/>
        <v>57</v>
      </c>
      <c r="O858" s="72">
        <f t="shared" si="66"/>
        <v>0</v>
      </c>
      <c r="P858" s="26">
        <f t="shared" si="74"/>
        <v>5985</v>
      </c>
      <c r="Q858" s="28">
        <f t="shared" si="68"/>
        <v>0</v>
      </c>
    </row>
    <row r="859" spans="1:17">
      <c r="A859" s="259">
        <v>0</v>
      </c>
      <c r="B859" s="255">
        <v>22137</v>
      </c>
      <c r="C859" s="341" t="s">
        <v>3146</v>
      </c>
      <c r="D859" s="342"/>
      <c r="E859" s="342"/>
      <c r="F859" s="342"/>
      <c r="G859" s="342"/>
      <c r="H859" s="342"/>
      <c r="I859" s="342"/>
      <c r="J859" s="343"/>
      <c r="K859" s="258">
        <v>116</v>
      </c>
      <c r="L859" s="258">
        <f t="shared" si="72"/>
        <v>12180</v>
      </c>
      <c r="M859" s="26"/>
      <c r="N859" s="261">
        <f t="shared" si="73"/>
        <v>116</v>
      </c>
      <c r="O859" s="72">
        <f t="shared" si="66"/>
        <v>0</v>
      </c>
      <c r="P859" s="26">
        <f t="shared" si="74"/>
        <v>12180</v>
      </c>
      <c r="Q859" s="28">
        <f t="shared" si="68"/>
        <v>0</v>
      </c>
    </row>
    <row r="860" spans="1:17">
      <c r="A860" s="259">
        <v>0</v>
      </c>
      <c r="B860" s="255">
        <v>22160</v>
      </c>
      <c r="C860" s="341" t="s">
        <v>3147</v>
      </c>
      <c r="D860" s="342"/>
      <c r="E860" s="342"/>
      <c r="F860" s="342"/>
      <c r="G860" s="342"/>
      <c r="H860" s="342"/>
      <c r="I860" s="342"/>
      <c r="J860" s="343"/>
      <c r="K860" s="258">
        <v>94</v>
      </c>
      <c r="L860" s="258">
        <f t="shared" si="72"/>
        <v>9870</v>
      </c>
      <c r="M860" s="26"/>
      <c r="N860" s="262">
        <f t="shared" si="73"/>
        <v>94</v>
      </c>
      <c r="O860" s="72">
        <f t="shared" si="66"/>
        <v>0</v>
      </c>
      <c r="P860" s="26">
        <f t="shared" si="74"/>
        <v>9870</v>
      </c>
      <c r="Q860" s="28">
        <f t="shared" si="68"/>
        <v>0</v>
      </c>
    </row>
    <row r="861" spans="1:17">
      <c r="A861" s="259">
        <v>0</v>
      </c>
      <c r="B861" s="255">
        <v>23804</v>
      </c>
      <c r="C861" s="341" t="s">
        <v>3148</v>
      </c>
      <c r="D861" s="342"/>
      <c r="E861" s="342"/>
      <c r="F861" s="342"/>
      <c r="G861" s="342"/>
      <c r="H861" s="342"/>
      <c r="I861" s="342"/>
      <c r="J861" s="343"/>
      <c r="K861" s="258">
        <v>141</v>
      </c>
      <c r="L861" s="258">
        <f t="shared" si="72"/>
        <v>14805</v>
      </c>
      <c r="M861" s="26"/>
      <c r="N861" s="261">
        <f t="shared" si="73"/>
        <v>141</v>
      </c>
      <c r="O861" s="72">
        <f t="shared" si="66"/>
        <v>0</v>
      </c>
      <c r="P861" s="26">
        <f t="shared" si="74"/>
        <v>14805</v>
      </c>
      <c r="Q861" s="28">
        <f t="shared" si="68"/>
        <v>0</v>
      </c>
    </row>
    <row r="862" spans="1:17">
      <c r="A862" s="259">
        <v>0</v>
      </c>
      <c r="B862" s="255">
        <v>24471</v>
      </c>
      <c r="C862" s="341" t="s">
        <v>3149</v>
      </c>
      <c r="D862" s="342"/>
      <c r="E862" s="342"/>
      <c r="F862" s="342"/>
      <c r="G862" s="342"/>
      <c r="H862" s="342"/>
      <c r="I862" s="342"/>
      <c r="J862" s="343"/>
      <c r="K862" s="260">
        <v>23</v>
      </c>
      <c r="L862" s="258">
        <f t="shared" si="72"/>
        <v>2415</v>
      </c>
      <c r="M862" s="26"/>
      <c r="N862" s="262">
        <f t="shared" si="73"/>
        <v>23</v>
      </c>
      <c r="O862" s="72">
        <f t="shared" si="66"/>
        <v>0</v>
      </c>
      <c r="P862" s="26">
        <f t="shared" si="74"/>
        <v>2415</v>
      </c>
      <c r="Q862" s="28">
        <f t="shared" si="68"/>
        <v>0</v>
      </c>
    </row>
    <row r="863" spans="1:17">
      <c r="A863" s="259">
        <v>0</v>
      </c>
      <c r="B863" s="255">
        <v>24489</v>
      </c>
      <c r="C863" s="341" t="s">
        <v>3372</v>
      </c>
      <c r="D863" s="342"/>
      <c r="E863" s="342"/>
      <c r="F863" s="342"/>
      <c r="G863" s="342"/>
      <c r="H863" s="342"/>
      <c r="I863" s="342"/>
      <c r="J863" s="343"/>
      <c r="K863" s="258">
        <v>93</v>
      </c>
      <c r="L863" s="258">
        <f t="shared" ref="L863" si="75">ROUND(K863*Курс_EUR,0)</f>
        <v>9765</v>
      </c>
      <c r="M863" s="26"/>
      <c r="N863" s="262">
        <f t="shared" ref="N863" si="76">K863*(1-Скидка_SATA)</f>
        <v>93</v>
      </c>
      <c r="O863" s="72">
        <f t="shared" ref="O863" si="77">N863*M863</f>
        <v>0</v>
      </c>
      <c r="P863" s="26">
        <f t="shared" ref="P863" si="78">L863*(1-Скидка_SATA)</f>
        <v>9765</v>
      </c>
      <c r="Q863" s="28">
        <f t="shared" ref="Q863" si="79">M863*P863</f>
        <v>0</v>
      </c>
    </row>
    <row r="864" spans="1:17">
      <c r="A864" s="259">
        <v>0</v>
      </c>
      <c r="B864" s="255">
        <v>24521</v>
      </c>
      <c r="C864" s="341" t="s">
        <v>3150</v>
      </c>
      <c r="D864" s="342"/>
      <c r="E864" s="342"/>
      <c r="F864" s="342"/>
      <c r="G864" s="342"/>
      <c r="H864" s="342"/>
      <c r="I864" s="342"/>
      <c r="J864" s="343"/>
      <c r="K864" s="260">
        <v>31.1</v>
      </c>
      <c r="L864" s="258">
        <f t="shared" si="72"/>
        <v>3266</v>
      </c>
      <c r="M864" s="26"/>
      <c r="N864" s="262">
        <f t="shared" si="73"/>
        <v>31.1</v>
      </c>
      <c r="O864" s="72">
        <f t="shared" si="66"/>
        <v>0</v>
      </c>
      <c r="P864" s="26">
        <f t="shared" si="74"/>
        <v>3266</v>
      </c>
      <c r="Q864" s="28">
        <f t="shared" si="68"/>
        <v>0</v>
      </c>
    </row>
    <row r="865" spans="1:17">
      <c r="A865" s="259">
        <v>0</v>
      </c>
      <c r="B865" s="255">
        <v>24554</v>
      </c>
      <c r="C865" s="341" t="s">
        <v>3151</v>
      </c>
      <c r="D865" s="342"/>
      <c r="E865" s="342"/>
      <c r="F865" s="342"/>
      <c r="G865" s="342"/>
      <c r="H865" s="342"/>
      <c r="I865" s="342"/>
      <c r="J865" s="343"/>
      <c r="K865" s="258">
        <v>244</v>
      </c>
      <c r="L865" s="258">
        <f t="shared" si="72"/>
        <v>25620</v>
      </c>
      <c r="M865" s="26"/>
      <c r="N865" s="261">
        <f t="shared" si="73"/>
        <v>244</v>
      </c>
      <c r="O865" s="72">
        <f t="shared" ref="O865:O928" si="80">N865*M865</f>
        <v>0</v>
      </c>
      <c r="P865" s="26">
        <f t="shared" si="74"/>
        <v>25620</v>
      </c>
      <c r="Q865" s="28">
        <f t="shared" ref="Q865:Q928" si="81">M865*P865</f>
        <v>0</v>
      </c>
    </row>
    <row r="866" spans="1:17">
      <c r="A866" s="259">
        <v>0</v>
      </c>
      <c r="B866" s="255">
        <v>24562</v>
      </c>
      <c r="C866" s="341" t="s">
        <v>3152</v>
      </c>
      <c r="D866" s="342"/>
      <c r="E866" s="342"/>
      <c r="F866" s="342"/>
      <c r="G866" s="342"/>
      <c r="H866" s="342"/>
      <c r="I866" s="342"/>
      <c r="J866" s="343"/>
      <c r="K866" s="260">
        <v>19</v>
      </c>
      <c r="L866" s="258">
        <f t="shared" si="72"/>
        <v>1995</v>
      </c>
      <c r="M866" s="26"/>
      <c r="N866" s="262">
        <f t="shared" si="73"/>
        <v>19</v>
      </c>
      <c r="O866" s="72">
        <f t="shared" si="80"/>
        <v>0</v>
      </c>
      <c r="P866" s="26">
        <f t="shared" si="74"/>
        <v>1995</v>
      </c>
      <c r="Q866" s="28">
        <f t="shared" si="81"/>
        <v>0</v>
      </c>
    </row>
    <row r="867" spans="1:17">
      <c r="A867" s="259">
        <v>0</v>
      </c>
      <c r="B867" s="255">
        <v>52183</v>
      </c>
      <c r="C867" s="341" t="s">
        <v>3153</v>
      </c>
      <c r="D867" s="342"/>
      <c r="E867" s="342"/>
      <c r="F867" s="342"/>
      <c r="G867" s="342"/>
      <c r="H867" s="342"/>
      <c r="I867" s="342"/>
      <c r="J867" s="343"/>
      <c r="K867" s="258">
        <v>448</v>
      </c>
      <c r="L867" s="258">
        <f t="shared" si="72"/>
        <v>47040</v>
      </c>
      <c r="M867" s="26"/>
      <c r="N867" s="261">
        <f t="shared" si="73"/>
        <v>448</v>
      </c>
      <c r="O867" s="72">
        <f t="shared" si="80"/>
        <v>0</v>
      </c>
      <c r="P867" s="26">
        <f t="shared" si="74"/>
        <v>47040</v>
      </c>
      <c r="Q867" s="28">
        <f t="shared" si="81"/>
        <v>0</v>
      </c>
    </row>
    <row r="868" spans="1:17">
      <c r="A868" s="259">
        <v>0</v>
      </c>
      <c r="B868" s="255">
        <v>59295</v>
      </c>
      <c r="C868" s="341" t="s">
        <v>3154</v>
      </c>
      <c r="D868" s="342"/>
      <c r="E868" s="342"/>
      <c r="F868" s="342"/>
      <c r="G868" s="342"/>
      <c r="H868" s="342"/>
      <c r="I868" s="342"/>
      <c r="J868" s="343"/>
      <c r="K868" s="258">
        <v>254</v>
      </c>
      <c r="L868" s="258">
        <f t="shared" si="72"/>
        <v>26670</v>
      </c>
      <c r="M868" s="26"/>
      <c r="N868" s="261">
        <f t="shared" si="73"/>
        <v>254</v>
      </c>
      <c r="O868" s="72">
        <f t="shared" si="80"/>
        <v>0</v>
      </c>
      <c r="P868" s="26">
        <f t="shared" si="74"/>
        <v>26670</v>
      </c>
      <c r="Q868" s="28">
        <f t="shared" si="81"/>
        <v>0</v>
      </c>
    </row>
    <row r="869" spans="1:17">
      <c r="A869" s="259">
        <v>0</v>
      </c>
      <c r="B869" s="255">
        <v>78360</v>
      </c>
      <c r="C869" s="341" t="s">
        <v>3155</v>
      </c>
      <c r="D869" s="342"/>
      <c r="E869" s="342"/>
      <c r="F869" s="342"/>
      <c r="G869" s="342"/>
      <c r="H869" s="342"/>
      <c r="I869" s="342"/>
      <c r="J869" s="343"/>
      <c r="K869" s="96">
        <v>6.24</v>
      </c>
      <c r="L869" s="258">
        <f t="shared" si="72"/>
        <v>655</v>
      </c>
      <c r="M869" s="26"/>
      <c r="N869" s="72">
        <f t="shared" si="73"/>
        <v>6.24</v>
      </c>
      <c r="O869" s="72">
        <f t="shared" si="80"/>
        <v>0</v>
      </c>
      <c r="P869" s="26">
        <f t="shared" si="74"/>
        <v>655</v>
      </c>
      <c r="Q869" s="28">
        <f t="shared" si="81"/>
        <v>0</v>
      </c>
    </row>
    <row r="870" spans="1:17">
      <c r="A870" s="259">
        <v>0</v>
      </c>
      <c r="B870" s="255">
        <v>80457</v>
      </c>
      <c r="C870" s="341" t="s">
        <v>3156</v>
      </c>
      <c r="D870" s="342"/>
      <c r="E870" s="342"/>
      <c r="F870" s="342"/>
      <c r="G870" s="342"/>
      <c r="H870" s="342"/>
      <c r="I870" s="342"/>
      <c r="J870" s="343"/>
      <c r="K870" s="260">
        <v>75.900000000000006</v>
      </c>
      <c r="L870" s="258">
        <f t="shared" si="72"/>
        <v>7970</v>
      </c>
      <c r="M870" s="26"/>
      <c r="N870" s="262">
        <f t="shared" si="73"/>
        <v>75.900000000000006</v>
      </c>
      <c r="O870" s="72">
        <f t="shared" si="80"/>
        <v>0</v>
      </c>
      <c r="P870" s="26">
        <f t="shared" si="74"/>
        <v>7970</v>
      </c>
      <c r="Q870" s="28">
        <f t="shared" si="81"/>
        <v>0</v>
      </c>
    </row>
    <row r="871" spans="1:17">
      <c r="A871" s="259">
        <v>0</v>
      </c>
      <c r="B871" s="255">
        <v>81810</v>
      </c>
      <c r="C871" s="341" t="s">
        <v>3157</v>
      </c>
      <c r="D871" s="342"/>
      <c r="E871" s="342"/>
      <c r="F871" s="342"/>
      <c r="G871" s="342"/>
      <c r="H871" s="342"/>
      <c r="I871" s="342"/>
      <c r="J871" s="343"/>
      <c r="K871" s="258">
        <v>257</v>
      </c>
      <c r="L871" s="258">
        <f t="shared" ref="L871:L890" si="82">ROUND(K871*Курс_EUR,0)</f>
        <v>26985</v>
      </c>
      <c r="M871" s="26"/>
      <c r="N871" s="261">
        <f t="shared" ref="N871:N890" si="83">K871*(1-Скидка_SATA)</f>
        <v>257</v>
      </c>
      <c r="O871" s="72">
        <f t="shared" si="80"/>
        <v>0</v>
      </c>
      <c r="P871" s="26">
        <f t="shared" ref="P871:P890" si="84">L871*(1-Скидка_SATA)</f>
        <v>26985</v>
      </c>
      <c r="Q871" s="28">
        <f t="shared" si="81"/>
        <v>0</v>
      </c>
    </row>
    <row r="872" spans="1:17">
      <c r="A872" s="259">
        <v>0</v>
      </c>
      <c r="B872" s="255">
        <v>83113</v>
      </c>
      <c r="C872" s="341" t="s">
        <v>3158</v>
      </c>
      <c r="D872" s="342"/>
      <c r="E872" s="342"/>
      <c r="F872" s="342"/>
      <c r="G872" s="342"/>
      <c r="H872" s="342"/>
      <c r="I872" s="342"/>
      <c r="J872" s="343"/>
      <c r="K872" s="96">
        <v>15.93</v>
      </c>
      <c r="L872" s="258">
        <f t="shared" si="82"/>
        <v>1673</v>
      </c>
      <c r="M872" s="26"/>
      <c r="N872" s="72">
        <f t="shared" si="83"/>
        <v>15.93</v>
      </c>
      <c r="O872" s="72">
        <f t="shared" si="80"/>
        <v>0</v>
      </c>
      <c r="P872" s="26">
        <f t="shared" si="84"/>
        <v>1673</v>
      </c>
      <c r="Q872" s="28">
        <f t="shared" si="81"/>
        <v>0</v>
      </c>
    </row>
    <row r="873" spans="1:17">
      <c r="A873" s="259">
        <v>0</v>
      </c>
      <c r="B873" s="255">
        <v>83394</v>
      </c>
      <c r="C873" s="341" t="s">
        <v>3159</v>
      </c>
      <c r="D873" s="342"/>
      <c r="E873" s="342"/>
      <c r="F873" s="342"/>
      <c r="G873" s="342"/>
      <c r="H873" s="342"/>
      <c r="I873" s="342"/>
      <c r="J873" s="343"/>
      <c r="K873" s="260">
        <v>22</v>
      </c>
      <c r="L873" s="258">
        <f t="shared" si="82"/>
        <v>2310</v>
      </c>
      <c r="M873" s="26"/>
      <c r="N873" s="262">
        <f t="shared" si="83"/>
        <v>22</v>
      </c>
      <c r="O873" s="72">
        <f t="shared" si="80"/>
        <v>0</v>
      </c>
      <c r="P873" s="26">
        <f t="shared" si="84"/>
        <v>2310</v>
      </c>
      <c r="Q873" s="28">
        <f t="shared" si="81"/>
        <v>0</v>
      </c>
    </row>
    <row r="874" spans="1:17">
      <c r="A874" s="259">
        <v>0</v>
      </c>
      <c r="B874" s="255">
        <v>84764</v>
      </c>
      <c r="C874" s="341" t="s">
        <v>3160</v>
      </c>
      <c r="D874" s="342"/>
      <c r="E874" s="342"/>
      <c r="F874" s="342"/>
      <c r="G874" s="342"/>
      <c r="H874" s="342"/>
      <c r="I874" s="342"/>
      <c r="J874" s="343"/>
      <c r="K874" s="260">
        <v>70</v>
      </c>
      <c r="L874" s="258">
        <f t="shared" si="82"/>
        <v>7350</v>
      </c>
      <c r="M874" s="26"/>
      <c r="N874" s="262">
        <f t="shared" si="83"/>
        <v>70</v>
      </c>
      <c r="O874" s="72">
        <f t="shared" si="80"/>
        <v>0</v>
      </c>
      <c r="P874" s="26">
        <f t="shared" si="84"/>
        <v>7350</v>
      </c>
      <c r="Q874" s="28">
        <f t="shared" si="81"/>
        <v>0</v>
      </c>
    </row>
    <row r="875" spans="1:17">
      <c r="A875" s="259">
        <v>0</v>
      </c>
      <c r="B875" s="255">
        <v>84871</v>
      </c>
      <c r="C875" s="341" t="s">
        <v>3161</v>
      </c>
      <c r="D875" s="342"/>
      <c r="E875" s="342"/>
      <c r="F875" s="342"/>
      <c r="G875" s="342"/>
      <c r="H875" s="342"/>
      <c r="I875" s="342"/>
      <c r="J875" s="343"/>
      <c r="K875" s="258">
        <v>111</v>
      </c>
      <c r="L875" s="258">
        <f t="shared" si="82"/>
        <v>11655</v>
      </c>
      <c r="M875" s="26"/>
      <c r="N875" s="261">
        <f t="shared" si="83"/>
        <v>111</v>
      </c>
      <c r="O875" s="72">
        <f t="shared" si="80"/>
        <v>0</v>
      </c>
      <c r="P875" s="26">
        <f t="shared" si="84"/>
        <v>11655</v>
      </c>
      <c r="Q875" s="28">
        <f t="shared" si="81"/>
        <v>0</v>
      </c>
    </row>
    <row r="876" spans="1:17">
      <c r="A876" s="259">
        <v>0</v>
      </c>
      <c r="B876" s="255">
        <v>85373</v>
      </c>
      <c r="C876" s="341" t="s">
        <v>3162</v>
      </c>
      <c r="D876" s="342"/>
      <c r="E876" s="342"/>
      <c r="F876" s="342"/>
      <c r="G876" s="342"/>
      <c r="H876" s="342"/>
      <c r="I876" s="342"/>
      <c r="J876" s="343"/>
      <c r="K876" s="258">
        <v>322</v>
      </c>
      <c r="L876" s="258">
        <f t="shared" si="82"/>
        <v>33810</v>
      </c>
      <c r="M876" s="26"/>
      <c r="N876" s="261">
        <f t="shared" si="83"/>
        <v>322</v>
      </c>
      <c r="O876" s="72">
        <f t="shared" si="80"/>
        <v>0</v>
      </c>
      <c r="P876" s="26">
        <f t="shared" si="84"/>
        <v>33810</v>
      </c>
      <c r="Q876" s="28">
        <f t="shared" si="81"/>
        <v>0</v>
      </c>
    </row>
    <row r="877" spans="1:17">
      <c r="A877" s="259">
        <v>0</v>
      </c>
      <c r="B877" s="255">
        <v>94979</v>
      </c>
      <c r="C877" s="341" t="s">
        <v>3163</v>
      </c>
      <c r="D877" s="342"/>
      <c r="E877" s="342"/>
      <c r="F877" s="342"/>
      <c r="G877" s="342"/>
      <c r="H877" s="342"/>
      <c r="I877" s="342"/>
      <c r="J877" s="343"/>
      <c r="K877" s="258">
        <v>216</v>
      </c>
      <c r="L877" s="258">
        <f t="shared" si="82"/>
        <v>22680</v>
      </c>
      <c r="M877" s="26"/>
      <c r="N877" s="261">
        <f t="shared" si="83"/>
        <v>216</v>
      </c>
      <c r="O877" s="72">
        <f t="shared" si="80"/>
        <v>0</v>
      </c>
      <c r="P877" s="26">
        <f t="shared" si="84"/>
        <v>22680</v>
      </c>
      <c r="Q877" s="28">
        <f t="shared" si="81"/>
        <v>0</v>
      </c>
    </row>
    <row r="878" spans="1:17">
      <c r="A878" s="259">
        <v>0</v>
      </c>
      <c r="B878" s="255">
        <v>95000</v>
      </c>
      <c r="C878" s="341" t="s">
        <v>3164</v>
      </c>
      <c r="D878" s="342"/>
      <c r="E878" s="342"/>
      <c r="F878" s="342"/>
      <c r="G878" s="342"/>
      <c r="H878" s="342"/>
      <c r="I878" s="342"/>
      <c r="J878" s="343"/>
      <c r="K878" s="258">
        <v>131</v>
      </c>
      <c r="L878" s="258">
        <f t="shared" si="82"/>
        <v>13755</v>
      </c>
      <c r="M878" s="26"/>
      <c r="N878" s="261">
        <f t="shared" si="83"/>
        <v>131</v>
      </c>
      <c r="O878" s="72">
        <f t="shared" si="80"/>
        <v>0</v>
      </c>
      <c r="P878" s="26">
        <f t="shared" si="84"/>
        <v>13755</v>
      </c>
      <c r="Q878" s="28">
        <f t="shared" si="81"/>
        <v>0</v>
      </c>
    </row>
    <row r="879" spans="1:17">
      <c r="A879" s="259">
        <v>0</v>
      </c>
      <c r="B879" s="255">
        <v>95851</v>
      </c>
      <c r="C879" s="341" t="s">
        <v>3165</v>
      </c>
      <c r="D879" s="342"/>
      <c r="E879" s="342"/>
      <c r="F879" s="342"/>
      <c r="G879" s="342"/>
      <c r="H879" s="342"/>
      <c r="I879" s="342"/>
      <c r="J879" s="343"/>
      <c r="K879" s="96">
        <v>1.99</v>
      </c>
      <c r="L879" s="258">
        <f t="shared" si="82"/>
        <v>209</v>
      </c>
      <c r="M879" s="26"/>
      <c r="N879" s="72">
        <f t="shared" si="83"/>
        <v>1.99</v>
      </c>
      <c r="O879" s="72">
        <f t="shared" si="80"/>
        <v>0</v>
      </c>
      <c r="P879" s="26">
        <f t="shared" si="84"/>
        <v>209</v>
      </c>
      <c r="Q879" s="28">
        <f t="shared" si="81"/>
        <v>0</v>
      </c>
    </row>
    <row r="880" spans="1:17">
      <c r="A880" s="259">
        <v>0</v>
      </c>
      <c r="B880" s="255">
        <v>96750</v>
      </c>
      <c r="C880" s="341" t="s">
        <v>3166</v>
      </c>
      <c r="D880" s="342"/>
      <c r="E880" s="342"/>
      <c r="F880" s="342"/>
      <c r="G880" s="342"/>
      <c r="H880" s="342"/>
      <c r="I880" s="342"/>
      <c r="J880" s="343"/>
      <c r="K880" s="260">
        <v>53.8</v>
      </c>
      <c r="L880" s="258">
        <f t="shared" si="82"/>
        <v>5649</v>
      </c>
      <c r="M880" s="26"/>
      <c r="N880" s="262">
        <f t="shared" si="83"/>
        <v>53.8</v>
      </c>
      <c r="O880" s="72">
        <f t="shared" si="80"/>
        <v>0</v>
      </c>
      <c r="P880" s="26">
        <f t="shared" si="84"/>
        <v>5649</v>
      </c>
      <c r="Q880" s="28">
        <f t="shared" si="81"/>
        <v>0</v>
      </c>
    </row>
    <row r="881" spans="1:17">
      <c r="A881" s="259">
        <v>0</v>
      </c>
      <c r="B881" s="255">
        <v>96883</v>
      </c>
      <c r="C881" s="341" t="s">
        <v>3167</v>
      </c>
      <c r="D881" s="342"/>
      <c r="E881" s="342"/>
      <c r="F881" s="342"/>
      <c r="G881" s="342"/>
      <c r="H881" s="342"/>
      <c r="I881" s="342"/>
      <c r="J881" s="343"/>
      <c r="K881" s="96">
        <v>7.8</v>
      </c>
      <c r="L881" s="258">
        <f t="shared" si="82"/>
        <v>819</v>
      </c>
      <c r="M881" s="26"/>
      <c r="N881" s="72">
        <f t="shared" si="83"/>
        <v>7.8</v>
      </c>
      <c r="O881" s="72">
        <f t="shared" si="80"/>
        <v>0</v>
      </c>
      <c r="P881" s="26">
        <f t="shared" si="84"/>
        <v>819</v>
      </c>
      <c r="Q881" s="28">
        <f t="shared" si="81"/>
        <v>0</v>
      </c>
    </row>
    <row r="882" spans="1:17">
      <c r="A882" s="259">
        <v>0</v>
      </c>
      <c r="B882" s="255">
        <v>121327</v>
      </c>
      <c r="C882" s="341" t="s">
        <v>3168</v>
      </c>
      <c r="D882" s="342"/>
      <c r="E882" s="342"/>
      <c r="F882" s="342"/>
      <c r="G882" s="342"/>
      <c r="H882" s="342"/>
      <c r="I882" s="342"/>
      <c r="J882" s="343"/>
      <c r="K882" s="258">
        <v>99</v>
      </c>
      <c r="L882" s="258">
        <f t="shared" si="82"/>
        <v>10395</v>
      </c>
      <c r="M882" s="26"/>
      <c r="N882" s="262">
        <f t="shared" si="83"/>
        <v>99</v>
      </c>
      <c r="O882" s="72">
        <f t="shared" si="80"/>
        <v>0</v>
      </c>
      <c r="P882" s="26">
        <f t="shared" si="84"/>
        <v>10395</v>
      </c>
      <c r="Q882" s="28">
        <f t="shared" si="81"/>
        <v>0</v>
      </c>
    </row>
    <row r="883" spans="1:17">
      <c r="A883" s="259">
        <v>0</v>
      </c>
      <c r="B883" s="255">
        <v>158808</v>
      </c>
      <c r="C883" s="341" t="s">
        <v>3169</v>
      </c>
      <c r="D883" s="342"/>
      <c r="E883" s="342"/>
      <c r="F883" s="342"/>
      <c r="G883" s="342"/>
      <c r="H883" s="342"/>
      <c r="I883" s="342"/>
      <c r="J883" s="343"/>
      <c r="K883" s="258">
        <v>242</v>
      </c>
      <c r="L883" s="258">
        <f t="shared" si="82"/>
        <v>25410</v>
      </c>
      <c r="M883" s="26"/>
      <c r="N883" s="261">
        <f t="shared" si="83"/>
        <v>242</v>
      </c>
      <c r="O883" s="72">
        <f t="shared" si="80"/>
        <v>0</v>
      </c>
      <c r="P883" s="26">
        <f t="shared" si="84"/>
        <v>25410</v>
      </c>
      <c r="Q883" s="28">
        <f t="shared" si="81"/>
        <v>0</v>
      </c>
    </row>
    <row r="884" spans="1:17">
      <c r="A884" s="259">
        <v>0</v>
      </c>
      <c r="B884" s="255">
        <v>158824</v>
      </c>
      <c r="C884" s="341" t="s">
        <v>3170</v>
      </c>
      <c r="D884" s="342"/>
      <c r="E884" s="342"/>
      <c r="F884" s="342"/>
      <c r="G884" s="342"/>
      <c r="H884" s="342"/>
      <c r="I884" s="342"/>
      <c r="J884" s="343"/>
      <c r="K884" s="258">
        <v>270</v>
      </c>
      <c r="L884" s="258">
        <f t="shared" si="82"/>
        <v>28350</v>
      </c>
      <c r="M884" s="26"/>
      <c r="N884" s="261">
        <f t="shared" si="83"/>
        <v>270</v>
      </c>
      <c r="O884" s="72">
        <f t="shared" si="80"/>
        <v>0</v>
      </c>
      <c r="P884" s="26">
        <f t="shared" si="84"/>
        <v>28350</v>
      </c>
      <c r="Q884" s="28">
        <f t="shared" si="81"/>
        <v>0</v>
      </c>
    </row>
    <row r="885" spans="1:17">
      <c r="A885" s="259">
        <v>0</v>
      </c>
      <c r="B885" s="255">
        <v>148239</v>
      </c>
      <c r="C885" s="341" t="s">
        <v>3171</v>
      </c>
      <c r="D885" s="342"/>
      <c r="E885" s="342"/>
      <c r="F885" s="342"/>
      <c r="G885" s="342"/>
      <c r="H885" s="342"/>
      <c r="I885" s="342"/>
      <c r="J885" s="343"/>
      <c r="K885" s="258">
        <v>351</v>
      </c>
      <c r="L885" s="258">
        <f t="shared" si="82"/>
        <v>36855</v>
      </c>
      <c r="M885" s="26"/>
      <c r="N885" s="261">
        <f t="shared" si="83"/>
        <v>351</v>
      </c>
      <c r="O885" s="72">
        <f t="shared" si="80"/>
        <v>0</v>
      </c>
      <c r="P885" s="26">
        <f t="shared" si="84"/>
        <v>36855</v>
      </c>
      <c r="Q885" s="28">
        <f t="shared" si="81"/>
        <v>0</v>
      </c>
    </row>
    <row r="886" spans="1:17">
      <c r="A886" s="259">
        <v>0</v>
      </c>
      <c r="B886" s="255">
        <v>148270</v>
      </c>
      <c r="C886" s="341" t="s">
        <v>3172</v>
      </c>
      <c r="D886" s="342"/>
      <c r="E886" s="342"/>
      <c r="F886" s="342"/>
      <c r="G886" s="342"/>
      <c r="H886" s="342"/>
      <c r="I886" s="342"/>
      <c r="J886" s="343"/>
      <c r="K886" s="258">
        <v>211</v>
      </c>
      <c r="L886" s="258">
        <f t="shared" si="82"/>
        <v>22155</v>
      </c>
      <c r="M886" s="26"/>
      <c r="N886" s="261">
        <f t="shared" si="83"/>
        <v>211</v>
      </c>
      <c r="O886" s="72">
        <f t="shared" si="80"/>
        <v>0</v>
      </c>
      <c r="P886" s="26">
        <f t="shared" si="84"/>
        <v>22155</v>
      </c>
      <c r="Q886" s="28">
        <f t="shared" si="81"/>
        <v>0</v>
      </c>
    </row>
    <row r="887" spans="1:17">
      <c r="A887" s="259">
        <v>0</v>
      </c>
      <c r="B887" s="255">
        <v>148528</v>
      </c>
      <c r="C887" s="341" t="s">
        <v>3173</v>
      </c>
      <c r="D887" s="342"/>
      <c r="E887" s="342"/>
      <c r="F887" s="342"/>
      <c r="G887" s="342"/>
      <c r="H887" s="342"/>
      <c r="I887" s="342"/>
      <c r="J887" s="343"/>
      <c r="K887" s="260">
        <v>39.5</v>
      </c>
      <c r="L887" s="258">
        <f t="shared" si="82"/>
        <v>4148</v>
      </c>
      <c r="M887" s="26"/>
      <c r="N887" s="262">
        <f t="shared" si="83"/>
        <v>39.5</v>
      </c>
      <c r="O887" s="72">
        <f t="shared" si="80"/>
        <v>0</v>
      </c>
      <c r="P887" s="26">
        <f t="shared" si="84"/>
        <v>4148</v>
      </c>
      <c r="Q887" s="28">
        <f t="shared" si="81"/>
        <v>0</v>
      </c>
    </row>
    <row r="888" spans="1:17">
      <c r="A888" s="259">
        <v>0</v>
      </c>
      <c r="B888" s="255">
        <v>157362</v>
      </c>
      <c r="C888" s="341" t="s">
        <v>3174</v>
      </c>
      <c r="D888" s="342"/>
      <c r="E888" s="342"/>
      <c r="F888" s="342"/>
      <c r="G888" s="342"/>
      <c r="H888" s="342"/>
      <c r="I888" s="342"/>
      <c r="J888" s="343"/>
      <c r="K888" s="258">
        <v>267</v>
      </c>
      <c r="L888" s="258">
        <f t="shared" si="82"/>
        <v>28035</v>
      </c>
      <c r="M888" s="26"/>
      <c r="N888" s="261">
        <f t="shared" si="83"/>
        <v>267</v>
      </c>
      <c r="O888" s="72">
        <f t="shared" si="80"/>
        <v>0</v>
      </c>
      <c r="P888" s="26">
        <f t="shared" si="84"/>
        <v>28035</v>
      </c>
      <c r="Q888" s="28">
        <f t="shared" si="81"/>
        <v>0</v>
      </c>
    </row>
    <row r="889" spans="1:17">
      <c r="A889" s="259">
        <v>0</v>
      </c>
      <c r="B889" s="255">
        <v>206151</v>
      </c>
      <c r="C889" s="341" t="s">
        <v>3175</v>
      </c>
      <c r="D889" s="342"/>
      <c r="E889" s="342"/>
      <c r="F889" s="342"/>
      <c r="G889" s="342"/>
      <c r="H889" s="342"/>
      <c r="I889" s="342"/>
      <c r="J889" s="343"/>
      <c r="K889" s="96">
        <v>6.42</v>
      </c>
      <c r="L889" s="258">
        <f t="shared" si="82"/>
        <v>674</v>
      </c>
      <c r="M889" s="26"/>
      <c r="N889" s="72">
        <f t="shared" si="83"/>
        <v>6.42</v>
      </c>
      <c r="O889" s="72">
        <f t="shared" si="80"/>
        <v>0</v>
      </c>
      <c r="P889" s="26">
        <f t="shared" si="84"/>
        <v>674</v>
      </c>
      <c r="Q889" s="28">
        <f t="shared" si="81"/>
        <v>0</v>
      </c>
    </row>
    <row r="890" spans="1:17" ht="12.5" thickBot="1">
      <c r="A890" s="259">
        <v>0</v>
      </c>
      <c r="B890" s="255">
        <v>215053</v>
      </c>
      <c r="C890" s="341" t="s">
        <v>3176</v>
      </c>
      <c r="D890" s="342"/>
      <c r="E890" s="342"/>
      <c r="F890" s="342"/>
      <c r="G890" s="342"/>
      <c r="H890" s="342"/>
      <c r="I890" s="342"/>
      <c r="J890" s="343"/>
      <c r="K890" s="258">
        <v>104</v>
      </c>
      <c r="L890" s="258">
        <f t="shared" si="82"/>
        <v>10920</v>
      </c>
      <c r="M890" s="26"/>
      <c r="N890" s="262">
        <f t="shared" si="83"/>
        <v>104</v>
      </c>
      <c r="O890" s="72">
        <f t="shared" si="80"/>
        <v>0</v>
      </c>
      <c r="P890" s="26">
        <f t="shared" si="84"/>
        <v>10920</v>
      </c>
      <c r="Q890" s="28">
        <f t="shared" si="81"/>
        <v>0</v>
      </c>
    </row>
    <row r="891" spans="1:17" ht="12" customHeight="1">
      <c r="A891" s="237"/>
      <c r="B891" s="344" t="s">
        <v>3177</v>
      </c>
      <c r="C891" s="344"/>
      <c r="D891" s="344"/>
      <c r="E891" s="344"/>
      <c r="F891" s="344"/>
      <c r="G891" s="344"/>
      <c r="H891" s="344"/>
      <c r="I891" s="344"/>
      <c r="J891" s="344"/>
      <c r="K891" s="345"/>
      <c r="L891" s="214"/>
      <c r="M891" s="26"/>
      <c r="N891" s="261"/>
      <c r="O891" s="72"/>
      <c r="P891" s="26"/>
      <c r="Q891" s="28"/>
    </row>
    <row r="892" spans="1:17">
      <c r="A892" s="259">
        <v>0</v>
      </c>
      <c r="B892" s="255">
        <v>17376</v>
      </c>
      <c r="C892" s="341" t="s">
        <v>3178</v>
      </c>
      <c r="D892" s="342"/>
      <c r="E892" s="342"/>
      <c r="F892" s="342"/>
      <c r="G892" s="342"/>
      <c r="H892" s="342"/>
      <c r="I892" s="342"/>
      <c r="J892" s="343"/>
      <c r="K892" s="96">
        <v>8.25</v>
      </c>
      <c r="L892" s="258">
        <f t="shared" ref="L892:L921" si="85">ROUND(K892*Курс_EUR,0)</f>
        <v>866</v>
      </c>
      <c r="M892" s="26"/>
      <c r="N892" s="72">
        <f t="shared" ref="N892:N921" si="86">K892*(1-Скидка_SATA)</f>
        <v>8.25</v>
      </c>
      <c r="O892" s="72">
        <f t="shared" si="80"/>
        <v>0</v>
      </c>
      <c r="P892" s="26">
        <f t="shared" ref="P892:P921" si="87">L892*(1-Скидка_SATA)</f>
        <v>866</v>
      </c>
      <c r="Q892" s="28">
        <f t="shared" si="81"/>
        <v>0</v>
      </c>
    </row>
    <row r="893" spans="1:17">
      <c r="A893" s="259">
        <v>0</v>
      </c>
      <c r="B893" s="255">
        <v>17384</v>
      </c>
      <c r="C893" s="341" t="s">
        <v>3179</v>
      </c>
      <c r="D893" s="342"/>
      <c r="E893" s="342"/>
      <c r="F893" s="342"/>
      <c r="G893" s="342"/>
      <c r="H893" s="342"/>
      <c r="I893" s="342"/>
      <c r="J893" s="343"/>
      <c r="K893" s="258">
        <v>728</v>
      </c>
      <c r="L893" s="258">
        <f t="shared" si="85"/>
        <v>76440</v>
      </c>
      <c r="M893" s="26"/>
      <c r="N893" s="261">
        <f t="shared" si="86"/>
        <v>728</v>
      </c>
      <c r="O893" s="72">
        <f t="shared" si="80"/>
        <v>0</v>
      </c>
      <c r="P893" s="26">
        <f t="shared" si="87"/>
        <v>76440</v>
      </c>
      <c r="Q893" s="28">
        <f t="shared" si="81"/>
        <v>0</v>
      </c>
    </row>
    <row r="894" spans="1:17">
      <c r="A894" s="259">
        <v>0</v>
      </c>
      <c r="B894" s="255">
        <v>20677</v>
      </c>
      <c r="C894" s="341" t="s">
        <v>3180</v>
      </c>
      <c r="D894" s="342"/>
      <c r="E894" s="342"/>
      <c r="F894" s="342"/>
      <c r="G894" s="342"/>
      <c r="H894" s="342"/>
      <c r="I894" s="342"/>
      <c r="J894" s="343"/>
      <c r="K894" s="258">
        <v>106</v>
      </c>
      <c r="L894" s="258">
        <f t="shared" si="85"/>
        <v>11130</v>
      </c>
      <c r="M894" s="26"/>
      <c r="N894" s="262">
        <f t="shared" si="86"/>
        <v>106</v>
      </c>
      <c r="O894" s="72">
        <f t="shared" si="80"/>
        <v>0</v>
      </c>
      <c r="P894" s="26">
        <f t="shared" si="87"/>
        <v>11130</v>
      </c>
      <c r="Q894" s="28">
        <f t="shared" si="81"/>
        <v>0</v>
      </c>
    </row>
    <row r="895" spans="1:17">
      <c r="A895" s="259">
        <v>0</v>
      </c>
      <c r="B895" s="255">
        <v>23085</v>
      </c>
      <c r="C895" s="341" t="s">
        <v>3181</v>
      </c>
      <c r="D895" s="342"/>
      <c r="E895" s="342"/>
      <c r="F895" s="342"/>
      <c r="G895" s="342"/>
      <c r="H895" s="342"/>
      <c r="I895" s="342"/>
      <c r="J895" s="343"/>
      <c r="K895" s="258">
        <v>158</v>
      </c>
      <c r="L895" s="258">
        <f t="shared" si="85"/>
        <v>16590</v>
      </c>
      <c r="M895" s="26"/>
      <c r="N895" s="261">
        <f t="shared" si="86"/>
        <v>158</v>
      </c>
      <c r="O895" s="72">
        <f t="shared" si="80"/>
        <v>0</v>
      </c>
      <c r="P895" s="26">
        <f t="shared" si="87"/>
        <v>16590</v>
      </c>
      <c r="Q895" s="28">
        <f t="shared" si="81"/>
        <v>0</v>
      </c>
    </row>
    <row r="896" spans="1:17">
      <c r="A896" s="259">
        <v>0</v>
      </c>
      <c r="B896" s="255">
        <v>25890</v>
      </c>
      <c r="C896" s="341" t="s">
        <v>3182</v>
      </c>
      <c r="D896" s="342"/>
      <c r="E896" s="342"/>
      <c r="F896" s="342"/>
      <c r="G896" s="342"/>
      <c r="H896" s="342"/>
      <c r="I896" s="342"/>
      <c r="J896" s="343"/>
      <c r="K896" s="96">
        <v>4.22</v>
      </c>
      <c r="L896" s="258">
        <f t="shared" si="85"/>
        <v>443</v>
      </c>
      <c r="M896" s="26"/>
      <c r="N896" s="72">
        <f t="shared" si="86"/>
        <v>4.22</v>
      </c>
      <c r="O896" s="72">
        <f t="shared" si="80"/>
        <v>0</v>
      </c>
      <c r="P896" s="26">
        <f t="shared" si="87"/>
        <v>443</v>
      </c>
      <c r="Q896" s="28">
        <f t="shared" si="81"/>
        <v>0</v>
      </c>
    </row>
    <row r="897" spans="1:17">
      <c r="A897" s="259">
        <v>0</v>
      </c>
      <c r="B897" s="255">
        <v>62075</v>
      </c>
      <c r="C897" s="341" t="s">
        <v>3183</v>
      </c>
      <c r="D897" s="342"/>
      <c r="E897" s="342"/>
      <c r="F897" s="342"/>
      <c r="G897" s="342"/>
      <c r="H897" s="342"/>
      <c r="I897" s="342"/>
      <c r="J897" s="343"/>
      <c r="K897" s="260">
        <v>64.5</v>
      </c>
      <c r="L897" s="258">
        <f t="shared" si="85"/>
        <v>6773</v>
      </c>
      <c r="M897" s="26"/>
      <c r="N897" s="262">
        <f t="shared" si="86"/>
        <v>64.5</v>
      </c>
      <c r="O897" s="72">
        <f t="shared" si="80"/>
        <v>0</v>
      </c>
      <c r="P897" s="26">
        <f t="shared" si="87"/>
        <v>6773</v>
      </c>
      <c r="Q897" s="28">
        <f t="shared" si="81"/>
        <v>0</v>
      </c>
    </row>
    <row r="898" spans="1:17">
      <c r="A898" s="259">
        <v>0</v>
      </c>
      <c r="B898" s="255">
        <v>88484</v>
      </c>
      <c r="C898" s="341" t="s">
        <v>3184</v>
      </c>
      <c r="D898" s="342"/>
      <c r="E898" s="342"/>
      <c r="F898" s="342"/>
      <c r="G898" s="342"/>
      <c r="H898" s="342"/>
      <c r="I898" s="342"/>
      <c r="J898" s="343"/>
      <c r="K898" s="258">
        <v>166</v>
      </c>
      <c r="L898" s="258">
        <f t="shared" si="85"/>
        <v>17430</v>
      </c>
      <c r="M898" s="26"/>
      <c r="N898" s="261">
        <f t="shared" si="86"/>
        <v>166</v>
      </c>
      <c r="O898" s="72">
        <f t="shared" si="80"/>
        <v>0</v>
      </c>
      <c r="P898" s="26">
        <f t="shared" si="87"/>
        <v>17430</v>
      </c>
      <c r="Q898" s="28">
        <f t="shared" si="81"/>
        <v>0</v>
      </c>
    </row>
    <row r="899" spans="1:17">
      <c r="A899" s="259">
        <v>0</v>
      </c>
      <c r="B899" s="255">
        <v>120717</v>
      </c>
      <c r="C899" s="341" t="s">
        <v>3185</v>
      </c>
      <c r="D899" s="342"/>
      <c r="E899" s="342"/>
      <c r="F899" s="342"/>
      <c r="G899" s="342"/>
      <c r="H899" s="342"/>
      <c r="I899" s="342"/>
      <c r="J899" s="343"/>
      <c r="K899" s="258">
        <v>454</v>
      </c>
      <c r="L899" s="258">
        <f t="shared" si="85"/>
        <v>47670</v>
      </c>
      <c r="M899" s="26"/>
      <c r="N899" s="261">
        <f t="shared" si="86"/>
        <v>454</v>
      </c>
      <c r="O899" s="72">
        <f t="shared" si="80"/>
        <v>0</v>
      </c>
      <c r="P899" s="26">
        <f t="shared" si="87"/>
        <v>47670</v>
      </c>
      <c r="Q899" s="28">
        <f t="shared" si="81"/>
        <v>0</v>
      </c>
    </row>
    <row r="900" spans="1:17">
      <c r="A900" s="259">
        <v>0</v>
      </c>
      <c r="B900" s="255">
        <v>120725</v>
      </c>
      <c r="C900" s="341" t="s">
        <v>3186</v>
      </c>
      <c r="D900" s="342"/>
      <c r="E900" s="342"/>
      <c r="F900" s="342"/>
      <c r="G900" s="342"/>
      <c r="H900" s="342"/>
      <c r="I900" s="342"/>
      <c r="J900" s="343"/>
      <c r="K900" s="260">
        <v>68.599999999999994</v>
      </c>
      <c r="L900" s="258">
        <f t="shared" si="85"/>
        <v>7203</v>
      </c>
      <c r="M900" s="26"/>
      <c r="N900" s="262">
        <f t="shared" si="86"/>
        <v>68.599999999999994</v>
      </c>
      <c r="O900" s="72">
        <f t="shared" si="80"/>
        <v>0</v>
      </c>
      <c r="P900" s="26">
        <f t="shared" si="87"/>
        <v>7203</v>
      </c>
      <c r="Q900" s="28">
        <f t="shared" si="81"/>
        <v>0</v>
      </c>
    </row>
    <row r="901" spans="1:17">
      <c r="A901" s="259">
        <v>0</v>
      </c>
      <c r="B901" s="255">
        <v>120733</v>
      </c>
      <c r="C901" s="341" t="s">
        <v>3187</v>
      </c>
      <c r="D901" s="342"/>
      <c r="E901" s="342"/>
      <c r="F901" s="342"/>
      <c r="G901" s="342"/>
      <c r="H901" s="342"/>
      <c r="I901" s="342"/>
      <c r="J901" s="343"/>
      <c r="K901" s="260">
        <v>38.5</v>
      </c>
      <c r="L901" s="258">
        <f t="shared" si="85"/>
        <v>4043</v>
      </c>
      <c r="M901" s="26"/>
      <c r="N901" s="262">
        <f t="shared" si="86"/>
        <v>38.5</v>
      </c>
      <c r="O901" s="72">
        <f t="shared" si="80"/>
        <v>0</v>
      </c>
      <c r="P901" s="26">
        <f t="shared" si="87"/>
        <v>4043</v>
      </c>
      <c r="Q901" s="28">
        <f t="shared" si="81"/>
        <v>0</v>
      </c>
    </row>
    <row r="902" spans="1:17">
      <c r="A902" s="259">
        <v>0</v>
      </c>
      <c r="B902" s="255">
        <v>120808</v>
      </c>
      <c r="C902" s="341" t="s">
        <v>3188</v>
      </c>
      <c r="D902" s="342"/>
      <c r="E902" s="342"/>
      <c r="F902" s="342"/>
      <c r="G902" s="342"/>
      <c r="H902" s="342"/>
      <c r="I902" s="342"/>
      <c r="J902" s="343"/>
      <c r="K902" s="260">
        <v>40.299999999999997</v>
      </c>
      <c r="L902" s="258">
        <f t="shared" si="85"/>
        <v>4232</v>
      </c>
      <c r="M902" s="26"/>
      <c r="N902" s="262">
        <f t="shared" si="86"/>
        <v>40.299999999999997</v>
      </c>
      <c r="O902" s="72">
        <f t="shared" si="80"/>
        <v>0</v>
      </c>
      <c r="P902" s="26">
        <f t="shared" si="87"/>
        <v>4232</v>
      </c>
      <c r="Q902" s="28">
        <f t="shared" si="81"/>
        <v>0</v>
      </c>
    </row>
    <row r="903" spans="1:17">
      <c r="A903" s="259">
        <v>0</v>
      </c>
      <c r="B903" s="255">
        <v>120816</v>
      </c>
      <c r="C903" s="341" t="s">
        <v>3189</v>
      </c>
      <c r="D903" s="342"/>
      <c r="E903" s="342"/>
      <c r="F903" s="342"/>
      <c r="G903" s="342"/>
      <c r="H903" s="342"/>
      <c r="I903" s="342"/>
      <c r="J903" s="343"/>
      <c r="K903" s="258">
        <v>88</v>
      </c>
      <c r="L903" s="258">
        <f t="shared" si="85"/>
        <v>9240</v>
      </c>
      <c r="M903" s="26"/>
      <c r="N903" s="262">
        <f t="shared" si="86"/>
        <v>88</v>
      </c>
      <c r="O903" s="72">
        <f t="shared" si="80"/>
        <v>0</v>
      </c>
      <c r="P903" s="26">
        <f t="shared" si="87"/>
        <v>9240</v>
      </c>
      <c r="Q903" s="28">
        <f t="shared" si="81"/>
        <v>0</v>
      </c>
    </row>
    <row r="904" spans="1:17">
      <c r="A904" s="259">
        <v>0</v>
      </c>
      <c r="B904" s="255">
        <v>122481</v>
      </c>
      <c r="C904" s="341" t="s">
        <v>3190</v>
      </c>
      <c r="D904" s="342"/>
      <c r="E904" s="342"/>
      <c r="F904" s="342"/>
      <c r="G904" s="342"/>
      <c r="H904" s="342"/>
      <c r="I904" s="342"/>
      <c r="J904" s="343"/>
      <c r="K904" s="258">
        <v>861</v>
      </c>
      <c r="L904" s="258">
        <f t="shared" si="85"/>
        <v>90405</v>
      </c>
      <c r="M904" s="26"/>
      <c r="N904" s="261">
        <f t="shared" si="86"/>
        <v>861</v>
      </c>
      <c r="O904" s="72">
        <f t="shared" si="80"/>
        <v>0</v>
      </c>
      <c r="P904" s="26">
        <f t="shared" si="87"/>
        <v>90405</v>
      </c>
      <c r="Q904" s="28">
        <f t="shared" si="81"/>
        <v>0</v>
      </c>
    </row>
    <row r="905" spans="1:17">
      <c r="A905" s="259">
        <v>0</v>
      </c>
      <c r="B905" s="255">
        <v>187708</v>
      </c>
      <c r="C905" s="341" t="s">
        <v>3191</v>
      </c>
      <c r="D905" s="342"/>
      <c r="E905" s="342"/>
      <c r="F905" s="342"/>
      <c r="G905" s="342"/>
      <c r="H905" s="342"/>
      <c r="I905" s="342"/>
      <c r="J905" s="343"/>
      <c r="K905" s="258">
        <v>262</v>
      </c>
      <c r="L905" s="258">
        <f t="shared" si="85"/>
        <v>27510</v>
      </c>
      <c r="M905" s="26"/>
      <c r="N905" s="261">
        <f t="shared" si="86"/>
        <v>262</v>
      </c>
      <c r="O905" s="72">
        <f t="shared" si="80"/>
        <v>0</v>
      </c>
      <c r="P905" s="26">
        <f t="shared" si="87"/>
        <v>27510</v>
      </c>
      <c r="Q905" s="28">
        <f t="shared" si="81"/>
        <v>0</v>
      </c>
    </row>
    <row r="906" spans="1:17">
      <c r="A906" s="259">
        <v>0</v>
      </c>
      <c r="B906" s="255">
        <v>14233</v>
      </c>
      <c r="C906" s="341" t="s">
        <v>3192</v>
      </c>
      <c r="D906" s="342"/>
      <c r="E906" s="342"/>
      <c r="F906" s="342"/>
      <c r="G906" s="342"/>
      <c r="H906" s="342"/>
      <c r="I906" s="342"/>
      <c r="J906" s="343"/>
      <c r="K906" s="258">
        <v>365</v>
      </c>
      <c r="L906" s="258">
        <f t="shared" si="85"/>
        <v>38325</v>
      </c>
      <c r="M906" s="26"/>
      <c r="N906" s="261">
        <f t="shared" si="86"/>
        <v>365</v>
      </c>
      <c r="O906" s="72">
        <f t="shared" si="80"/>
        <v>0</v>
      </c>
      <c r="P906" s="26">
        <f t="shared" si="87"/>
        <v>38325</v>
      </c>
      <c r="Q906" s="28">
        <f t="shared" si="81"/>
        <v>0</v>
      </c>
    </row>
    <row r="907" spans="1:17">
      <c r="A907" s="259">
        <v>0</v>
      </c>
      <c r="B907" s="255">
        <v>18937</v>
      </c>
      <c r="C907" s="341" t="s">
        <v>3193</v>
      </c>
      <c r="D907" s="342"/>
      <c r="E907" s="342"/>
      <c r="F907" s="342"/>
      <c r="G907" s="342"/>
      <c r="H907" s="342"/>
      <c r="I907" s="342"/>
      <c r="J907" s="343"/>
      <c r="K907" s="260">
        <v>65.599999999999994</v>
      </c>
      <c r="L907" s="258">
        <f t="shared" si="85"/>
        <v>6888</v>
      </c>
      <c r="M907" s="26"/>
      <c r="N907" s="262">
        <f t="shared" si="86"/>
        <v>65.599999999999994</v>
      </c>
      <c r="O907" s="72">
        <f t="shared" si="80"/>
        <v>0</v>
      </c>
      <c r="P907" s="26">
        <f t="shared" si="87"/>
        <v>6888</v>
      </c>
      <c r="Q907" s="28">
        <f t="shared" si="81"/>
        <v>0</v>
      </c>
    </row>
    <row r="908" spans="1:17">
      <c r="A908" s="259">
        <v>0</v>
      </c>
      <c r="B908" s="255">
        <v>19018</v>
      </c>
      <c r="C908" s="341" t="s">
        <v>3194</v>
      </c>
      <c r="D908" s="342"/>
      <c r="E908" s="342"/>
      <c r="F908" s="342"/>
      <c r="G908" s="342"/>
      <c r="H908" s="342"/>
      <c r="I908" s="342"/>
      <c r="J908" s="343"/>
      <c r="K908" s="258">
        <v>948</v>
      </c>
      <c r="L908" s="258">
        <f t="shared" si="85"/>
        <v>99540</v>
      </c>
      <c r="M908" s="26"/>
      <c r="N908" s="261">
        <f t="shared" si="86"/>
        <v>948</v>
      </c>
      <c r="O908" s="72">
        <f t="shared" si="80"/>
        <v>0</v>
      </c>
      <c r="P908" s="26">
        <f t="shared" si="87"/>
        <v>99540</v>
      </c>
      <c r="Q908" s="28">
        <f t="shared" si="81"/>
        <v>0</v>
      </c>
    </row>
    <row r="909" spans="1:17">
      <c r="A909" s="259">
        <v>0</v>
      </c>
      <c r="B909" s="255">
        <v>19026</v>
      </c>
      <c r="C909" s="341" t="s">
        <v>3195</v>
      </c>
      <c r="D909" s="342"/>
      <c r="E909" s="342"/>
      <c r="F909" s="342"/>
      <c r="G909" s="342"/>
      <c r="H909" s="342"/>
      <c r="I909" s="342"/>
      <c r="J909" s="343"/>
      <c r="K909" s="258">
        <v>617</v>
      </c>
      <c r="L909" s="258">
        <f t="shared" si="85"/>
        <v>64785</v>
      </c>
      <c r="M909" s="26"/>
      <c r="N909" s="261">
        <f t="shared" si="86"/>
        <v>617</v>
      </c>
      <c r="O909" s="72">
        <f t="shared" si="80"/>
        <v>0</v>
      </c>
      <c r="P909" s="26">
        <f t="shared" si="87"/>
        <v>64785</v>
      </c>
      <c r="Q909" s="28">
        <f t="shared" si="81"/>
        <v>0</v>
      </c>
    </row>
    <row r="910" spans="1:17">
      <c r="A910" s="259">
        <v>0</v>
      </c>
      <c r="B910" s="255">
        <v>47530</v>
      </c>
      <c r="C910" s="341" t="s">
        <v>3196</v>
      </c>
      <c r="D910" s="342"/>
      <c r="E910" s="342"/>
      <c r="F910" s="342"/>
      <c r="G910" s="342"/>
      <c r="H910" s="342"/>
      <c r="I910" s="342"/>
      <c r="J910" s="343"/>
      <c r="K910" s="258">
        <v>441</v>
      </c>
      <c r="L910" s="258">
        <f t="shared" si="85"/>
        <v>46305</v>
      </c>
      <c r="M910" s="26"/>
      <c r="N910" s="261">
        <f t="shared" si="86"/>
        <v>441</v>
      </c>
      <c r="O910" s="72">
        <f t="shared" si="80"/>
        <v>0</v>
      </c>
      <c r="P910" s="26">
        <f t="shared" si="87"/>
        <v>46305</v>
      </c>
      <c r="Q910" s="28">
        <f t="shared" si="81"/>
        <v>0</v>
      </c>
    </row>
    <row r="911" spans="1:17">
      <c r="A911" s="259">
        <v>0</v>
      </c>
      <c r="B911" s="255">
        <v>72769</v>
      </c>
      <c r="C911" s="341" t="s">
        <v>3197</v>
      </c>
      <c r="D911" s="342"/>
      <c r="E911" s="342"/>
      <c r="F911" s="342"/>
      <c r="G911" s="342"/>
      <c r="H911" s="342"/>
      <c r="I911" s="342"/>
      <c r="J911" s="343"/>
      <c r="K911" s="260">
        <v>83.8</v>
      </c>
      <c r="L911" s="258">
        <f t="shared" si="85"/>
        <v>8799</v>
      </c>
      <c r="M911" s="26"/>
      <c r="N911" s="262">
        <f t="shared" si="86"/>
        <v>83.8</v>
      </c>
      <c r="O911" s="72">
        <f t="shared" si="80"/>
        <v>0</v>
      </c>
      <c r="P911" s="26">
        <f t="shared" si="87"/>
        <v>8799</v>
      </c>
      <c r="Q911" s="28">
        <f t="shared" si="81"/>
        <v>0</v>
      </c>
    </row>
    <row r="912" spans="1:17">
      <c r="A912" s="259">
        <v>0</v>
      </c>
      <c r="B912" s="255">
        <v>3525</v>
      </c>
      <c r="C912" s="341" t="s">
        <v>3198</v>
      </c>
      <c r="D912" s="342"/>
      <c r="E912" s="342"/>
      <c r="F912" s="342"/>
      <c r="G912" s="342"/>
      <c r="H912" s="342"/>
      <c r="I912" s="342"/>
      <c r="J912" s="343"/>
      <c r="K912" s="258">
        <v>438</v>
      </c>
      <c r="L912" s="258">
        <f t="shared" si="85"/>
        <v>45990</v>
      </c>
      <c r="M912" s="26"/>
      <c r="N912" s="261">
        <f t="shared" si="86"/>
        <v>438</v>
      </c>
      <c r="O912" s="72">
        <f t="shared" si="80"/>
        <v>0</v>
      </c>
      <c r="P912" s="26">
        <f t="shared" si="87"/>
        <v>45990</v>
      </c>
      <c r="Q912" s="28">
        <f t="shared" si="81"/>
        <v>0</v>
      </c>
    </row>
    <row r="913" spans="1:17">
      <c r="A913" s="259">
        <v>0</v>
      </c>
      <c r="B913" s="255">
        <v>9472</v>
      </c>
      <c r="C913" s="341" t="s">
        <v>3199</v>
      </c>
      <c r="D913" s="342"/>
      <c r="E913" s="342"/>
      <c r="F913" s="342"/>
      <c r="G913" s="342"/>
      <c r="H913" s="342"/>
      <c r="I913" s="342"/>
      <c r="J913" s="343"/>
      <c r="K913" s="258">
        <v>95</v>
      </c>
      <c r="L913" s="258">
        <f t="shared" si="85"/>
        <v>9975</v>
      </c>
      <c r="M913" s="26"/>
      <c r="N913" s="262">
        <f t="shared" si="86"/>
        <v>95</v>
      </c>
      <c r="O913" s="72">
        <f t="shared" si="80"/>
        <v>0</v>
      </c>
      <c r="P913" s="26">
        <f t="shared" si="87"/>
        <v>9975</v>
      </c>
      <c r="Q913" s="28">
        <f t="shared" si="81"/>
        <v>0</v>
      </c>
    </row>
    <row r="914" spans="1:17">
      <c r="A914" s="259">
        <v>0</v>
      </c>
      <c r="B914" s="255">
        <v>14373</v>
      </c>
      <c r="C914" s="341" t="s">
        <v>3200</v>
      </c>
      <c r="D914" s="342"/>
      <c r="E914" s="342"/>
      <c r="F914" s="342"/>
      <c r="G914" s="342"/>
      <c r="H914" s="342"/>
      <c r="I914" s="342"/>
      <c r="J914" s="343"/>
      <c r="K914" s="258">
        <v>346</v>
      </c>
      <c r="L914" s="258">
        <f t="shared" si="85"/>
        <v>36330</v>
      </c>
      <c r="M914" s="26"/>
      <c r="N914" s="261">
        <f t="shared" si="86"/>
        <v>346</v>
      </c>
      <c r="O914" s="72">
        <f t="shared" si="80"/>
        <v>0</v>
      </c>
      <c r="P914" s="26">
        <f t="shared" si="87"/>
        <v>36330</v>
      </c>
      <c r="Q914" s="28">
        <f t="shared" si="81"/>
        <v>0</v>
      </c>
    </row>
    <row r="915" spans="1:17">
      <c r="A915" s="259">
        <v>0</v>
      </c>
      <c r="B915" s="255">
        <v>19216</v>
      </c>
      <c r="C915" s="341" t="s">
        <v>3201</v>
      </c>
      <c r="D915" s="342"/>
      <c r="E915" s="342"/>
      <c r="F915" s="342"/>
      <c r="G915" s="342"/>
      <c r="H915" s="342"/>
      <c r="I915" s="342"/>
      <c r="J915" s="343"/>
      <c r="K915" s="258">
        <v>631</v>
      </c>
      <c r="L915" s="258">
        <f t="shared" si="85"/>
        <v>66255</v>
      </c>
      <c r="M915" s="26"/>
      <c r="N915" s="261">
        <f t="shared" si="86"/>
        <v>631</v>
      </c>
      <c r="O915" s="72">
        <f t="shared" si="80"/>
        <v>0</v>
      </c>
      <c r="P915" s="26">
        <f t="shared" si="87"/>
        <v>66255</v>
      </c>
      <c r="Q915" s="28">
        <f t="shared" si="81"/>
        <v>0</v>
      </c>
    </row>
    <row r="916" spans="1:17">
      <c r="A916" s="259">
        <v>0</v>
      </c>
      <c r="B916" s="255">
        <v>19224</v>
      </c>
      <c r="C916" s="341" t="s">
        <v>3202</v>
      </c>
      <c r="D916" s="342"/>
      <c r="E916" s="342"/>
      <c r="F916" s="342"/>
      <c r="G916" s="342"/>
      <c r="H916" s="342"/>
      <c r="I916" s="342"/>
      <c r="J916" s="343"/>
      <c r="K916" s="258">
        <v>990</v>
      </c>
      <c r="L916" s="258">
        <f t="shared" si="85"/>
        <v>103950</v>
      </c>
      <c r="M916" s="26"/>
      <c r="N916" s="261">
        <f t="shared" si="86"/>
        <v>990</v>
      </c>
      <c r="O916" s="72">
        <f t="shared" si="80"/>
        <v>0</v>
      </c>
      <c r="P916" s="26">
        <f t="shared" si="87"/>
        <v>103950</v>
      </c>
      <c r="Q916" s="28">
        <f t="shared" si="81"/>
        <v>0</v>
      </c>
    </row>
    <row r="917" spans="1:17">
      <c r="A917" s="259">
        <v>0</v>
      </c>
      <c r="B917" s="255">
        <v>46037</v>
      </c>
      <c r="C917" s="341" t="s">
        <v>3203</v>
      </c>
      <c r="D917" s="342"/>
      <c r="E917" s="342"/>
      <c r="F917" s="342"/>
      <c r="G917" s="342"/>
      <c r="H917" s="342"/>
      <c r="I917" s="342"/>
      <c r="J917" s="343"/>
      <c r="K917" s="258">
        <v>829</v>
      </c>
      <c r="L917" s="258">
        <f t="shared" si="85"/>
        <v>87045</v>
      </c>
      <c r="M917" s="26"/>
      <c r="N917" s="261">
        <f t="shared" si="86"/>
        <v>829</v>
      </c>
      <c r="O917" s="72">
        <f t="shared" si="80"/>
        <v>0</v>
      </c>
      <c r="P917" s="26">
        <f t="shared" si="87"/>
        <v>87045</v>
      </c>
      <c r="Q917" s="28">
        <f t="shared" si="81"/>
        <v>0</v>
      </c>
    </row>
    <row r="918" spans="1:17">
      <c r="A918" s="259">
        <v>0</v>
      </c>
      <c r="B918" s="255">
        <v>181990</v>
      </c>
      <c r="C918" s="341" t="s">
        <v>3204</v>
      </c>
      <c r="D918" s="342"/>
      <c r="E918" s="342"/>
      <c r="F918" s="342"/>
      <c r="G918" s="342"/>
      <c r="H918" s="342"/>
      <c r="I918" s="342"/>
      <c r="J918" s="343"/>
      <c r="K918" s="258">
        <v>694</v>
      </c>
      <c r="L918" s="258">
        <f t="shared" si="85"/>
        <v>72870</v>
      </c>
      <c r="M918" s="26"/>
      <c r="N918" s="261">
        <f t="shared" si="86"/>
        <v>694</v>
      </c>
      <c r="O918" s="72">
        <f t="shared" si="80"/>
        <v>0</v>
      </c>
      <c r="P918" s="26">
        <f t="shared" si="87"/>
        <v>72870</v>
      </c>
      <c r="Q918" s="28">
        <f t="shared" si="81"/>
        <v>0</v>
      </c>
    </row>
    <row r="919" spans="1:17">
      <c r="A919" s="259">
        <v>0</v>
      </c>
      <c r="B919" s="255">
        <v>3913</v>
      </c>
      <c r="C919" s="341" t="s">
        <v>3205</v>
      </c>
      <c r="D919" s="342"/>
      <c r="E919" s="342"/>
      <c r="F919" s="342"/>
      <c r="G919" s="342"/>
      <c r="H919" s="342"/>
      <c r="I919" s="342"/>
      <c r="J919" s="343"/>
      <c r="K919" s="258">
        <v>600</v>
      </c>
      <c r="L919" s="258">
        <f t="shared" si="85"/>
        <v>63000</v>
      </c>
      <c r="M919" s="26"/>
      <c r="N919" s="261">
        <f t="shared" si="86"/>
        <v>600</v>
      </c>
      <c r="O919" s="72">
        <f t="shared" si="80"/>
        <v>0</v>
      </c>
      <c r="P919" s="26">
        <f t="shared" si="87"/>
        <v>63000</v>
      </c>
      <c r="Q919" s="28">
        <f t="shared" si="81"/>
        <v>0</v>
      </c>
    </row>
    <row r="920" spans="1:17">
      <c r="A920" s="259">
        <v>0</v>
      </c>
      <c r="B920" s="255">
        <v>12294</v>
      </c>
      <c r="C920" s="341" t="s">
        <v>3206</v>
      </c>
      <c r="D920" s="342"/>
      <c r="E920" s="342"/>
      <c r="F920" s="342"/>
      <c r="G920" s="342"/>
      <c r="H920" s="342"/>
      <c r="I920" s="342"/>
      <c r="J920" s="343"/>
      <c r="K920" s="258">
        <v>245</v>
      </c>
      <c r="L920" s="258">
        <f t="shared" si="85"/>
        <v>25725</v>
      </c>
      <c r="M920" s="26"/>
      <c r="N920" s="261">
        <f t="shared" si="86"/>
        <v>245</v>
      </c>
      <c r="O920" s="72">
        <f t="shared" si="80"/>
        <v>0</v>
      </c>
      <c r="P920" s="26">
        <f t="shared" si="87"/>
        <v>25725</v>
      </c>
      <c r="Q920" s="28">
        <f t="shared" si="81"/>
        <v>0</v>
      </c>
    </row>
    <row r="921" spans="1:17">
      <c r="A921" s="259">
        <v>0</v>
      </c>
      <c r="B921" s="255">
        <v>12880</v>
      </c>
      <c r="C921" s="341" t="s">
        <v>3207</v>
      </c>
      <c r="D921" s="342"/>
      <c r="E921" s="342"/>
      <c r="F921" s="342"/>
      <c r="G921" s="342"/>
      <c r="H921" s="342"/>
      <c r="I921" s="342"/>
      <c r="J921" s="343"/>
      <c r="K921" s="258">
        <v>1015</v>
      </c>
      <c r="L921" s="258">
        <f t="shared" si="85"/>
        <v>106575</v>
      </c>
      <c r="M921" s="26"/>
      <c r="N921" s="261">
        <f t="shared" si="86"/>
        <v>1015</v>
      </c>
      <c r="O921" s="72">
        <f t="shared" si="80"/>
        <v>0</v>
      </c>
      <c r="P921" s="26">
        <f t="shared" si="87"/>
        <v>106575</v>
      </c>
      <c r="Q921" s="28">
        <f t="shared" si="81"/>
        <v>0</v>
      </c>
    </row>
    <row r="922" spans="1:17">
      <c r="A922" s="259">
        <v>0</v>
      </c>
      <c r="B922" s="255">
        <v>173989</v>
      </c>
      <c r="C922" s="341" t="s">
        <v>3208</v>
      </c>
      <c r="D922" s="342"/>
      <c r="E922" s="342"/>
      <c r="F922" s="342"/>
      <c r="G922" s="342"/>
      <c r="H922" s="342"/>
      <c r="I922" s="342"/>
      <c r="J922" s="343"/>
      <c r="K922" s="258">
        <v>113</v>
      </c>
      <c r="L922" s="258">
        <f t="shared" ref="L922:L952" si="88">ROUND(K922*Курс_EUR,0)</f>
        <v>11865</v>
      </c>
      <c r="M922" s="26"/>
      <c r="N922" s="261">
        <f t="shared" ref="N922:N952" si="89">K922*(1-Скидка_SATA)</f>
        <v>113</v>
      </c>
      <c r="O922" s="72">
        <f t="shared" si="80"/>
        <v>0</v>
      </c>
      <c r="P922" s="26">
        <f t="shared" ref="P922:P952" si="90">L922*(1-Скидка_SATA)</f>
        <v>11865</v>
      </c>
      <c r="Q922" s="28">
        <f t="shared" si="81"/>
        <v>0</v>
      </c>
    </row>
    <row r="923" spans="1:17">
      <c r="A923" s="259">
        <v>0</v>
      </c>
      <c r="B923" s="255">
        <v>177923</v>
      </c>
      <c r="C923" s="341" t="s">
        <v>3209</v>
      </c>
      <c r="D923" s="342"/>
      <c r="E923" s="342"/>
      <c r="F923" s="342"/>
      <c r="G923" s="342"/>
      <c r="H923" s="342"/>
      <c r="I923" s="342"/>
      <c r="J923" s="343"/>
      <c r="K923" s="258">
        <v>694</v>
      </c>
      <c r="L923" s="258">
        <f t="shared" si="88"/>
        <v>72870</v>
      </c>
      <c r="M923" s="26"/>
      <c r="N923" s="261">
        <f t="shared" si="89"/>
        <v>694</v>
      </c>
      <c r="O923" s="72">
        <f t="shared" si="80"/>
        <v>0</v>
      </c>
      <c r="P923" s="26">
        <f t="shared" si="90"/>
        <v>72870</v>
      </c>
      <c r="Q923" s="28">
        <f t="shared" si="81"/>
        <v>0</v>
      </c>
    </row>
    <row r="924" spans="1:17">
      <c r="A924" s="259">
        <v>0</v>
      </c>
      <c r="B924" s="255">
        <v>16709</v>
      </c>
      <c r="C924" s="341" t="s">
        <v>3210</v>
      </c>
      <c r="D924" s="342"/>
      <c r="E924" s="342"/>
      <c r="F924" s="342"/>
      <c r="G924" s="342"/>
      <c r="H924" s="342"/>
      <c r="I924" s="342"/>
      <c r="J924" s="343"/>
      <c r="K924" s="260">
        <v>22.7</v>
      </c>
      <c r="L924" s="258">
        <f t="shared" si="88"/>
        <v>2384</v>
      </c>
      <c r="M924" s="26"/>
      <c r="N924" s="262">
        <f t="shared" si="89"/>
        <v>22.7</v>
      </c>
      <c r="O924" s="72">
        <f t="shared" si="80"/>
        <v>0</v>
      </c>
      <c r="P924" s="26">
        <f t="shared" si="90"/>
        <v>2384</v>
      </c>
      <c r="Q924" s="28">
        <f t="shared" si="81"/>
        <v>0</v>
      </c>
    </row>
    <row r="925" spans="1:17">
      <c r="A925" s="259">
        <v>0</v>
      </c>
      <c r="B925" s="255">
        <v>19158</v>
      </c>
      <c r="C925" s="341" t="s">
        <v>3211</v>
      </c>
      <c r="D925" s="342"/>
      <c r="E925" s="342"/>
      <c r="F925" s="342"/>
      <c r="G925" s="342"/>
      <c r="H925" s="342"/>
      <c r="I925" s="342"/>
      <c r="J925" s="343"/>
      <c r="K925" s="260">
        <v>74.099999999999994</v>
      </c>
      <c r="L925" s="258">
        <f t="shared" si="88"/>
        <v>7781</v>
      </c>
      <c r="M925" s="26"/>
      <c r="N925" s="262">
        <f t="shared" si="89"/>
        <v>74.099999999999994</v>
      </c>
      <c r="O925" s="72">
        <f t="shared" si="80"/>
        <v>0</v>
      </c>
      <c r="P925" s="26">
        <f t="shared" si="90"/>
        <v>7781</v>
      </c>
      <c r="Q925" s="28">
        <f t="shared" si="81"/>
        <v>0</v>
      </c>
    </row>
    <row r="926" spans="1:17">
      <c r="A926" s="259">
        <v>0</v>
      </c>
      <c r="B926" s="255">
        <v>22657</v>
      </c>
      <c r="C926" s="341" t="s">
        <v>3212</v>
      </c>
      <c r="D926" s="342"/>
      <c r="E926" s="342"/>
      <c r="F926" s="342"/>
      <c r="G926" s="342"/>
      <c r="H926" s="342"/>
      <c r="I926" s="342"/>
      <c r="J926" s="343"/>
      <c r="K926" s="260">
        <v>22.2</v>
      </c>
      <c r="L926" s="258">
        <f t="shared" si="88"/>
        <v>2331</v>
      </c>
      <c r="M926" s="26"/>
      <c r="N926" s="262">
        <f t="shared" si="89"/>
        <v>22.2</v>
      </c>
      <c r="O926" s="72">
        <f t="shared" si="80"/>
        <v>0</v>
      </c>
      <c r="P926" s="26">
        <f t="shared" si="90"/>
        <v>2331</v>
      </c>
      <c r="Q926" s="28">
        <f t="shared" si="81"/>
        <v>0</v>
      </c>
    </row>
    <row r="927" spans="1:17">
      <c r="A927" s="259">
        <v>0</v>
      </c>
      <c r="B927" s="255">
        <v>24422</v>
      </c>
      <c r="C927" s="341" t="s">
        <v>3213</v>
      </c>
      <c r="D927" s="342"/>
      <c r="E927" s="342"/>
      <c r="F927" s="342"/>
      <c r="G927" s="342"/>
      <c r="H927" s="342"/>
      <c r="I927" s="342"/>
      <c r="J927" s="343"/>
      <c r="K927" s="258">
        <v>1632</v>
      </c>
      <c r="L927" s="258">
        <f t="shared" si="88"/>
        <v>171360</v>
      </c>
      <c r="M927" s="26"/>
      <c r="N927" s="261">
        <f t="shared" si="89"/>
        <v>1632</v>
      </c>
      <c r="O927" s="72">
        <f t="shared" si="80"/>
        <v>0</v>
      </c>
      <c r="P927" s="26">
        <f t="shared" si="90"/>
        <v>171360</v>
      </c>
      <c r="Q927" s="28">
        <f t="shared" si="81"/>
        <v>0</v>
      </c>
    </row>
    <row r="928" spans="1:17" ht="21" customHeight="1">
      <c r="A928" s="259">
        <v>0</v>
      </c>
      <c r="B928" s="255">
        <v>25338</v>
      </c>
      <c r="C928" s="341" t="s">
        <v>3214</v>
      </c>
      <c r="D928" s="342"/>
      <c r="E928" s="342"/>
      <c r="F928" s="342"/>
      <c r="G928" s="342"/>
      <c r="H928" s="342"/>
      <c r="I928" s="342"/>
      <c r="J928" s="343"/>
      <c r="K928" s="258">
        <v>2330</v>
      </c>
      <c r="L928" s="258">
        <f t="shared" si="88"/>
        <v>244650</v>
      </c>
      <c r="M928" s="26"/>
      <c r="N928" s="261">
        <f t="shared" si="89"/>
        <v>2330</v>
      </c>
      <c r="O928" s="72">
        <f t="shared" si="80"/>
        <v>0</v>
      </c>
      <c r="P928" s="26">
        <f t="shared" si="90"/>
        <v>244650</v>
      </c>
      <c r="Q928" s="28">
        <f t="shared" si="81"/>
        <v>0</v>
      </c>
    </row>
    <row r="929" spans="1:17">
      <c r="A929" s="259">
        <v>0</v>
      </c>
      <c r="B929" s="255">
        <v>45195</v>
      </c>
      <c r="C929" s="341" t="s">
        <v>3215</v>
      </c>
      <c r="D929" s="342"/>
      <c r="E929" s="342"/>
      <c r="F929" s="342"/>
      <c r="G929" s="342"/>
      <c r="H929" s="342"/>
      <c r="I929" s="342"/>
      <c r="J929" s="343"/>
      <c r="K929" s="258">
        <v>298</v>
      </c>
      <c r="L929" s="258">
        <f t="shared" si="88"/>
        <v>31290</v>
      </c>
      <c r="M929" s="26"/>
      <c r="N929" s="261">
        <f t="shared" si="89"/>
        <v>298</v>
      </c>
      <c r="O929" s="72">
        <f t="shared" ref="O929:O993" si="91">N929*M929</f>
        <v>0</v>
      </c>
      <c r="P929" s="26">
        <f t="shared" si="90"/>
        <v>31290</v>
      </c>
      <c r="Q929" s="28">
        <f t="shared" ref="Q929:Q993" si="92">M929*P929</f>
        <v>0</v>
      </c>
    </row>
    <row r="930" spans="1:17">
      <c r="A930" s="259">
        <v>0</v>
      </c>
      <c r="B930" s="255">
        <v>46763</v>
      </c>
      <c r="C930" s="341" t="s">
        <v>3216</v>
      </c>
      <c r="D930" s="342"/>
      <c r="E930" s="342"/>
      <c r="F930" s="342"/>
      <c r="G930" s="342"/>
      <c r="H930" s="342"/>
      <c r="I930" s="342"/>
      <c r="J930" s="343"/>
      <c r="K930" s="96">
        <v>6.78</v>
      </c>
      <c r="L930" s="258">
        <f t="shared" si="88"/>
        <v>712</v>
      </c>
      <c r="M930" s="26"/>
      <c r="N930" s="72">
        <f t="shared" si="89"/>
        <v>6.78</v>
      </c>
      <c r="O930" s="72">
        <f t="shared" si="91"/>
        <v>0</v>
      </c>
      <c r="P930" s="26">
        <f t="shared" si="90"/>
        <v>712</v>
      </c>
      <c r="Q930" s="28">
        <f t="shared" si="92"/>
        <v>0</v>
      </c>
    </row>
    <row r="931" spans="1:17">
      <c r="A931" s="259">
        <v>0</v>
      </c>
      <c r="B931" s="255">
        <v>46821</v>
      </c>
      <c r="C931" s="341" t="s">
        <v>3217</v>
      </c>
      <c r="D931" s="342"/>
      <c r="E931" s="342"/>
      <c r="F931" s="342"/>
      <c r="G931" s="342"/>
      <c r="H931" s="342"/>
      <c r="I931" s="342"/>
      <c r="J931" s="343"/>
      <c r="K931" s="96">
        <v>7.7</v>
      </c>
      <c r="L931" s="258">
        <f t="shared" si="88"/>
        <v>809</v>
      </c>
      <c r="M931" s="26"/>
      <c r="N931" s="72">
        <f t="shared" si="89"/>
        <v>7.7</v>
      </c>
      <c r="O931" s="72">
        <f t="shared" si="91"/>
        <v>0</v>
      </c>
      <c r="P931" s="26">
        <f t="shared" si="90"/>
        <v>809</v>
      </c>
      <c r="Q931" s="28">
        <f t="shared" si="92"/>
        <v>0</v>
      </c>
    </row>
    <row r="932" spans="1:17">
      <c r="A932" s="259">
        <v>0</v>
      </c>
      <c r="B932" s="255">
        <v>47209</v>
      </c>
      <c r="C932" s="341" t="s">
        <v>3218</v>
      </c>
      <c r="D932" s="342"/>
      <c r="E932" s="342"/>
      <c r="F932" s="342"/>
      <c r="G932" s="342"/>
      <c r="H932" s="342"/>
      <c r="I932" s="342"/>
      <c r="J932" s="343"/>
      <c r="K932" s="260">
        <v>43.6</v>
      </c>
      <c r="L932" s="258">
        <f t="shared" si="88"/>
        <v>4578</v>
      </c>
      <c r="M932" s="26"/>
      <c r="N932" s="262">
        <f t="shared" si="89"/>
        <v>43.6</v>
      </c>
      <c r="O932" s="72">
        <f t="shared" si="91"/>
        <v>0</v>
      </c>
      <c r="P932" s="26">
        <f t="shared" si="90"/>
        <v>4578</v>
      </c>
      <c r="Q932" s="28">
        <f t="shared" si="92"/>
        <v>0</v>
      </c>
    </row>
    <row r="933" spans="1:17">
      <c r="A933" s="259">
        <v>0</v>
      </c>
      <c r="B933" s="255">
        <v>47514</v>
      </c>
      <c r="C933" s="341" t="s">
        <v>3219</v>
      </c>
      <c r="D933" s="342"/>
      <c r="E933" s="342"/>
      <c r="F933" s="342"/>
      <c r="G933" s="342"/>
      <c r="H933" s="342"/>
      <c r="I933" s="342"/>
      <c r="J933" s="343"/>
      <c r="K933" s="96">
        <v>7.7</v>
      </c>
      <c r="L933" s="258">
        <f t="shared" si="88"/>
        <v>809</v>
      </c>
      <c r="M933" s="26"/>
      <c r="N933" s="72">
        <f t="shared" si="89"/>
        <v>7.7</v>
      </c>
      <c r="O933" s="72">
        <f t="shared" si="91"/>
        <v>0</v>
      </c>
      <c r="P933" s="26">
        <f t="shared" si="90"/>
        <v>809</v>
      </c>
      <c r="Q933" s="28">
        <f t="shared" si="92"/>
        <v>0</v>
      </c>
    </row>
    <row r="934" spans="1:17">
      <c r="A934" s="259">
        <v>0</v>
      </c>
      <c r="B934" s="255">
        <v>51300</v>
      </c>
      <c r="C934" s="341" t="s">
        <v>3220</v>
      </c>
      <c r="D934" s="342"/>
      <c r="E934" s="342"/>
      <c r="F934" s="342"/>
      <c r="G934" s="342"/>
      <c r="H934" s="342"/>
      <c r="I934" s="342"/>
      <c r="J934" s="343"/>
      <c r="K934" s="258">
        <v>422</v>
      </c>
      <c r="L934" s="258">
        <f t="shared" si="88"/>
        <v>44310</v>
      </c>
      <c r="M934" s="26"/>
      <c r="N934" s="261">
        <f t="shared" si="89"/>
        <v>422</v>
      </c>
      <c r="O934" s="72">
        <f t="shared" si="91"/>
        <v>0</v>
      </c>
      <c r="P934" s="26">
        <f t="shared" si="90"/>
        <v>44310</v>
      </c>
      <c r="Q934" s="28">
        <f t="shared" si="92"/>
        <v>0</v>
      </c>
    </row>
    <row r="935" spans="1:17">
      <c r="A935" s="259">
        <v>0</v>
      </c>
      <c r="B935" s="255">
        <v>51466</v>
      </c>
      <c r="C935" s="341" t="s">
        <v>3221</v>
      </c>
      <c r="D935" s="342"/>
      <c r="E935" s="342"/>
      <c r="F935" s="342"/>
      <c r="G935" s="342"/>
      <c r="H935" s="342"/>
      <c r="I935" s="342"/>
      <c r="J935" s="343"/>
      <c r="K935" s="258">
        <v>230</v>
      </c>
      <c r="L935" s="258">
        <f t="shared" si="88"/>
        <v>24150</v>
      </c>
      <c r="M935" s="26"/>
      <c r="N935" s="261">
        <f t="shared" si="89"/>
        <v>230</v>
      </c>
      <c r="O935" s="72">
        <f t="shared" si="91"/>
        <v>0</v>
      </c>
      <c r="P935" s="26">
        <f t="shared" si="90"/>
        <v>24150</v>
      </c>
      <c r="Q935" s="28">
        <f t="shared" si="92"/>
        <v>0</v>
      </c>
    </row>
    <row r="936" spans="1:17">
      <c r="A936" s="259">
        <v>0</v>
      </c>
      <c r="B936" s="255">
        <v>60012</v>
      </c>
      <c r="C936" s="341" t="s">
        <v>3222</v>
      </c>
      <c r="D936" s="342"/>
      <c r="E936" s="342"/>
      <c r="F936" s="342"/>
      <c r="G936" s="342"/>
      <c r="H936" s="342"/>
      <c r="I936" s="342"/>
      <c r="J936" s="343"/>
      <c r="K936" s="258">
        <v>557</v>
      </c>
      <c r="L936" s="258">
        <f t="shared" si="88"/>
        <v>58485</v>
      </c>
      <c r="M936" s="26"/>
      <c r="N936" s="261">
        <f t="shared" si="89"/>
        <v>557</v>
      </c>
      <c r="O936" s="72">
        <f t="shared" si="91"/>
        <v>0</v>
      </c>
      <c r="P936" s="26">
        <f t="shared" si="90"/>
        <v>58485</v>
      </c>
      <c r="Q936" s="28">
        <f t="shared" si="92"/>
        <v>0</v>
      </c>
    </row>
    <row r="937" spans="1:17">
      <c r="A937" s="259">
        <v>0</v>
      </c>
      <c r="B937" s="255">
        <v>60038</v>
      </c>
      <c r="C937" s="341" t="s">
        <v>3223</v>
      </c>
      <c r="D937" s="342"/>
      <c r="E937" s="342"/>
      <c r="F937" s="342"/>
      <c r="G937" s="342"/>
      <c r="H937" s="342"/>
      <c r="I937" s="342"/>
      <c r="J937" s="343"/>
      <c r="K937" s="258">
        <v>594</v>
      </c>
      <c r="L937" s="258">
        <f t="shared" si="88"/>
        <v>62370</v>
      </c>
      <c r="M937" s="26"/>
      <c r="N937" s="261">
        <f t="shared" si="89"/>
        <v>594</v>
      </c>
      <c r="O937" s="72">
        <f t="shared" si="91"/>
        <v>0</v>
      </c>
      <c r="P937" s="26">
        <f t="shared" si="90"/>
        <v>62370</v>
      </c>
      <c r="Q937" s="28">
        <f t="shared" si="92"/>
        <v>0</v>
      </c>
    </row>
    <row r="938" spans="1:17">
      <c r="A938" s="259">
        <v>0</v>
      </c>
      <c r="B938" s="255">
        <v>60228</v>
      </c>
      <c r="C938" s="341" t="s">
        <v>3224</v>
      </c>
      <c r="D938" s="342"/>
      <c r="E938" s="342"/>
      <c r="F938" s="342"/>
      <c r="G938" s="342"/>
      <c r="H938" s="342"/>
      <c r="I938" s="342"/>
      <c r="J938" s="343"/>
      <c r="K938" s="258">
        <v>368</v>
      </c>
      <c r="L938" s="258">
        <f t="shared" si="88"/>
        <v>38640</v>
      </c>
      <c r="M938" s="26"/>
      <c r="N938" s="261">
        <f t="shared" si="89"/>
        <v>368</v>
      </c>
      <c r="O938" s="72">
        <f t="shared" si="91"/>
        <v>0</v>
      </c>
      <c r="P938" s="26">
        <f t="shared" si="90"/>
        <v>38640</v>
      </c>
      <c r="Q938" s="28">
        <f t="shared" si="92"/>
        <v>0</v>
      </c>
    </row>
    <row r="939" spans="1:17">
      <c r="A939" s="259">
        <v>0</v>
      </c>
      <c r="B939" s="255">
        <v>60301</v>
      </c>
      <c r="C939" s="341" t="s">
        <v>3225</v>
      </c>
      <c r="D939" s="342"/>
      <c r="E939" s="342"/>
      <c r="F939" s="342"/>
      <c r="G939" s="342"/>
      <c r="H939" s="342"/>
      <c r="I939" s="342"/>
      <c r="J939" s="343"/>
      <c r="K939" s="258">
        <v>173</v>
      </c>
      <c r="L939" s="258">
        <f t="shared" si="88"/>
        <v>18165</v>
      </c>
      <c r="M939" s="26"/>
      <c r="N939" s="261">
        <f t="shared" si="89"/>
        <v>173</v>
      </c>
      <c r="O939" s="72">
        <f t="shared" si="91"/>
        <v>0</v>
      </c>
      <c r="P939" s="26">
        <f t="shared" si="90"/>
        <v>18165</v>
      </c>
      <c r="Q939" s="28">
        <f t="shared" si="92"/>
        <v>0</v>
      </c>
    </row>
    <row r="940" spans="1:17">
      <c r="A940" s="259">
        <v>0</v>
      </c>
      <c r="B940" s="255">
        <v>60657</v>
      </c>
      <c r="C940" s="341" t="s">
        <v>3226</v>
      </c>
      <c r="D940" s="342"/>
      <c r="E940" s="342"/>
      <c r="F940" s="342"/>
      <c r="G940" s="342"/>
      <c r="H940" s="342"/>
      <c r="I940" s="342"/>
      <c r="J940" s="343"/>
      <c r="K940" s="258">
        <v>182</v>
      </c>
      <c r="L940" s="258">
        <f t="shared" si="88"/>
        <v>19110</v>
      </c>
      <c r="M940" s="26"/>
      <c r="N940" s="261">
        <f t="shared" si="89"/>
        <v>182</v>
      </c>
      <c r="O940" s="72">
        <f t="shared" si="91"/>
        <v>0</v>
      </c>
      <c r="P940" s="26">
        <f t="shared" si="90"/>
        <v>19110</v>
      </c>
      <c r="Q940" s="28">
        <f t="shared" si="92"/>
        <v>0</v>
      </c>
    </row>
    <row r="941" spans="1:17" ht="24" customHeight="1">
      <c r="A941" s="259">
        <v>0</v>
      </c>
      <c r="B941" s="255">
        <v>61192</v>
      </c>
      <c r="C941" s="341" t="s">
        <v>3227</v>
      </c>
      <c r="D941" s="342"/>
      <c r="E941" s="342"/>
      <c r="F941" s="342"/>
      <c r="G941" s="342"/>
      <c r="H941" s="342"/>
      <c r="I941" s="342"/>
      <c r="J941" s="343"/>
      <c r="K941" s="258">
        <v>3115</v>
      </c>
      <c r="L941" s="258">
        <f t="shared" si="88"/>
        <v>327075</v>
      </c>
      <c r="M941" s="26"/>
      <c r="N941" s="261">
        <f t="shared" si="89"/>
        <v>3115</v>
      </c>
      <c r="O941" s="72">
        <f t="shared" si="91"/>
        <v>0</v>
      </c>
      <c r="P941" s="26">
        <f t="shared" si="90"/>
        <v>327075</v>
      </c>
      <c r="Q941" s="28">
        <f t="shared" si="92"/>
        <v>0</v>
      </c>
    </row>
    <row r="942" spans="1:17">
      <c r="A942" s="259">
        <v>0</v>
      </c>
      <c r="B942" s="255">
        <v>62257</v>
      </c>
      <c r="C942" s="341" t="s">
        <v>3228</v>
      </c>
      <c r="D942" s="342"/>
      <c r="E942" s="342"/>
      <c r="F942" s="342"/>
      <c r="G942" s="342"/>
      <c r="H942" s="342"/>
      <c r="I942" s="342"/>
      <c r="J942" s="343"/>
      <c r="K942" s="260">
        <v>43.3</v>
      </c>
      <c r="L942" s="258">
        <f t="shared" si="88"/>
        <v>4547</v>
      </c>
      <c r="M942" s="26"/>
      <c r="N942" s="262">
        <f t="shared" si="89"/>
        <v>43.3</v>
      </c>
      <c r="O942" s="72">
        <f t="shared" si="91"/>
        <v>0</v>
      </c>
      <c r="P942" s="26">
        <f t="shared" si="90"/>
        <v>4547</v>
      </c>
      <c r="Q942" s="28">
        <f t="shared" si="92"/>
        <v>0</v>
      </c>
    </row>
    <row r="943" spans="1:17">
      <c r="A943" s="259">
        <v>0</v>
      </c>
      <c r="B943" s="255">
        <v>62273</v>
      </c>
      <c r="C943" s="341" t="s">
        <v>3229</v>
      </c>
      <c r="D943" s="342"/>
      <c r="E943" s="342"/>
      <c r="F943" s="342"/>
      <c r="G943" s="342"/>
      <c r="H943" s="342"/>
      <c r="I943" s="342"/>
      <c r="J943" s="343"/>
      <c r="K943" s="260">
        <v>37.6</v>
      </c>
      <c r="L943" s="258">
        <f t="shared" si="88"/>
        <v>3948</v>
      </c>
      <c r="M943" s="26"/>
      <c r="N943" s="262">
        <f t="shared" si="89"/>
        <v>37.6</v>
      </c>
      <c r="O943" s="72">
        <f t="shared" si="91"/>
        <v>0</v>
      </c>
      <c r="P943" s="26">
        <f t="shared" si="90"/>
        <v>3948</v>
      </c>
      <c r="Q943" s="28">
        <f t="shared" si="92"/>
        <v>0</v>
      </c>
    </row>
    <row r="944" spans="1:17">
      <c r="A944" s="259">
        <v>0</v>
      </c>
      <c r="B944" s="255">
        <v>62281</v>
      </c>
      <c r="C944" s="341" t="s">
        <v>3230</v>
      </c>
      <c r="D944" s="342"/>
      <c r="E944" s="342"/>
      <c r="F944" s="342"/>
      <c r="G944" s="342"/>
      <c r="H944" s="342"/>
      <c r="I944" s="342"/>
      <c r="J944" s="343"/>
      <c r="K944" s="260">
        <v>68.599999999999994</v>
      </c>
      <c r="L944" s="258">
        <f t="shared" si="88"/>
        <v>7203</v>
      </c>
      <c r="M944" s="26"/>
      <c r="N944" s="262">
        <f t="shared" si="89"/>
        <v>68.599999999999994</v>
      </c>
      <c r="O944" s="72">
        <f t="shared" si="91"/>
        <v>0</v>
      </c>
      <c r="P944" s="26">
        <f t="shared" si="90"/>
        <v>7203</v>
      </c>
      <c r="Q944" s="28">
        <f t="shared" si="92"/>
        <v>0</v>
      </c>
    </row>
    <row r="945" spans="1:17">
      <c r="A945" s="259">
        <v>0</v>
      </c>
      <c r="B945" s="255">
        <v>62299</v>
      </c>
      <c r="C945" s="341" t="s">
        <v>3231</v>
      </c>
      <c r="D945" s="342"/>
      <c r="E945" s="342"/>
      <c r="F945" s="342"/>
      <c r="G945" s="342"/>
      <c r="H945" s="342"/>
      <c r="I945" s="342"/>
      <c r="J945" s="343"/>
      <c r="K945" s="260">
        <v>19.8</v>
      </c>
      <c r="L945" s="258">
        <f t="shared" si="88"/>
        <v>2079</v>
      </c>
      <c r="M945" s="26"/>
      <c r="N945" s="262">
        <f t="shared" si="89"/>
        <v>19.8</v>
      </c>
      <c r="O945" s="72">
        <f t="shared" si="91"/>
        <v>0</v>
      </c>
      <c r="P945" s="26">
        <f t="shared" si="90"/>
        <v>2079</v>
      </c>
      <c r="Q945" s="28">
        <f t="shared" si="92"/>
        <v>0</v>
      </c>
    </row>
    <row r="946" spans="1:17">
      <c r="A946" s="259">
        <v>0</v>
      </c>
      <c r="B946" s="255">
        <v>62307</v>
      </c>
      <c r="C946" s="341" t="s">
        <v>3232</v>
      </c>
      <c r="D946" s="342"/>
      <c r="E946" s="342"/>
      <c r="F946" s="342"/>
      <c r="G946" s="342"/>
      <c r="H946" s="342"/>
      <c r="I946" s="342"/>
      <c r="J946" s="343"/>
      <c r="K946" s="260">
        <v>18.100000000000001</v>
      </c>
      <c r="L946" s="258">
        <f t="shared" si="88"/>
        <v>1901</v>
      </c>
      <c r="M946" s="26"/>
      <c r="N946" s="262">
        <f t="shared" si="89"/>
        <v>18.100000000000001</v>
      </c>
      <c r="O946" s="72">
        <f t="shared" si="91"/>
        <v>0</v>
      </c>
      <c r="P946" s="26">
        <f t="shared" si="90"/>
        <v>1901</v>
      </c>
      <c r="Q946" s="28">
        <f t="shared" si="92"/>
        <v>0</v>
      </c>
    </row>
    <row r="947" spans="1:17">
      <c r="A947" s="259">
        <v>0</v>
      </c>
      <c r="B947" s="255">
        <v>62943</v>
      </c>
      <c r="C947" s="341" t="s">
        <v>3233</v>
      </c>
      <c r="D947" s="342"/>
      <c r="E947" s="342"/>
      <c r="F947" s="342"/>
      <c r="G947" s="342"/>
      <c r="H947" s="342"/>
      <c r="I947" s="342"/>
      <c r="J947" s="343"/>
      <c r="K947" s="96">
        <v>7.7</v>
      </c>
      <c r="L947" s="258">
        <f t="shared" si="88"/>
        <v>809</v>
      </c>
      <c r="M947" s="26"/>
      <c r="N947" s="72">
        <f t="shared" si="89"/>
        <v>7.7</v>
      </c>
      <c r="O947" s="72">
        <f t="shared" si="91"/>
        <v>0</v>
      </c>
      <c r="P947" s="26">
        <f t="shared" si="90"/>
        <v>809</v>
      </c>
      <c r="Q947" s="28">
        <f t="shared" si="92"/>
        <v>0</v>
      </c>
    </row>
    <row r="948" spans="1:17">
      <c r="A948" s="259">
        <v>0</v>
      </c>
      <c r="B948" s="255">
        <v>63479</v>
      </c>
      <c r="C948" s="341" t="s">
        <v>3234</v>
      </c>
      <c r="D948" s="342"/>
      <c r="E948" s="342"/>
      <c r="F948" s="342"/>
      <c r="G948" s="342"/>
      <c r="H948" s="342"/>
      <c r="I948" s="342"/>
      <c r="J948" s="343"/>
      <c r="K948" s="260">
        <v>87.6</v>
      </c>
      <c r="L948" s="258">
        <f t="shared" si="88"/>
        <v>9198</v>
      </c>
      <c r="M948" s="26"/>
      <c r="N948" s="262">
        <f t="shared" si="89"/>
        <v>87.6</v>
      </c>
      <c r="O948" s="72">
        <f t="shared" si="91"/>
        <v>0</v>
      </c>
      <c r="P948" s="26">
        <f t="shared" si="90"/>
        <v>9198</v>
      </c>
      <c r="Q948" s="28">
        <f t="shared" si="92"/>
        <v>0</v>
      </c>
    </row>
    <row r="949" spans="1:17">
      <c r="A949" s="259">
        <v>0</v>
      </c>
      <c r="B949" s="255">
        <v>63487</v>
      </c>
      <c r="C949" s="341" t="s">
        <v>3235</v>
      </c>
      <c r="D949" s="342"/>
      <c r="E949" s="342"/>
      <c r="F949" s="342"/>
      <c r="G949" s="342"/>
      <c r="H949" s="342"/>
      <c r="I949" s="342"/>
      <c r="J949" s="343"/>
      <c r="K949" s="260">
        <v>72.599999999999994</v>
      </c>
      <c r="L949" s="258">
        <f t="shared" si="88"/>
        <v>7623</v>
      </c>
      <c r="M949" s="26"/>
      <c r="N949" s="262">
        <f t="shared" si="89"/>
        <v>72.599999999999994</v>
      </c>
      <c r="O949" s="72">
        <f t="shared" si="91"/>
        <v>0</v>
      </c>
      <c r="P949" s="26">
        <f t="shared" si="90"/>
        <v>7623</v>
      </c>
      <c r="Q949" s="28">
        <f t="shared" si="92"/>
        <v>0</v>
      </c>
    </row>
    <row r="950" spans="1:17">
      <c r="A950" s="259">
        <v>0</v>
      </c>
      <c r="B950" s="255">
        <v>74245</v>
      </c>
      <c r="C950" s="341" t="s">
        <v>3236</v>
      </c>
      <c r="D950" s="342"/>
      <c r="E950" s="342"/>
      <c r="F950" s="342"/>
      <c r="G950" s="342"/>
      <c r="H950" s="342"/>
      <c r="I950" s="342"/>
      <c r="J950" s="343"/>
      <c r="K950" s="260">
        <v>46</v>
      </c>
      <c r="L950" s="258">
        <f t="shared" si="88"/>
        <v>4830</v>
      </c>
      <c r="M950" s="26"/>
      <c r="N950" s="262">
        <f t="shared" si="89"/>
        <v>46</v>
      </c>
      <c r="O950" s="72">
        <f t="shared" si="91"/>
        <v>0</v>
      </c>
      <c r="P950" s="26">
        <f t="shared" si="90"/>
        <v>4830</v>
      </c>
      <c r="Q950" s="28">
        <f t="shared" si="92"/>
        <v>0</v>
      </c>
    </row>
    <row r="951" spans="1:17">
      <c r="A951" s="259">
        <v>0</v>
      </c>
      <c r="B951" s="255">
        <v>82107</v>
      </c>
      <c r="C951" s="341" t="s">
        <v>3237</v>
      </c>
      <c r="D951" s="342"/>
      <c r="E951" s="342"/>
      <c r="F951" s="342"/>
      <c r="G951" s="342"/>
      <c r="H951" s="342"/>
      <c r="I951" s="342"/>
      <c r="J951" s="343"/>
      <c r="K951" s="258">
        <v>626</v>
      </c>
      <c r="L951" s="258">
        <f t="shared" si="88"/>
        <v>65730</v>
      </c>
      <c r="M951" s="26"/>
      <c r="N951" s="261">
        <f t="shared" si="89"/>
        <v>626</v>
      </c>
      <c r="O951" s="72">
        <f t="shared" si="91"/>
        <v>0</v>
      </c>
      <c r="P951" s="26">
        <f t="shared" si="90"/>
        <v>65730</v>
      </c>
      <c r="Q951" s="28">
        <f t="shared" si="92"/>
        <v>0</v>
      </c>
    </row>
    <row r="952" spans="1:17">
      <c r="A952" s="259">
        <v>0</v>
      </c>
      <c r="B952" s="255">
        <v>156026</v>
      </c>
      <c r="C952" s="341" t="s">
        <v>3238</v>
      </c>
      <c r="D952" s="342"/>
      <c r="E952" s="342"/>
      <c r="F952" s="342"/>
      <c r="G952" s="342"/>
      <c r="H952" s="342"/>
      <c r="I952" s="342"/>
      <c r="J952" s="343"/>
      <c r="K952" s="260">
        <v>72.599999999999994</v>
      </c>
      <c r="L952" s="258">
        <f t="shared" si="88"/>
        <v>7623</v>
      </c>
      <c r="M952" s="26"/>
      <c r="N952" s="262">
        <f t="shared" si="89"/>
        <v>72.599999999999994</v>
      </c>
      <c r="O952" s="72">
        <f t="shared" si="91"/>
        <v>0</v>
      </c>
      <c r="P952" s="26">
        <f t="shared" si="90"/>
        <v>7623</v>
      </c>
      <c r="Q952" s="28">
        <f t="shared" si="92"/>
        <v>0</v>
      </c>
    </row>
    <row r="953" spans="1:17">
      <c r="A953" s="259">
        <v>0</v>
      </c>
      <c r="B953" s="255">
        <v>187716</v>
      </c>
      <c r="C953" s="341" t="s">
        <v>3239</v>
      </c>
      <c r="D953" s="342"/>
      <c r="E953" s="342"/>
      <c r="F953" s="342"/>
      <c r="G953" s="342"/>
      <c r="H953" s="342"/>
      <c r="I953" s="342"/>
      <c r="J953" s="343"/>
      <c r="K953" s="258">
        <v>440</v>
      </c>
      <c r="L953" s="258">
        <f t="shared" ref="L953:L988" si="93">ROUND(K953*Курс_EUR,0)</f>
        <v>46200</v>
      </c>
      <c r="M953" s="26"/>
      <c r="N953" s="261">
        <f t="shared" ref="N953:N988" si="94">K953*(1-Скидка_SATA)</f>
        <v>440</v>
      </c>
      <c r="O953" s="72">
        <f t="shared" si="91"/>
        <v>0</v>
      </c>
      <c r="P953" s="26">
        <f t="shared" ref="P953:P988" si="95">L953*(1-Скидка_SATA)</f>
        <v>46200</v>
      </c>
      <c r="Q953" s="28">
        <f t="shared" si="92"/>
        <v>0</v>
      </c>
    </row>
    <row r="954" spans="1:17">
      <c r="A954" s="259">
        <v>0</v>
      </c>
      <c r="B954" s="255">
        <v>187724</v>
      </c>
      <c r="C954" s="341" t="s">
        <v>3240</v>
      </c>
      <c r="D954" s="342"/>
      <c r="E954" s="342"/>
      <c r="F954" s="342"/>
      <c r="G954" s="342"/>
      <c r="H954" s="342"/>
      <c r="I954" s="342"/>
      <c r="J954" s="343"/>
      <c r="K954" s="258">
        <v>578</v>
      </c>
      <c r="L954" s="258">
        <f t="shared" si="93"/>
        <v>60690</v>
      </c>
      <c r="M954" s="26"/>
      <c r="N954" s="261">
        <f t="shared" si="94"/>
        <v>578</v>
      </c>
      <c r="O954" s="72">
        <f t="shared" si="91"/>
        <v>0</v>
      </c>
      <c r="P954" s="26">
        <f t="shared" si="95"/>
        <v>60690</v>
      </c>
      <c r="Q954" s="28">
        <f t="shared" si="92"/>
        <v>0</v>
      </c>
    </row>
    <row r="955" spans="1:17">
      <c r="A955" s="259">
        <v>0</v>
      </c>
      <c r="B955" s="255">
        <v>187732</v>
      </c>
      <c r="C955" s="341" t="s">
        <v>3241</v>
      </c>
      <c r="D955" s="342"/>
      <c r="E955" s="342"/>
      <c r="F955" s="342"/>
      <c r="G955" s="342"/>
      <c r="H955" s="342"/>
      <c r="I955" s="342"/>
      <c r="J955" s="343"/>
      <c r="K955" s="258">
        <v>753</v>
      </c>
      <c r="L955" s="258">
        <f t="shared" si="93"/>
        <v>79065</v>
      </c>
      <c r="M955" s="26"/>
      <c r="N955" s="261">
        <f t="shared" si="94"/>
        <v>753</v>
      </c>
      <c r="O955" s="72">
        <f t="shared" si="91"/>
        <v>0</v>
      </c>
      <c r="P955" s="26">
        <f t="shared" si="95"/>
        <v>79065</v>
      </c>
      <c r="Q955" s="28">
        <f t="shared" si="92"/>
        <v>0</v>
      </c>
    </row>
    <row r="956" spans="1:17">
      <c r="A956" s="259">
        <v>0</v>
      </c>
      <c r="B956" s="255">
        <v>82149</v>
      </c>
      <c r="C956" s="341" t="s">
        <v>3242</v>
      </c>
      <c r="D956" s="342"/>
      <c r="E956" s="342"/>
      <c r="F956" s="342"/>
      <c r="G956" s="342"/>
      <c r="H956" s="342"/>
      <c r="I956" s="342"/>
      <c r="J956" s="343"/>
      <c r="K956" s="258">
        <v>286</v>
      </c>
      <c r="L956" s="258">
        <f t="shared" si="93"/>
        <v>30030</v>
      </c>
      <c r="M956" s="26"/>
      <c r="N956" s="261">
        <f t="shared" si="94"/>
        <v>286</v>
      </c>
      <c r="O956" s="72">
        <f t="shared" si="91"/>
        <v>0</v>
      </c>
      <c r="P956" s="26">
        <f t="shared" si="95"/>
        <v>30030</v>
      </c>
      <c r="Q956" s="28">
        <f t="shared" si="92"/>
        <v>0</v>
      </c>
    </row>
    <row r="957" spans="1:17">
      <c r="A957" s="259">
        <v>0</v>
      </c>
      <c r="B957" s="255">
        <v>21154</v>
      </c>
      <c r="C957" s="341" t="s">
        <v>3243</v>
      </c>
      <c r="D957" s="342"/>
      <c r="E957" s="342"/>
      <c r="F957" s="342"/>
      <c r="G957" s="342"/>
      <c r="H957" s="342"/>
      <c r="I957" s="342"/>
      <c r="J957" s="343"/>
      <c r="K957" s="258">
        <v>202</v>
      </c>
      <c r="L957" s="258">
        <f t="shared" si="93"/>
        <v>21210</v>
      </c>
      <c r="M957" s="26"/>
      <c r="N957" s="261">
        <f t="shared" si="94"/>
        <v>202</v>
      </c>
      <c r="O957" s="72">
        <f t="shared" si="91"/>
        <v>0</v>
      </c>
      <c r="P957" s="26">
        <f t="shared" si="95"/>
        <v>21210</v>
      </c>
      <c r="Q957" s="28">
        <f t="shared" si="92"/>
        <v>0</v>
      </c>
    </row>
    <row r="958" spans="1:17">
      <c r="A958" s="259">
        <v>0</v>
      </c>
      <c r="B958" s="255">
        <v>21451</v>
      </c>
      <c r="C958" s="341" t="s">
        <v>3244</v>
      </c>
      <c r="D958" s="342"/>
      <c r="E958" s="342"/>
      <c r="F958" s="342"/>
      <c r="G958" s="342"/>
      <c r="H958" s="342"/>
      <c r="I958" s="342"/>
      <c r="J958" s="343"/>
      <c r="K958" s="260">
        <v>26</v>
      </c>
      <c r="L958" s="258">
        <f t="shared" si="93"/>
        <v>2730</v>
      </c>
      <c r="M958" s="26"/>
      <c r="N958" s="262">
        <f t="shared" si="94"/>
        <v>26</v>
      </c>
      <c r="O958" s="72">
        <f t="shared" si="91"/>
        <v>0</v>
      </c>
      <c r="P958" s="26">
        <f t="shared" si="95"/>
        <v>2730</v>
      </c>
      <c r="Q958" s="28">
        <f t="shared" si="92"/>
        <v>0</v>
      </c>
    </row>
    <row r="959" spans="1:17">
      <c r="A959" s="259">
        <v>0</v>
      </c>
      <c r="B959" s="255">
        <v>82248</v>
      </c>
      <c r="C959" s="341" t="s">
        <v>3245</v>
      </c>
      <c r="D959" s="342"/>
      <c r="E959" s="342"/>
      <c r="F959" s="342"/>
      <c r="G959" s="342"/>
      <c r="H959" s="342"/>
      <c r="I959" s="342"/>
      <c r="J959" s="343"/>
      <c r="K959" s="260">
        <v>52.7</v>
      </c>
      <c r="L959" s="258">
        <f t="shared" si="93"/>
        <v>5534</v>
      </c>
      <c r="M959" s="26"/>
      <c r="N959" s="262">
        <f t="shared" si="94"/>
        <v>52.7</v>
      </c>
      <c r="O959" s="72">
        <f t="shared" si="91"/>
        <v>0</v>
      </c>
      <c r="P959" s="26">
        <f t="shared" si="95"/>
        <v>5534</v>
      </c>
      <c r="Q959" s="28">
        <f t="shared" si="92"/>
        <v>0</v>
      </c>
    </row>
    <row r="960" spans="1:17">
      <c r="A960" s="259">
        <v>0</v>
      </c>
      <c r="B960" s="255">
        <v>182</v>
      </c>
      <c r="C960" s="341" t="s">
        <v>3246</v>
      </c>
      <c r="D960" s="342"/>
      <c r="E960" s="342"/>
      <c r="F960" s="342"/>
      <c r="G960" s="342"/>
      <c r="H960" s="342"/>
      <c r="I960" s="342"/>
      <c r="J960" s="343"/>
      <c r="K960" s="96">
        <v>9.0500000000000007</v>
      </c>
      <c r="L960" s="258">
        <f>ROUND(K960*Курс_EUR,0)</f>
        <v>950</v>
      </c>
      <c r="M960" s="26"/>
      <c r="N960" s="72">
        <f>K960*(1-Скидка_SATA)</f>
        <v>9.0500000000000007</v>
      </c>
      <c r="O960" s="72">
        <f>N960*M960</f>
        <v>0</v>
      </c>
      <c r="P960" s="26">
        <f>L960*(1-Скидка_SATA)</f>
        <v>950</v>
      </c>
      <c r="Q960" s="28">
        <f>M960*P960</f>
        <v>0</v>
      </c>
    </row>
    <row r="961" spans="1:17">
      <c r="A961" s="259">
        <v>0</v>
      </c>
      <c r="B961" s="255">
        <v>208</v>
      </c>
      <c r="C961" s="341" t="s">
        <v>3247</v>
      </c>
      <c r="D961" s="342"/>
      <c r="E961" s="342"/>
      <c r="F961" s="342"/>
      <c r="G961" s="342"/>
      <c r="H961" s="342"/>
      <c r="I961" s="342"/>
      <c r="J961" s="343"/>
      <c r="K961" s="96">
        <v>13.77</v>
      </c>
      <c r="L961" s="258">
        <f>ROUND(K961*Курс_EUR,0)</f>
        <v>1446</v>
      </c>
      <c r="M961" s="26"/>
      <c r="N961" s="72">
        <f>K961*(1-Скидка_SATA)</f>
        <v>13.77</v>
      </c>
      <c r="O961" s="72">
        <f>N961*M961</f>
        <v>0</v>
      </c>
      <c r="P961" s="26">
        <f>L961*(1-Скидка_SATA)</f>
        <v>1446</v>
      </c>
      <c r="Q961" s="28">
        <f>M961*P961</f>
        <v>0</v>
      </c>
    </row>
    <row r="962" spans="1:17">
      <c r="A962" s="259">
        <v>0</v>
      </c>
      <c r="B962" s="255">
        <v>3426</v>
      </c>
      <c r="C962" s="341" t="s">
        <v>3248</v>
      </c>
      <c r="D962" s="342"/>
      <c r="E962" s="342"/>
      <c r="F962" s="342"/>
      <c r="G962" s="342"/>
      <c r="H962" s="342"/>
      <c r="I962" s="342"/>
      <c r="J962" s="343"/>
      <c r="K962" s="96">
        <v>4.76</v>
      </c>
      <c r="L962" s="258">
        <f t="shared" si="93"/>
        <v>500</v>
      </c>
      <c r="M962" s="26"/>
      <c r="N962" s="72">
        <f t="shared" si="94"/>
        <v>4.76</v>
      </c>
      <c r="O962" s="72">
        <f t="shared" si="91"/>
        <v>0</v>
      </c>
      <c r="P962" s="26">
        <f t="shared" si="95"/>
        <v>500</v>
      </c>
      <c r="Q962" s="28">
        <f t="shared" si="92"/>
        <v>0</v>
      </c>
    </row>
    <row r="963" spans="1:17">
      <c r="A963" s="259">
        <v>0</v>
      </c>
      <c r="B963" s="255">
        <v>8318</v>
      </c>
      <c r="C963" s="341" t="s">
        <v>3249</v>
      </c>
      <c r="D963" s="342"/>
      <c r="E963" s="342"/>
      <c r="F963" s="342"/>
      <c r="G963" s="342"/>
      <c r="H963" s="342"/>
      <c r="I963" s="342"/>
      <c r="J963" s="343"/>
      <c r="K963" s="96">
        <v>11.36</v>
      </c>
      <c r="L963" s="258">
        <f t="shared" si="93"/>
        <v>1193</v>
      </c>
      <c r="M963" s="26"/>
      <c r="N963" s="72">
        <f t="shared" si="94"/>
        <v>11.36</v>
      </c>
      <c r="O963" s="72">
        <f t="shared" si="91"/>
        <v>0</v>
      </c>
      <c r="P963" s="26">
        <f t="shared" si="95"/>
        <v>1193</v>
      </c>
      <c r="Q963" s="28">
        <f t="shared" si="92"/>
        <v>0</v>
      </c>
    </row>
    <row r="964" spans="1:17">
      <c r="A964" s="259">
        <v>0</v>
      </c>
      <c r="B964" s="255">
        <v>9779</v>
      </c>
      <c r="C964" s="341" t="s">
        <v>3250</v>
      </c>
      <c r="D964" s="342"/>
      <c r="E964" s="342"/>
      <c r="F964" s="342"/>
      <c r="G964" s="342"/>
      <c r="H964" s="342"/>
      <c r="I964" s="342"/>
      <c r="J964" s="343"/>
      <c r="K964" s="258">
        <v>137</v>
      </c>
      <c r="L964" s="258">
        <f t="shared" si="93"/>
        <v>14385</v>
      </c>
      <c r="M964" s="26"/>
      <c r="N964" s="261">
        <f t="shared" si="94"/>
        <v>137</v>
      </c>
      <c r="O964" s="72">
        <f t="shared" si="91"/>
        <v>0</v>
      </c>
      <c r="P964" s="26">
        <f t="shared" si="95"/>
        <v>14385</v>
      </c>
      <c r="Q964" s="28">
        <f t="shared" si="92"/>
        <v>0</v>
      </c>
    </row>
    <row r="965" spans="1:17">
      <c r="A965" s="259">
        <v>0</v>
      </c>
      <c r="B965" s="255">
        <v>10322</v>
      </c>
      <c r="C965" s="341" t="s">
        <v>3251</v>
      </c>
      <c r="D965" s="342"/>
      <c r="E965" s="342"/>
      <c r="F965" s="342"/>
      <c r="G965" s="342"/>
      <c r="H965" s="342"/>
      <c r="I965" s="342"/>
      <c r="J965" s="343"/>
      <c r="K965" s="258">
        <v>37</v>
      </c>
      <c r="L965" s="258">
        <f>ROUND(K965*Курс_EUR,0)</f>
        <v>3885</v>
      </c>
      <c r="M965" s="26"/>
      <c r="N965" s="262">
        <f>K965*(1-Скидка_SATA)</f>
        <v>37</v>
      </c>
      <c r="O965" s="72">
        <f>N965*M965</f>
        <v>0</v>
      </c>
      <c r="P965" s="26">
        <f>L965*(1-Скидка_SATA)</f>
        <v>3885</v>
      </c>
      <c r="Q965" s="28">
        <f>M965*P965</f>
        <v>0</v>
      </c>
    </row>
    <row r="966" spans="1:17">
      <c r="A966" s="259">
        <v>0</v>
      </c>
      <c r="B966" s="255">
        <v>11163</v>
      </c>
      <c r="C966" s="341" t="s">
        <v>3252</v>
      </c>
      <c r="D966" s="342"/>
      <c r="E966" s="342"/>
      <c r="F966" s="342"/>
      <c r="G966" s="342"/>
      <c r="H966" s="342"/>
      <c r="I966" s="342"/>
      <c r="J966" s="343"/>
      <c r="K966" s="260">
        <v>47.3</v>
      </c>
      <c r="L966" s="258">
        <f t="shared" si="93"/>
        <v>4967</v>
      </c>
      <c r="M966" s="26"/>
      <c r="N966" s="262">
        <f t="shared" si="94"/>
        <v>47.3</v>
      </c>
      <c r="O966" s="72">
        <f t="shared" si="91"/>
        <v>0</v>
      </c>
      <c r="P966" s="26">
        <f t="shared" si="95"/>
        <v>4967</v>
      </c>
      <c r="Q966" s="28">
        <f t="shared" si="92"/>
        <v>0</v>
      </c>
    </row>
    <row r="967" spans="1:17">
      <c r="A967" s="259">
        <v>0</v>
      </c>
      <c r="B967" s="255">
        <v>11437</v>
      </c>
      <c r="C967" s="341" t="s">
        <v>3253</v>
      </c>
      <c r="D967" s="342"/>
      <c r="E967" s="342"/>
      <c r="F967" s="342"/>
      <c r="G967" s="342"/>
      <c r="H967" s="342"/>
      <c r="I967" s="342"/>
      <c r="J967" s="343"/>
      <c r="K967" s="96">
        <v>9.64</v>
      </c>
      <c r="L967" s="258">
        <f t="shared" si="93"/>
        <v>1012</v>
      </c>
      <c r="M967" s="26"/>
      <c r="N967" s="72">
        <f t="shared" si="94"/>
        <v>9.64</v>
      </c>
      <c r="O967" s="72">
        <f t="shared" si="91"/>
        <v>0</v>
      </c>
      <c r="P967" s="26">
        <f t="shared" si="95"/>
        <v>1012</v>
      </c>
      <c r="Q967" s="28">
        <f t="shared" si="92"/>
        <v>0</v>
      </c>
    </row>
    <row r="968" spans="1:17">
      <c r="A968" s="259">
        <v>0</v>
      </c>
      <c r="B968" s="255">
        <v>11445</v>
      </c>
      <c r="C968" s="341" t="s">
        <v>3254</v>
      </c>
      <c r="D968" s="342"/>
      <c r="E968" s="342"/>
      <c r="F968" s="342"/>
      <c r="G968" s="342"/>
      <c r="H968" s="342"/>
      <c r="I968" s="342"/>
      <c r="J968" s="343"/>
      <c r="K968" s="96">
        <v>5.37</v>
      </c>
      <c r="L968" s="258">
        <f>ROUND(K968*Курс_EUR,0)</f>
        <v>564</v>
      </c>
      <c r="M968" s="26"/>
      <c r="N968" s="72">
        <f>K968*(1-Скидка_SATA)</f>
        <v>5.37</v>
      </c>
      <c r="O968" s="72">
        <f>N968*M968</f>
        <v>0</v>
      </c>
      <c r="P968" s="26">
        <f>L968*(1-Скидка_SATA)</f>
        <v>564</v>
      </c>
      <c r="Q968" s="28">
        <f>M968*P968</f>
        <v>0</v>
      </c>
    </row>
    <row r="969" spans="1:17">
      <c r="A969" s="259">
        <v>0</v>
      </c>
      <c r="B969" s="255">
        <v>11460</v>
      </c>
      <c r="C969" s="341" t="s">
        <v>3255</v>
      </c>
      <c r="D969" s="342"/>
      <c r="E969" s="342"/>
      <c r="F969" s="342"/>
      <c r="G969" s="342"/>
      <c r="H969" s="342"/>
      <c r="I969" s="342"/>
      <c r="J969" s="343"/>
      <c r="K969" s="96">
        <v>10.86</v>
      </c>
      <c r="L969" s="258">
        <f t="shared" si="93"/>
        <v>1140</v>
      </c>
      <c r="M969" s="26"/>
      <c r="N969" s="72">
        <f t="shared" si="94"/>
        <v>10.86</v>
      </c>
      <c r="O969" s="72">
        <f t="shared" si="91"/>
        <v>0</v>
      </c>
      <c r="P969" s="26">
        <f t="shared" si="95"/>
        <v>1140</v>
      </c>
      <c r="Q969" s="28">
        <f t="shared" si="92"/>
        <v>0</v>
      </c>
    </row>
    <row r="970" spans="1:17">
      <c r="A970" s="259">
        <v>0</v>
      </c>
      <c r="B970" s="255">
        <v>11494</v>
      </c>
      <c r="C970" s="341" t="s">
        <v>3256</v>
      </c>
      <c r="D970" s="342"/>
      <c r="E970" s="342"/>
      <c r="F970" s="342"/>
      <c r="G970" s="342"/>
      <c r="H970" s="342"/>
      <c r="I970" s="342"/>
      <c r="J970" s="343"/>
      <c r="K970" s="260">
        <v>21.6</v>
      </c>
      <c r="L970" s="258">
        <f t="shared" si="93"/>
        <v>2268</v>
      </c>
      <c r="M970" s="26"/>
      <c r="N970" s="262">
        <f t="shared" si="94"/>
        <v>21.6</v>
      </c>
      <c r="O970" s="72">
        <f t="shared" si="91"/>
        <v>0</v>
      </c>
      <c r="P970" s="26">
        <f t="shared" si="95"/>
        <v>2268</v>
      </c>
      <c r="Q970" s="28">
        <f t="shared" si="92"/>
        <v>0</v>
      </c>
    </row>
    <row r="971" spans="1:17">
      <c r="A971" s="259">
        <v>0</v>
      </c>
      <c r="B971" s="255">
        <v>11502</v>
      </c>
      <c r="C971" s="341" t="s">
        <v>3257</v>
      </c>
      <c r="D971" s="342"/>
      <c r="E971" s="342"/>
      <c r="F971" s="342"/>
      <c r="G971" s="342"/>
      <c r="H971" s="342"/>
      <c r="I971" s="342"/>
      <c r="J971" s="343"/>
      <c r="K971" s="260">
        <v>43.3</v>
      </c>
      <c r="L971" s="258">
        <f t="shared" si="93"/>
        <v>4547</v>
      </c>
      <c r="M971" s="26"/>
      <c r="N971" s="262">
        <f t="shared" si="94"/>
        <v>43.3</v>
      </c>
      <c r="O971" s="72">
        <f t="shared" si="91"/>
        <v>0</v>
      </c>
      <c r="P971" s="26">
        <f t="shared" si="95"/>
        <v>4547</v>
      </c>
      <c r="Q971" s="28">
        <f t="shared" si="92"/>
        <v>0</v>
      </c>
    </row>
    <row r="972" spans="1:17">
      <c r="A972" s="259">
        <v>0</v>
      </c>
      <c r="B972" s="255">
        <v>11510</v>
      </c>
      <c r="C972" s="341" t="s">
        <v>3258</v>
      </c>
      <c r="D972" s="342"/>
      <c r="E972" s="342"/>
      <c r="F972" s="342"/>
      <c r="G972" s="342"/>
      <c r="H972" s="342"/>
      <c r="I972" s="342"/>
      <c r="J972" s="343"/>
      <c r="K972" s="258">
        <v>97</v>
      </c>
      <c r="L972" s="258">
        <f t="shared" si="93"/>
        <v>10185</v>
      </c>
      <c r="M972" s="26"/>
      <c r="N972" s="262">
        <f t="shared" si="94"/>
        <v>97</v>
      </c>
      <c r="O972" s="72">
        <f t="shared" si="91"/>
        <v>0</v>
      </c>
      <c r="P972" s="26">
        <f t="shared" si="95"/>
        <v>10185</v>
      </c>
      <c r="Q972" s="28">
        <f t="shared" si="92"/>
        <v>0</v>
      </c>
    </row>
    <row r="973" spans="1:17">
      <c r="A973" s="259">
        <v>0</v>
      </c>
      <c r="B973" s="255">
        <v>11544</v>
      </c>
      <c r="C973" s="341" t="s">
        <v>3259</v>
      </c>
      <c r="D973" s="342"/>
      <c r="E973" s="342"/>
      <c r="F973" s="342"/>
      <c r="G973" s="342"/>
      <c r="H973" s="342"/>
      <c r="I973" s="342"/>
      <c r="J973" s="343"/>
      <c r="K973" s="96">
        <v>6.43</v>
      </c>
      <c r="L973" s="258">
        <f t="shared" si="93"/>
        <v>675</v>
      </c>
      <c r="M973" s="26"/>
      <c r="N973" s="72">
        <f t="shared" si="94"/>
        <v>6.43</v>
      </c>
      <c r="O973" s="72">
        <f t="shared" si="91"/>
        <v>0</v>
      </c>
      <c r="P973" s="26">
        <f t="shared" si="95"/>
        <v>675</v>
      </c>
      <c r="Q973" s="28">
        <f t="shared" si="92"/>
        <v>0</v>
      </c>
    </row>
    <row r="974" spans="1:17">
      <c r="A974" s="259">
        <v>0</v>
      </c>
      <c r="B974" s="255">
        <v>11866</v>
      </c>
      <c r="C974" s="341" t="s">
        <v>3260</v>
      </c>
      <c r="D974" s="342"/>
      <c r="E974" s="342"/>
      <c r="F974" s="342"/>
      <c r="G974" s="342"/>
      <c r="H974" s="342"/>
      <c r="I974" s="342"/>
      <c r="J974" s="343"/>
      <c r="K974" s="258">
        <v>92</v>
      </c>
      <c r="L974" s="258">
        <f t="shared" si="93"/>
        <v>9660</v>
      </c>
      <c r="M974" s="26"/>
      <c r="N974" s="262">
        <f t="shared" si="94"/>
        <v>92</v>
      </c>
      <c r="O974" s="72">
        <f t="shared" si="91"/>
        <v>0</v>
      </c>
      <c r="P974" s="26">
        <f t="shared" si="95"/>
        <v>9660</v>
      </c>
      <c r="Q974" s="28">
        <f t="shared" si="92"/>
        <v>0</v>
      </c>
    </row>
    <row r="975" spans="1:17">
      <c r="A975" s="259">
        <v>0</v>
      </c>
      <c r="B975" s="255">
        <v>11874</v>
      </c>
      <c r="C975" s="341" t="s">
        <v>3261</v>
      </c>
      <c r="D975" s="342"/>
      <c r="E975" s="342"/>
      <c r="F975" s="342"/>
      <c r="G975" s="342"/>
      <c r="H975" s="342"/>
      <c r="I975" s="342"/>
      <c r="J975" s="343"/>
      <c r="K975" s="258">
        <v>88</v>
      </c>
      <c r="L975" s="258">
        <f t="shared" si="93"/>
        <v>9240</v>
      </c>
      <c r="M975" s="26"/>
      <c r="N975" s="262">
        <f t="shared" si="94"/>
        <v>88</v>
      </c>
      <c r="O975" s="72">
        <f t="shared" si="91"/>
        <v>0</v>
      </c>
      <c r="P975" s="26">
        <f t="shared" si="95"/>
        <v>9240</v>
      </c>
      <c r="Q975" s="28">
        <f t="shared" si="92"/>
        <v>0</v>
      </c>
    </row>
    <row r="976" spans="1:17">
      <c r="A976" s="259">
        <v>0</v>
      </c>
      <c r="B976" s="255">
        <v>16071</v>
      </c>
      <c r="C976" s="341" t="s">
        <v>3262</v>
      </c>
      <c r="D976" s="342"/>
      <c r="E976" s="342"/>
      <c r="F976" s="342"/>
      <c r="G976" s="342"/>
      <c r="H976" s="342"/>
      <c r="I976" s="342"/>
      <c r="J976" s="343"/>
      <c r="K976" s="258">
        <v>135</v>
      </c>
      <c r="L976" s="258">
        <f t="shared" si="93"/>
        <v>14175</v>
      </c>
      <c r="M976" s="26"/>
      <c r="N976" s="261">
        <f t="shared" si="94"/>
        <v>135</v>
      </c>
      <c r="O976" s="72">
        <f t="shared" si="91"/>
        <v>0</v>
      </c>
      <c r="P976" s="26">
        <f t="shared" si="95"/>
        <v>14175</v>
      </c>
      <c r="Q976" s="28">
        <f t="shared" si="92"/>
        <v>0</v>
      </c>
    </row>
    <row r="977" spans="1:17">
      <c r="A977" s="259">
        <v>0</v>
      </c>
      <c r="B977" s="255">
        <v>16105</v>
      </c>
      <c r="C977" s="341" t="s">
        <v>3263</v>
      </c>
      <c r="D977" s="342"/>
      <c r="E977" s="342"/>
      <c r="F977" s="342"/>
      <c r="G977" s="342"/>
      <c r="H977" s="342"/>
      <c r="I977" s="342"/>
      <c r="J977" s="343"/>
      <c r="K977" s="260">
        <v>84.7</v>
      </c>
      <c r="L977" s="258">
        <f t="shared" si="93"/>
        <v>8894</v>
      </c>
      <c r="M977" s="26"/>
      <c r="N977" s="262">
        <f t="shared" si="94"/>
        <v>84.7</v>
      </c>
      <c r="O977" s="72">
        <f t="shared" si="91"/>
        <v>0</v>
      </c>
      <c r="P977" s="26">
        <f t="shared" si="95"/>
        <v>8894</v>
      </c>
      <c r="Q977" s="28">
        <f t="shared" si="92"/>
        <v>0</v>
      </c>
    </row>
    <row r="978" spans="1:17">
      <c r="A978" s="259">
        <v>0</v>
      </c>
      <c r="B978" s="255">
        <v>16113</v>
      </c>
      <c r="C978" s="341" t="s">
        <v>3264</v>
      </c>
      <c r="D978" s="342"/>
      <c r="E978" s="342"/>
      <c r="F978" s="342"/>
      <c r="G978" s="342"/>
      <c r="H978" s="342"/>
      <c r="I978" s="342"/>
      <c r="J978" s="343"/>
      <c r="K978" s="260">
        <v>84.7</v>
      </c>
      <c r="L978" s="258">
        <f t="shared" si="93"/>
        <v>8894</v>
      </c>
      <c r="M978" s="26"/>
      <c r="N978" s="262">
        <f t="shared" si="94"/>
        <v>84.7</v>
      </c>
      <c r="O978" s="72">
        <f t="shared" si="91"/>
        <v>0</v>
      </c>
      <c r="P978" s="26">
        <f t="shared" si="95"/>
        <v>8894</v>
      </c>
      <c r="Q978" s="28">
        <f t="shared" si="92"/>
        <v>0</v>
      </c>
    </row>
    <row r="979" spans="1:17">
      <c r="A979" s="259">
        <v>0</v>
      </c>
      <c r="B979" s="255">
        <v>16139</v>
      </c>
      <c r="C979" s="341" t="s">
        <v>3265</v>
      </c>
      <c r="D979" s="342"/>
      <c r="E979" s="342"/>
      <c r="F979" s="342"/>
      <c r="G979" s="342"/>
      <c r="H979" s="342"/>
      <c r="I979" s="342"/>
      <c r="J979" s="343"/>
      <c r="K979" s="258">
        <v>143</v>
      </c>
      <c r="L979" s="258">
        <f t="shared" si="93"/>
        <v>15015</v>
      </c>
      <c r="M979" s="26"/>
      <c r="N979" s="261">
        <f t="shared" si="94"/>
        <v>143</v>
      </c>
      <c r="O979" s="72">
        <f t="shared" si="91"/>
        <v>0</v>
      </c>
      <c r="P979" s="26">
        <f t="shared" si="95"/>
        <v>15015</v>
      </c>
      <c r="Q979" s="28">
        <f t="shared" si="92"/>
        <v>0</v>
      </c>
    </row>
    <row r="980" spans="1:17">
      <c r="A980" s="259">
        <v>0</v>
      </c>
      <c r="B980" s="255">
        <v>16170</v>
      </c>
      <c r="C980" s="341" t="s">
        <v>3266</v>
      </c>
      <c r="D980" s="342"/>
      <c r="E980" s="342"/>
      <c r="F980" s="342"/>
      <c r="G980" s="342"/>
      <c r="H980" s="342"/>
      <c r="I980" s="342"/>
      <c r="J980" s="343"/>
      <c r="K980" s="260">
        <v>59</v>
      </c>
      <c r="L980" s="258">
        <f t="shared" si="93"/>
        <v>6195</v>
      </c>
      <c r="M980" s="26"/>
      <c r="N980" s="262">
        <f t="shared" si="94"/>
        <v>59</v>
      </c>
      <c r="O980" s="72">
        <f t="shared" si="91"/>
        <v>0</v>
      </c>
      <c r="P980" s="26">
        <f t="shared" si="95"/>
        <v>6195</v>
      </c>
      <c r="Q980" s="28">
        <f t="shared" si="92"/>
        <v>0</v>
      </c>
    </row>
    <row r="981" spans="1:17">
      <c r="A981" s="259">
        <v>0</v>
      </c>
      <c r="B981" s="255">
        <v>24372</v>
      </c>
      <c r="C981" s="341" t="s">
        <v>3267</v>
      </c>
      <c r="D981" s="342"/>
      <c r="E981" s="342"/>
      <c r="F981" s="342"/>
      <c r="G981" s="342"/>
      <c r="H981" s="342"/>
      <c r="I981" s="342"/>
      <c r="J981" s="343"/>
      <c r="K981" s="260">
        <v>80.900000000000006</v>
      </c>
      <c r="L981" s="258">
        <f t="shared" si="93"/>
        <v>8495</v>
      </c>
      <c r="M981" s="26"/>
      <c r="N981" s="262">
        <f t="shared" si="94"/>
        <v>80.900000000000006</v>
      </c>
      <c r="O981" s="72">
        <f t="shared" si="91"/>
        <v>0</v>
      </c>
      <c r="P981" s="26">
        <f t="shared" si="95"/>
        <v>8495</v>
      </c>
      <c r="Q981" s="28">
        <f t="shared" si="92"/>
        <v>0</v>
      </c>
    </row>
    <row r="982" spans="1:17">
      <c r="A982" s="259">
        <v>0</v>
      </c>
      <c r="B982" s="255">
        <v>25486</v>
      </c>
      <c r="C982" s="341" t="s">
        <v>3268</v>
      </c>
      <c r="D982" s="342"/>
      <c r="E982" s="342"/>
      <c r="F982" s="342"/>
      <c r="G982" s="342"/>
      <c r="H982" s="342"/>
      <c r="I982" s="342"/>
      <c r="J982" s="343"/>
      <c r="K982" s="260">
        <v>27.1</v>
      </c>
      <c r="L982" s="258">
        <f t="shared" si="93"/>
        <v>2846</v>
      </c>
      <c r="M982" s="26"/>
      <c r="N982" s="262">
        <f t="shared" si="94"/>
        <v>27.1</v>
      </c>
      <c r="O982" s="72">
        <f t="shared" si="91"/>
        <v>0</v>
      </c>
      <c r="P982" s="26">
        <f t="shared" si="95"/>
        <v>2846</v>
      </c>
      <c r="Q982" s="28">
        <f t="shared" si="92"/>
        <v>0</v>
      </c>
    </row>
    <row r="983" spans="1:17">
      <c r="A983" s="259">
        <v>0</v>
      </c>
      <c r="B983" s="255">
        <v>35204</v>
      </c>
      <c r="C983" s="341" t="s">
        <v>3269</v>
      </c>
      <c r="D983" s="342"/>
      <c r="E983" s="342"/>
      <c r="F983" s="342"/>
      <c r="G983" s="342"/>
      <c r="H983" s="342"/>
      <c r="I983" s="342"/>
      <c r="J983" s="343"/>
      <c r="K983" s="260">
        <v>53.5</v>
      </c>
      <c r="L983" s="258">
        <f t="shared" si="93"/>
        <v>5618</v>
      </c>
      <c r="M983" s="26"/>
      <c r="N983" s="262">
        <f t="shared" si="94"/>
        <v>53.5</v>
      </c>
      <c r="O983" s="72">
        <f t="shared" si="91"/>
        <v>0</v>
      </c>
      <c r="P983" s="26">
        <f t="shared" si="95"/>
        <v>5618</v>
      </c>
      <c r="Q983" s="28">
        <f t="shared" si="92"/>
        <v>0</v>
      </c>
    </row>
    <row r="984" spans="1:17">
      <c r="A984" s="259">
        <v>0</v>
      </c>
      <c r="B984" s="255">
        <v>38034</v>
      </c>
      <c r="C984" s="341" t="s">
        <v>3270</v>
      </c>
      <c r="D984" s="342"/>
      <c r="E984" s="342"/>
      <c r="F984" s="342"/>
      <c r="G984" s="342"/>
      <c r="H984" s="342"/>
      <c r="I984" s="342"/>
      <c r="J984" s="343"/>
      <c r="K984" s="260">
        <v>47.3</v>
      </c>
      <c r="L984" s="258">
        <f>ROUND(K984*Курс_EUR,0)</f>
        <v>4967</v>
      </c>
      <c r="M984" s="26"/>
      <c r="N984" s="262">
        <f>K984*(1-Скидка_SATA)</f>
        <v>47.3</v>
      </c>
      <c r="O984" s="72">
        <f>N984*M984</f>
        <v>0</v>
      </c>
      <c r="P984" s="26">
        <f>L984*(1-Скидка_SATA)</f>
        <v>4967</v>
      </c>
      <c r="Q984" s="28">
        <f>M984*P984</f>
        <v>0</v>
      </c>
    </row>
    <row r="985" spans="1:17">
      <c r="A985" s="259">
        <v>0</v>
      </c>
      <c r="B985" s="255">
        <v>50617</v>
      </c>
      <c r="C985" s="341" t="s">
        <v>3271</v>
      </c>
      <c r="D985" s="342"/>
      <c r="E985" s="342"/>
      <c r="F985" s="342"/>
      <c r="G985" s="342"/>
      <c r="H985" s="342"/>
      <c r="I985" s="342"/>
      <c r="J985" s="343"/>
      <c r="K985" s="258">
        <v>22.4</v>
      </c>
      <c r="L985" s="258">
        <f t="shared" si="93"/>
        <v>2352</v>
      </c>
      <c r="M985" s="26"/>
      <c r="N985" s="262">
        <f t="shared" si="94"/>
        <v>22.4</v>
      </c>
      <c r="O985" s="72">
        <f t="shared" si="91"/>
        <v>0</v>
      </c>
      <c r="P985" s="26">
        <f t="shared" si="95"/>
        <v>2352</v>
      </c>
      <c r="Q985" s="28">
        <f t="shared" si="92"/>
        <v>0</v>
      </c>
    </row>
    <row r="986" spans="1:17">
      <c r="A986" s="259">
        <v>0</v>
      </c>
      <c r="B986" s="255">
        <v>53082</v>
      </c>
      <c r="C986" s="341" t="s">
        <v>3272</v>
      </c>
      <c r="D986" s="342"/>
      <c r="E986" s="342"/>
      <c r="F986" s="342"/>
      <c r="G986" s="342"/>
      <c r="H986" s="342"/>
      <c r="I986" s="342"/>
      <c r="J986" s="343"/>
      <c r="K986" s="96">
        <v>5.37</v>
      </c>
      <c r="L986" s="258">
        <f>ROUND(K986*Курс_EUR,0)</f>
        <v>564</v>
      </c>
      <c r="M986" s="26"/>
      <c r="N986" s="72">
        <f>K986*(1-Скидка_SATA)</f>
        <v>5.37</v>
      </c>
      <c r="O986" s="72">
        <f>N986*M986</f>
        <v>0</v>
      </c>
      <c r="P986" s="26">
        <f>L986*(1-Скидка_SATA)</f>
        <v>564</v>
      </c>
      <c r="Q986" s="28">
        <f>M986*P986</f>
        <v>0</v>
      </c>
    </row>
    <row r="987" spans="1:17">
      <c r="A987" s="259">
        <v>0</v>
      </c>
      <c r="B987" s="255">
        <v>68890</v>
      </c>
      <c r="C987" s="341" t="s">
        <v>3273</v>
      </c>
      <c r="D987" s="342"/>
      <c r="E987" s="342"/>
      <c r="F987" s="342"/>
      <c r="G987" s="342"/>
      <c r="H987" s="342"/>
      <c r="I987" s="342"/>
      <c r="J987" s="343"/>
      <c r="K987" s="258">
        <v>42.5</v>
      </c>
      <c r="L987" s="258">
        <f t="shared" si="93"/>
        <v>4463</v>
      </c>
      <c r="M987" s="26"/>
      <c r="N987" s="262">
        <f t="shared" si="94"/>
        <v>42.5</v>
      </c>
      <c r="O987" s="72">
        <f t="shared" si="91"/>
        <v>0</v>
      </c>
      <c r="P987" s="26">
        <f t="shared" si="95"/>
        <v>4463</v>
      </c>
      <c r="Q987" s="28">
        <f t="shared" si="92"/>
        <v>0</v>
      </c>
    </row>
    <row r="988" spans="1:17">
      <c r="A988" s="259">
        <v>0</v>
      </c>
      <c r="B988" s="255">
        <v>161158</v>
      </c>
      <c r="C988" s="341" t="s">
        <v>3269</v>
      </c>
      <c r="D988" s="342"/>
      <c r="E988" s="342"/>
      <c r="F988" s="342"/>
      <c r="G988" s="342"/>
      <c r="H988" s="342"/>
      <c r="I988" s="342"/>
      <c r="J988" s="343"/>
      <c r="K988" s="258">
        <v>130</v>
      </c>
      <c r="L988" s="258">
        <f t="shared" si="93"/>
        <v>13650</v>
      </c>
      <c r="M988" s="26"/>
      <c r="N988" s="261">
        <f t="shared" si="94"/>
        <v>130</v>
      </c>
      <c r="O988" s="72">
        <f t="shared" si="91"/>
        <v>0</v>
      </c>
      <c r="P988" s="26">
        <f t="shared" si="95"/>
        <v>13650</v>
      </c>
      <c r="Q988" s="28">
        <f t="shared" si="92"/>
        <v>0</v>
      </c>
    </row>
    <row r="989" spans="1:17">
      <c r="A989" s="259">
        <v>0</v>
      </c>
      <c r="B989" s="255">
        <v>196832</v>
      </c>
      <c r="C989" s="341" t="s">
        <v>3274</v>
      </c>
      <c r="D989" s="342"/>
      <c r="E989" s="342"/>
      <c r="F989" s="342"/>
      <c r="G989" s="342"/>
      <c r="H989" s="342"/>
      <c r="I989" s="342"/>
      <c r="J989" s="343"/>
      <c r="K989" s="258">
        <v>187</v>
      </c>
      <c r="L989" s="258">
        <f t="shared" ref="L989:L1009" si="96">ROUND(K989*Курс_EUR,0)</f>
        <v>19635</v>
      </c>
      <c r="M989" s="26"/>
      <c r="N989" s="261">
        <f t="shared" ref="N989:N1009" si="97">K989*(1-Скидка_SATA)</f>
        <v>187</v>
      </c>
      <c r="O989" s="72">
        <f t="shared" si="91"/>
        <v>0</v>
      </c>
      <c r="P989" s="26">
        <f t="shared" ref="P989:P1009" si="98">L989*(1-Скидка_SATA)</f>
        <v>19635</v>
      </c>
      <c r="Q989" s="28">
        <f t="shared" si="92"/>
        <v>0</v>
      </c>
    </row>
    <row r="990" spans="1:17">
      <c r="A990" s="259">
        <v>0</v>
      </c>
      <c r="B990" s="255">
        <v>198762</v>
      </c>
      <c r="C990" s="341" t="s">
        <v>3275</v>
      </c>
      <c r="D990" s="342"/>
      <c r="E990" s="342"/>
      <c r="F990" s="342"/>
      <c r="G990" s="342"/>
      <c r="H990" s="342"/>
      <c r="I990" s="342"/>
      <c r="J990" s="343"/>
      <c r="K990" s="258">
        <v>167</v>
      </c>
      <c r="L990" s="258">
        <f t="shared" si="96"/>
        <v>17535</v>
      </c>
      <c r="M990" s="26"/>
      <c r="N990" s="261">
        <f t="shared" si="97"/>
        <v>167</v>
      </c>
      <c r="O990" s="72">
        <f t="shared" si="91"/>
        <v>0</v>
      </c>
      <c r="P990" s="26">
        <f t="shared" si="98"/>
        <v>17535</v>
      </c>
      <c r="Q990" s="28">
        <f t="shared" si="92"/>
        <v>0</v>
      </c>
    </row>
    <row r="991" spans="1:17">
      <c r="A991" s="259">
        <v>0</v>
      </c>
      <c r="B991" s="255">
        <v>146308</v>
      </c>
      <c r="C991" s="341" t="s">
        <v>3276</v>
      </c>
      <c r="D991" s="342"/>
      <c r="E991" s="342"/>
      <c r="F991" s="342"/>
      <c r="G991" s="342"/>
      <c r="H991" s="342"/>
      <c r="I991" s="342"/>
      <c r="J991" s="343"/>
      <c r="K991" s="258">
        <v>253</v>
      </c>
      <c r="L991" s="258">
        <f t="shared" si="96"/>
        <v>26565</v>
      </c>
      <c r="M991" s="26"/>
      <c r="N991" s="261">
        <f t="shared" si="97"/>
        <v>253</v>
      </c>
      <c r="O991" s="72">
        <f t="shared" si="91"/>
        <v>0</v>
      </c>
      <c r="P991" s="26">
        <f t="shared" si="98"/>
        <v>26565</v>
      </c>
      <c r="Q991" s="28">
        <f t="shared" si="92"/>
        <v>0</v>
      </c>
    </row>
    <row r="992" spans="1:17">
      <c r="A992" s="259">
        <v>0</v>
      </c>
      <c r="B992" s="255">
        <v>146514</v>
      </c>
      <c r="C992" s="341" t="s">
        <v>3277</v>
      </c>
      <c r="D992" s="342"/>
      <c r="E992" s="342"/>
      <c r="F992" s="342"/>
      <c r="G992" s="342"/>
      <c r="H992" s="342"/>
      <c r="I992" s="342"/>
      <c r="J992" s="343"/>
      <c r="K992" s="258">
        <v>153</v>
      </c>
      <c r="L992" s="258">
        <f t="shared" si="96"/>
        <v>16065</v>
      </c>
      <c r="M992" s="26"/>
      <c r="N992" s="261">
        <f t="shared" si="97"/>
        <v>153</v>
      </c>
      <c r="O992" s="72">
        <f t="shared" si="91"/>
        <v>0</v>
      </c>
      <c r="P992" s="26">
        <f t="shared" si="98"/>
        <v>16065</v>
      </c>
      <c r="Q992" s="28">
        <f t="shared" si="92"/>
        <v>0</v>
      </c>
    </row>
    <row r="993" spans="1:17">
      <c r="A993" s="259">
        <v>0</v>
      </c>
      <c r="B993" s="255">
        <v>146993</v>
      </c>
      <c r="C993" s="341" t="s">
        <v>3278</v>
      </c>
      <c r="D993" s="342"/>
      <c r="E993" s="342"/>
      <c r="F993" s="342"/>
      <c r="G993" s="342"/>
      <c r="H993" s="342"/>
      <c r="I993" s="342"/>
      <c r="J993" s="343"/>
      <c r="K993" s="260">
        <v>58.9</v>
      </c>
      <c r="L993" s="258">
        <f t="shared" si="96"/>
        <v>6185</v>
      </c>
      <c r="M993" s="26"/>
      <c r="N993" s="262">
        <f t="shared" si="97"/>
        <v>58.9</v>
      </c>
      <c r="O993" s="72">
        <f t="shared" si="91"/>
        <v>0</v>
      </c>
      <c r="P993" s="26">
        <f t="shared" si="98"/>
        <v>6185</v>
      </c>
      <c r="Q993" s="28">
        <f t="shared" si="92"/>
        <v>0</v>
      </c>
    </row>
    <row r="994" spans="1:17" ht="12" customHeight="1">
      <c r="A994" s="259">
        <v>0</v>
      </c>
      <c r="B994" s="255">
        <v>147017</v>
      </c>
      <c r="C994" s="341" t="s">
        <v>3279</v>
      </c>
      <c r="D994" s="342"/>
      <c r="E994" s="342"/>
      <c r="F994" s="342"/>
      <c r="G994" s="342"/>
      <c r="H994" s="342"/>
      <c r="I994" s="342"/>
      <c r="J994" s="343"/>
      <c r="K994" s="260">
        <v>18.100000000000001</v>
      </c>
      <c r="L994" s="258">
        <f t="shared" si="96"/>
        <v>1901</v>
      </c>
      <c r="M994" s="26"/>
      <c r="N994" s="262">
        <f t="shared" si="97"/>
        <v>18.100000000000001</v>
      </c>
      <c r="O994" s="72">
        <f t="shared" ref="O994:O1057" si="99">N994*M994</f>
        <v>0</v>
      </c>
      <c r="P994" s="26">
        <f t="shared" si="98"/>
        <v>1901</v>
      </c>
      <c r="Q994" s="28">
        <f t="shared" ref="Q994:Q1057" si="100">M994*P994</f>
        <v>0</v>
      </c>
    </row>
    <row r="995" spans="1:17" ht="12.75" customHeight="1">
      <c r="A995" s="259">
        <v>0</v>
      </c>
      <c r="B995" s="255">
        <v>189472</v>
      </c>
      <c r="C995" s="341" t="s">
        <v>3280</v>
      </c>
      <c r="D995" s="342"/>
      <c r="E995" s="342"/>
      <c r="F995" s="342"/>
      <c r="G995" s="342"/>
      <c r="H995" s="342"/>
      <c r="I995" s="342"/>
      <c r="J995" s="343"/>
      <c r="K995" s="260">
        <v>39.799999999999997</v>
      </c>
      <c r="L995" s="258">
        <f t="shared" si="96"/>
        <v>4179</v>
      </c>
      <c r="M995" s="26"/>
      <c r="N995" s="262">
        <f t="shared" si="97"/>
        <v>39.799999999999997</v>
      </c>
      <c r="O995" s="72">
        <f t="shared" si="99"/>
        <v>0</v>
      </c>
      <c r="P995" s="26">
        <f t="shared" si="98"/>
        <v>4179</v>
      </c>
      <c r="Q995" s="28">
        <f t="shared" si="100"/>
        <v>0</v>
      </c>
    </row>
    <row r="996" spans="1:17">
      <c r="A996" s="259">
        <v>0</v>
      </c>
      <c r="B996" s="255">
        <v>17780</v>
      </c>
      <c r="C996" s="341" t="s">
        <v>3281</v>
      </c>
      <c r="D996" s="342"/>
      <c r="E996" s="342"/>
      <c r="F996" s="342"/>
      <c r="G996" s="342"/>
      <c r="H996" s="342"/>
      <c r="I996" s="342"/>
      <c r="J996" s="343"/>
      <c r="K996" s="258">
        <v>129</v>
      </c>
      <c r="L996" s="258">
        <f t="shared" si="96"/>
        <v>13545</v>
      </c>
      <c r="M996" s="26"/>
      <c r="N996" s="261">
        <f t="shared" si="97"/>
        <v>129</v>
      </c>
      <c r="O996" s="72">
        <f t="shared" si="99"/>
        <v>0</v>
      </c>
      <c r="P996" s="26">
        <f t="shared" si="98"/>
        <v>13545</v>
      </c>
      <c r="Q996" s="28">
        <f t="shared" si="100"/>
        <v>0</v>
      </c>
    </row>
    <row r="997" spans="1:17">
      <c r="A997" s="259">
        <v>0</v>
      </c>
      <c r="B997" s="255">
        <v>17814</v>
      </c>
      <c r="C997" s="341" t="s">
        <v>3282</v>
      </c>
      <c r="D997" s="342"/>
      <c r="E997" s="342"/>
      <c r="F997" s="342"/>
      <c r="G997" s="342"/>
      <c r="H997" s="342"/>
      <c r="I997" s="342"/>
      <c r="J997" s="343"/>
      <c r="K997" s="258">
        <v>1452</v>
      </c>
      <c r="L997" s="258">
        <f t="shared" si="96"/>
        <v>152460</v>
      </c>
      <c r="M997" s="26"/>
      <c r="N997" s="261">
        <f t="shared" si="97"/>
        <v>1452</v>
      </c>
      <c r="O997" s="72">
        <f t="shared" si="99"/>
        <v>0</v>
      </c>
      <c r="P997" s="26">
        <f t="shared" si="98"/>
        <v>152460</v>
      </c>
      <c r="Q997" s="28">
        <f t="shared" si="100"/>
        <v>0</v>
      </c>
    </row>
    <row r="998" spans="1:17">
      <c r="A998" s="259">
        <v>0</v>
      </c>
      <c r="B998" s="255">
        <v>18648</v>
      </c>
      <c r="C998" s="341" t="s">
        <v>3283</v>
      </c>
      <c r="D998" s="342"/>
      <c r="E998" s="342"/>
      <c r="F998" s="342"/>
      <c r="G998" s="342"/>
      <c r="H998" s="342"/>
      <c r="I998" s="342"/>
      <c r="J998" s="343"/>
      <c r="K998" s="258">
        <v>102</v>
      </c>
      <c r="L998" s="258">
        <f t="shared" si="96"/>
        <v>10710</v>
      </c>
      <c r="M998" s="26"/>
      <c r="N998" s="262">
        <f t="shared" si="97"/>
        <v>102</v>
      </c>
      <c r="O998" s="72">
        <f t="shared" si="99"/>
        <v>0</v>
      </c>
      <c r="P998" s="26">
        <f t="shared" si="98"/>
        <v>10710</v>
      </c>
      <c r="Q998" s="28">
        <f t="shared" si="100"/>
        <v>0</v>
      </c>
    </row>
    <row r="999" spans="1:17">
      <c r="A999" s="259">
        <v>0</v>
      </c>
      <c r="B999" s="255">
        <v>28209</v>
      </c>
      <c r="C999" s="341" t="s">
        <v>3284</v>
      </c>
      <c r="D999" s="342"/>
      <c r="E999" s="342"/>
      <c r="F999" s="342"/>
      <c r="G999" s="342"/>
      <c r="H999" s="342"/>
      <c r="I999" s="342"/>
      <c r="J999" s="343"/>
      <c r="K999" s="258">
        <v>145</v>
      </c>
      <c r="L999" s="258">
        <f t="shared" si="96"/>
        <v>15225</v>
      </c>
      <c r="M999" s="26"/>
      <c r="N999" s="261">
        <f t="shared" si="97"/>
        <v>145</v>
      </c>
      <c r="O999" s="72">
        <f t="shared" si="99"/>
        <v>0</v>
      </c>
      <c r="P999" s="26">
        <f t="shared" si="98"/>
        <v>15225</v>
      </c>
      <c r="Q999" s="28">
        <f t="shared" si="100"/>
        <v>0</v>
      </c>
    </row>
    <row r="1000" spans="1:17">
      <c r="A1000" s="259">
        <v>0</v>
      </c>
      <c r="B1000" s="255">
        <v>38042</v>
      </c>
      <c r="C1000" s="341" t="s">
        <v>3285</v>
      </c>
      <c r="D1000" s="342"/>
      <c r="E1000" s="342"/>
      <c r="F1000" s="342"/>
      <c r="G1000" s="342"/>
      <c r="H1000" s="342"/>
      <c r="I1000" s="342"/>
      <c r="J1000" s="343"/>
      <c r="K1000" s="260">
        <v>44.4</v>
      </c>
      <c r="L1000" s="258">
        <f t="shared" si="96"/>
        <v>4662</v>
      </c>
      <c r="M1000" s="26"/>
      <c r="N1000" s="262">
        <f t="shared" si="97"/>
        <v>44.4</v>
      </c>
      <c r="O1000" s="72">
        <f t="shared" si="99"/>
        <v>0</v>
      </c>
      <c r="P1000" s="26">
        <f t="shared" si="98"/>
        <v>4662</v>
      </c>
      <c r="Q1000" s="28">
        <f t="shared" si="100"/>
        <v>0</v>
      </c>
    </row>
    <row r="1001" spans="1:17">
      <c r="A1001" s="259">
        <v>0</v>
      </c>
      <c r="B1001" s="255">
        <v>40683</v>
      </c>
      <c r="C1001" s="341" t="s">
        <v>3286</v>
      </c>
      <c r="D1001" s="342"/>
      <c r="E1001" s="342"/>
      <c r="F1001" s="342"/>
      <c r="G1001" s="342"/>
      <c r="H1001" s="342"/>
      <c r="I1001" s="342"/>
      <c r="J1001" s="343"/>
      <c r="K1001" s="258">
        <v>357</v>
      </c>
      <c r="L1001" s="258">
        <f t="shared" si="96"/>
        <v>37485</v>
      </c>
      <c r="M1001" s="26"/>
      <c r="N1001" s="261">
        <f t="shared" si="97"/>
        <v>357</v>
      </c>
      <c r="O1001" s="72">
        <f t="shared" si="99"/>
        <v>0</v>
      </c>
      <c r="P1001" s="26">
        <f t="shared" si="98"/>
        <v>37485</v>
      </c>
      <c r="Q1001" s="28">
        <f t="shared" si="100"/>
        <v>0</v>
      </c>
    </row>
    <row r="1002" spans="1:17">
      <c r="A1002" s="259">
        <v>0</v>
      </c>
      <c r="B1002" s="255">
        <v>40840</v>
      </c>
      <c r="C1002" s="341" t="s">
        <v>3287</v>
      </c>
      <c r="D1002" s="342"/>
      <c r="E1002" s="342"/>
      <c r="F1002" s="342"/>
      <c r="G1002" s="342"/>
      <c r="H1002" s="342"/>
      <c r="I1002" s="342"/>
      <c r="J1002" s="343"/>
      <c r="K1002" s="260">
        <v>85.2</v>
      </c>
      <c r="L1002" s="258">
        <f t="shared" si="96"/>
        <v>8946</v>
      </c>
      <c r="M1002" s="26"/>
      <c r="N1002" s="262">
        <f t="shared" si="97"/>
        <v>85.2</v>
      </c>
      <c r="O1002" s="72">
        <f t="shared" si="99"/>
        <v>0</v>
      </c>
      <c r="P1002" s="26">
        <f t="shared" si="98"/>
        <v>8946</v>
      </c>
      <c r="Q1002" s="28">
        <f t="shared" si="100"/>
        <v>0</v>
      </c>
    </row>
    <row r="1003" spans="1:17">
      <c r="A1003" s="259">
        <v>0</v>
      </c>
      <c r="B1003" s="255">
        <v>40907</v>
      </c>
      <c r="C1003" s="341" t="s">
        <v>3288</v>
      </c>
      <c r="D1003" s="342"/>
      <c r="E1003" s="342"/>
      <c r="F1003" s="342"/>
      <c r="G1003" s="342"/>
      <c r="H1003" s="342"/>
      <c r="I1003" s="342"/>
      <c r="J1003" s="343"/>
      <c r="K1003" s="260">
        <v>48.8</v>
      </c>
      <c r="L1003" s="258">
        <f t="shared" si="96"/>
        <v>5124</v>
      </c>
      <c r="M1003" s="26"/>
      <c r="N1003" s="262">
        <f t="shared" si="97"/>
        <v>48.8</v>
      </c>
      <c r="O1003" s="72">
        <f t="shared" si="99"/>
        <v>0</v>
      </c>
      <c r="P1003" s="26">
        <f t="shared" si="98"/>
        <v>5124</v>
      </c>
      <c r="Q1003" s="28">
        <f t="shared" si="100"/>
        <v>0</v>
      </c>
    </row>
    <row r="1004" spans="1:17">
      <c r="A1004" s="259">
        <v>0</v>
      </c>
      <c r="B1004" s="255">
        <v>40949</v>
      </c>
      <c r="C1004" s="341" t="s">
        <v>3289</v>
      </c>
      <c r="D1004" s="342"/>
      <c r="E1004" s="342"/>
      <c r="F1004" s="342"/>
      <c r="G1004" s="342"/>
      <c r="H1004" s="342"/>
      <c r="I1004" s="342"/>
      <c r="J1004" s="343"/>
      <c r="K1004" s="258">
        <v>475</v>
      </c>
      <c r="L1004" s="258">
        <f t="shared" si="96"/>
        <v>49875</v>
      </c>
      <c r="M1004" s="26"/>
      <c r="N1004" s="261">
        <f t="shared" si="97"/>
        <v>475</v>
      </c>
      <c r="O1004" s="72">
        <f t="shared" si="99"/>
        <v>0</v>
      </c>
      <c r="P1004" s="26">
        <f t="shared" si="98"/>
        <v>49875</v>
      </c>
      <c r="Q1004" s="28">
        <f t="shared" si="100"/>
        <v>0</v>
      </c>
    </row>
    <row r="1005" spans="1:17">
      <c r="A1005" s="259">
        <v>0</v>
      </c>
      <c r="B1005" s="255">
        <v>41715</v>
      </c>
      <c r="C1005" s="341" t="s">
        <v>3290</v>
      </c>
      <c r="D1005" s="342"/>
      <c r="E1005" s="342"/>
      <c r="F1005" s="342"/>
      <c r="G1005" s="342"/>
      <c r="H1005" s="342"/>
      <c r="I1005" s="342"/>
      <c r="J1005" s="343"/>
      <c r="K1005" s="258">
        <v>232</v>
      </c>
      <c r="L1005" s="258">
        <f t="shared" si="96"/>
        <v>24360</v>
      </c>
      <c r="M1005" s="26"/>
      <c r="N1005" s="261">
        <f t="shared" si="97"/>
        <v>232</v>
      </c>
      <c r="O1005" s="72">
        <f t="shared" si="99"/>
        <v>0</v>
      </c>
      <c r="P1005" s="26">
        <f t="shared" si="98"/>
        <v>24360</v>
      </c>
      <c r="Q1005" s="28">
        <f t="shared" si="100"/>
        <v>0</v>
      </c>
    </row>
    <row r="1006" spans="1:17">
      <c r="A1006" s="259">
        <v>0</v>
      </c>
      <c r="B1006" s="255">
        <v>45864</v>
      </c>
      <c r="C1006" s="341" t="s">
        <v>3291</v>
      </c>
      <c r="D1006" s="342"/>
      <c r="E1006" s="342"/>
      <c r="F1006" s="342"/>
      <c r="G1006" s="342"/>
      <c r="H1006" s="342"/>
      <c r="I1006" s="342"/>
      <c r="J1006" s="343"/>
      <c r="K1006" s="258">
        <v>369</v>
      </c>
      <c r="L1006" s="258">
        <f t="shared" si="96"/>
        <v>38745</v>
      </c>
      <c r="M1006" s="26"/>
      <c r="N1006" s="261">
        <f t="shared" si="97"/>
        <v>369</v>
      </c>
      <c r="O1006" s="72">
        <f t="shared" si="99"/>
        <v>0</v>
      </c>
      <c r="P1006" s="26">
        <f t="shared" si="98"/>
        <v>38745</v>
      </c>
      <c r="Q1006" s="28">
        <f t="shared" si="100"/>
        <v>0</v>
      </c>
    </row>
    <row r="1007" spans="1:17">
      <c r="A1007" s="259">
        <v>0</v>
      </c>
      <c r="B1007" s="255">
        <v>48330</v>
      </c>
      <c r="C1007" s="341" t="s">
        <v>3292</v>
      </c>
      <c r="D1007" s="342"/>
      <c r="E1007" s="342"/>
      <c r="F1007" s="342"/>
      <c r="G1007" s="342"/>
      <c r="H1007" s="342"/>
      <c r="I1007" s="342"/>
      <c r="J1007" s="343"/>
      <c r="K1007" s="258">
        <v>165</v>
      </c>
      <c r="L1007" s="258">
        <f t="shared" si="96"/>
        <v>17325</v>
      </c>
      <c r="M1007" s="26"/>
      <c r="N1007" s="261">
        <f t="shared" si="97"/>
        <v>165</v>
      </c>
      <c r="O1007" s="72">
        <f t="shared" si="99"/>
        <v>0</v>
      </c>
      <c r="P1007" s="26">
        <f t="shared" si="98"/>
        <v>17325</v>
      </c>
      <c r="Q1007" s="28">
        <f t="shared" si="100"/>
        <v>0</v>
      </c>
    </row>
    <row r="1008" spans="1:17">
      <c r="A1008" s="259">
        <v>0</v>
      </c>
      <c r="B1008" s="255">
        <v>77636</v>
      </c>
      <c r="C1008" s="341" t="s">
        <v>3293</v>
      </c>
      <c r="D1008" s="342"/>
      <c r="E1008" s="342"/>
      <c r="F1008" s="342"/>
      <c r="G1008" s="342"/>
      <c r="H1008" s="342"/>
      <c r="I1008" s="342"/>
      <c r="J1008" s="343"/>
      <c r="K1008" s="258">
        <v>1340</v>
      </c>
      <c r="L1008" s="258">
        <f t="shared" si="96"/>
        <v>140700</v>
      </c>
      <c r="M1008" s="26"/>
      <c r="N1008" s="261">
        <f t="shared" si="97"/>
        <v>1340</v>
      </c>
      <c r="O1008" s="72">
        <f t="shared" si="99"/>
        <v>0</v>
      </c>
      <c r="P1008" s="26">
        <f t="shared" si="98"/>
        <v>140700</v>
      </c>
      <c r="Q1008" s="28">
        <f t="shared" si="100"/>
        <v>0</v>
      </c>
    </row>
    <row r="1009" spans="1:17" ht="12.75" customHeight="1" thickBot="1">
      <c r="A1009" s="259">
        <v>0</v>
      </c>
      <c r="B1009" s="255">
        <v>134098</v>
      </c>
      <c r="C1009" s="341" t="s">
        <v>3294</v>
      </c>
      <c r="D1009" s="342"/>
      <c r="E1009" s="342"/>
      <c r="F1009" s="342"/>
      <c r="G1009" s="342"/>
      <c r="H1009" s="342"/>
      <c r="I1009" s="342"/>
      <c r="J1009" s="343"/>
      <c r="K1009" s="260">
        <v>19.600000000000001</v>
      </c>
      <c r="L1009" s="258">
        <f t="shared" si="96"/>
        <v>2058</v>
      </c>
      <c r="M1009" s="26"/>
      <c r="N1009" s="262">
        <f t="shared" si="97"/>
        <v>19.600000000000001</v>
      </c>
      <c r="O1009" s="72">
        <f t="shared" si="99"/>
        <v>0</v>
      </c>
      <c r="P1009" s="26">
        <f t="shared" si="98"/>
        <v>2058</v>
      </c>
      <c r="Q1009" s="28">
        <f t="shared" si="100"/>
        <v>0</v>
      </c>
    </row>
    <row r="1010" spans="1:17" ht="12" customHeight="1">
      <c r="A1010" s="237"/>
      <c r="B1010" s="344" t="s">
        <v>3295</v>
      </c>
      <c r="C1010" s="344" t="s">
        <v>3295</v>
      </c>
      <c r="D1010" s="344"/>
      <c r="E1010" s="344"/>
      <c r="F1010" s="344"/>
      <c r="G1010" s="344"/>
      <c r="H1010" s="344"/>
      <c r="I1010" s="344"/>
      <c r="J1010" s="344"/>
      <c r="K1010" s="345">
        <v>0</v>
      </c>
      <c r="L1010" s="214"/>
      <c r="M1010" s="26"/>
      <c r="N1010" s="261"/>
      <c r="O1010" s="72"/>
      <c r="P1010" s="26"/>
      <c r="Q1010" s="28"/>
    </row>
    <row r="1011" spans="1:17">
      <c r="A1011" s="259">
        <v>0</v>
      </c>
      <c r="B1011" s="255">
        <v>9050</v>
      </c>
      <c r="C1011" s="341" t="s">
        <v>3296</v>
      </c>
      <c r="D1011" s="342"/>
      <c r="E1011" s="342"/>
      <c r="F1011" s="342"/>
      <c r="G1011" s="342"/>
      <c r="H1011" s="342"/>
      <c r="I1011" s="342"/>
      <c r="J1011" s="343"/>
      <c r="K1011" s="260">
        <v>36.700000000000003</v>
      </c>
      <c r="L1011" s="258">
        <f t="shared" ref="L1011:L1041" si="101">ROUND(K1011*Курс_EUR,0)</f>
        <v>3854</v>
      </c>
      <c r="M1011" s="26"/>
      <c r="N1011" s="262">
        <f t="shared" ref="N1011:N1041" si="102">K1011*(1-Скидка_SATA)</f>
        <v>36.700000000000003</v>
      </c>
      <c r="O1011" s="72">
        <f t="shared" si="99"/>
        <v>0</v>
      </c>
      <c r="P1011" s="26">
        <f t="shared" ref="P1011:P1041" si="103">L1011*(1-Скидка_SATA)</f>
        <v>3854</v>
      </c>
      <c r="Q1011" s="28">
        <f t="shared" si="100"/>
        <v>0</v>
      </c>
    </row>
    <row r="1012" spans="1:17">
      <c r="A1012" s="259">
        <v>0</v>
      </c>
      <c r="B1012" s="255">
        <v>9654</v>
      </c>
      <c r="C1012" s="341" t="s">
        <v>3297</v>
      </c>
      <c r="D1012" s="342"/>
      <c r="E1012" s="342"/>
      <c r="F1012" s="342"/>
      <c r="G1012" s="342"/>
      <c r="H1012" s="342"/>
      <c r="I1012" s="342"/>
      <c r="J1012" s="343"/>
      <c r="K1012" s="260">
        <v>36.700000000000003</v>
      </c>
      <c r="L1012" s="258">
        <f t="shared" si="101"/>
        <v>3854</v>
      </c>
      <c r="M1012" s="26"/>
      <c r="N1012" s="262">
        <f t="shared" si="102"/>
        <v>36.700000000000003</v>
      </c>
      <c r="O1012" s="72">
        <f t="shared" si="99"/>
        <v>0</v>
      </c>
      <c r="P1012" s="26">
        <f t="shared" si="103"/>
        <v>3854</v>
      </c>
      <c r="Q1012" s="28">
        <f t="shared" si="100"/>
        <v>0</v>
      </c>
    </row>
    <row r="1013" spans="1:17">
      <c r="A1013" s="259">
        <v>0</v>
      </c>
      <c r="B1013" s="255">
        <v>96875</v>
      </c>
      <c r="C1013" s="341" t="s">
        <v>3298</v>
      </c>
      <c r="D1013" s="342"/>
      <c r="E1013" s="342"/>
      <c r="F1013" s="342"/>
      <c r="G1013" s="342"/>
      <c r="H1013" s="342"/>
      <c r="I1013" s="342"/>
      <c r="J1013" s="343"/>
      <c r="K1013" s="96">
        <v>1.53</v>
      </c>
      <c r="L1013" s="258">
        <f t="shared" si="101"/>
        <v>161</v>
      </c>
      <c r="M1013" s="26"/>
      <c r="N1013" s="72">
        <f t="shared" si="102"/>
        <v>1.53</v>
      </c>
      <c r="O1013" s="72">
        <f t="shared" si="99"/>
        <v>0</v>
      </c>
      <c r="P1013" s="26">
        <f t="shared" si="103"/>
        <v>161</v>
      </c>
      <c r="Q1013" s="28">
        <f t="shared" si="100"/>
        <v>0</v>
      </c>
    </row>
    <row r="1014" spans="1:17">
      <c r="A1014" s="259">
        <v>0</v>
      </c>
      <c r="B1014" s="255">
        <v>6981</v>
      </c>
      <c r="C1014" s="341" t="s">
        <v>3299</v>
      </c>
      <c r="D1014" s="342"/>
      <c r="E1014" s="342"/>
      <c r="F1014" s="342"/>
      <c r="G1014" s="342"/>
      <c r="H1014" s="342"/>
      <c r="I1014" s="342"/>
      <c r="J1014" s="343"/>
      <c r="K1014" s="260">
        <v>65.3</v>
      </c>
      <c r="L1014" s="258">
        <f t="shared" si="101"/>
        <v>6857</v>
      </c>
      <c r="M1014" s="26"/>
      <c r="N1014" s="262">
        <f t="shared" si="102"/>
        <v>65.3</v>
      </c>
      <c r="O1014" s="72">
        <f t="shared" si="99"/>
        <v>0</v>
      </c>
      <c r="P1014" s="26">
        <f t="shared" si="103"/>
        <v>6857</v>
      </c>
      <c r="Q1014" s="28">
        <f t="shared" si="100"/>
        <v>0</v>
      </c>
    </row>
    <row r="1015" spans="1:17">
      <c r="A1015" s="259">
        <v>0</v>
      </c>
      <c r="B1015" s="255">
        <v>7237</v>
      </c>
      <c r="C1015" s="341" t="s">
        <v>3300</v>
      </c>
      <c r="D1015" s="342"/>
      <c r="E1015" s="342"/>
      <c r="F1015" s="342"/>
      <c r="G1015" s="342"/>
      <c r="H1015" s="342"/>
      <c r="I1015" s="342"/>
      <c r="J1015" s="343"/>
      <c r="K1015" s="258">
        <v>129</v>
      </c>
      <c r="L1015" s="258">
        <f t="shared" si="101"/>
        <v>13545</v>
      </c>
      <c r="M1015" s="26"/>
      <c r="N1015" s="261">
        <f t="shared" si="102"/>
        <v>129</v>
      </c>
      <c r="O1015" s="72">
        <f t="shared" si="99"/>
        <v>0</v>
      </c>
      <c r="P1015" s="26">
        <f t="shared" si="103"/>
        <v>13545</v>
      </c>
      <c r="Q1015" s="28">
        <f t="shared" si="100"/>
        <v>0</v>
      </c>
    </row>
    <row r="1016" spans="1:17">
      <c r="A1016" s="259">
        <v>0</v>
      </c>
      <c r="B1016" s="255">
        <v>8359</v>
      </c>
      <c r="C1016" s="341" t="s">
        <v>3301</v>
      </c>
      <c r="D1016" s="342"/>
      <c r="E1016" s="342"/>
      <c r="F1016" s="342"/>
      <c r="G1016" s="342"/>
      <c r="H1016" s="342"/>
      <c r="I1016" s="342"/>
      <c r="J1016" s="343"/>
      <c r="K1016" s="260">
        <v>53.7</v>
      </c>
      <c r="L1016" s="258">
        <f t="shared" si="101"/>
        <v>5639</v>
      </c>
      <c r="M1016" s="26"/>
      <c r="N1016" s="262">
        <f t="shared" si="102"/>
        <v>53.7</v>
      </c>
      <c r="O1016" s="72">
        <f t="shared" si="99"/>
        <v>0</v>
      </c>
      <c r="P1016" s="26">
        <f t="shared" si="103"/>
        <v>5639</v>
      </c>
      <c r="Q1016" s="28">
        <f t="shared" si="100"/>
        <v>0</v>
      </c>
    </row>
    <row r="1017" spans="1:17">
      <c r="A1017" s="259">
        <v>0</v>
      </c>
      <c r="B1017" s="255">
        <v>13508</v>
      </c>
      <c r="C1017" s="341" t="s">
        <v>3302</v>
      </c>
      <c r="D1017" s="342"/>
      <c r="E1017" s="342"/>
      <c r="F1017" s="342"/>
      <c r="G1017" s="342"/>
      <c r="H1017" s="342"/>
      <c r="I1017" s="342"/>
      <c r="J1017" s="343"/>
      <c r="K1017" s="96">
        <v>15.24</v>
      </c>
      <c r="L1017" s="258">
        <f t="shared" si="101"/>
        <v>1600</v>
      </c>
      <c r="M1017" s="26"/>
      <c r="N1017" s="72">
        <f t="shared" si="102"/>
        <v>15.24</v>
      </c>
      <c r="O1017" s="72">
        <f t="shared" si="99"/>
        <v>0</v>
      </c>
      <c r="P1017" s="26">
        <f t="shared" si="103"/>
        <v>1600</v>
      </c>
      <c r="Q1017" s="28">
        <f t="shared" si="100"/>
        <v>0</v>
      </c>
    </row>
    <row r="1018" spans="1:17">
      <c r="A1018" s="259">
        <v>0</v>
      </c>
      <c r="B1018" s="255">
        <v>13524</v>
      </c>
      <c r="C1018" s="341" t="s">
        <v>3303</v>
      </c>
      <c r="D1018" s="342"/>
      <c r="E1018" s="342"/>
      <c r="F1018" s="342"/>
      <c r="G1018" s="342"/>
      <c r="H1018" s="342"/>
      <c r="I1018" s="342"/>
      <c r="J1018" s="343"/>
      <c r="K1018" s="96">
        <v>12.97</v>
      </c>
      <c r="L1018" s="258">
        <f t="shared" si="101"/>
        <v>1362</v>
      </c>
      <c r="M1018" s="26"/>
      <c r="N1018" s="72">
        <f t="shared" si="102"/>
        <v>12.97</v>
      </c>
      <c r="O1018" s="72">
        <f t="shared" si="99"/>
        <v>0</v>
      </c>
      <c r="P1018" s="26">
        <f t="shared" si="103"/>
        <v>1362</v>
      </c>
      <c r="Q1018" s="28">
        <f t="shared" si="100"/>
        <v>0</v>
      </c>
    </row>
    <row r="1019" spans="1:17">
      <c r="A1019" s="259">
        <v>0</v>
      </c>
      <c r="B1019" s="255">
        <v>13557</v>
      </c>
      <c r="C1019" s="341" t="s">
        <v>3304</v>
      </c>
      <c r="D1019" s="342"/>
      <c r="E1019" s="342"/>
      <c r="F1019" s="342"/>
      <c r="G1019" s="342"/>
      <c r="H1019" s="342"/>
      <c r="I1019" s="342"/>
      <c r="J1019" s="343"/>
      <c r="K1019" s="96">
        <v>10.86</v>
      </c>
      <c r="L1019" s="258">
        <f t="shared" si="101"/>
        <v>1140</v>
      </c>
      <c r="M1019" s="26"/>
      <c r="N1019" s="72">
        <f t="shared" si="102"/>
        <v>10.86</v>
      </c>
      <c r="O1019" s="72">
        <f t="shared" si="99"/>
        <v>0</v>
      </c>
      <c r="P1019" s="26">
        <f t="shared" si="103"/>
        <v>1140</v>
      </c>
      <c r="Q1019" s="28">
        <f t="shared" si="100"/>
        <v>0</v>
      </c>
    </row>
    <row r="1020" spans="1:17">
      <c r="A1020" s="259">
        <v>0</v>
      </c>
      <c r="B1020" s="255">
        <v>13581</v>
      </c>
      <c r="C1020" s="341" t="s">
        <v>3305</v>
      </c>
      <c r="D1020" s="342"/>
      <c r="E1020" s="342"/>
      <c r="F1020" s="342"/>
      <c r="G1020" s="342"/>
      <c r="H1020" s="342"/>
      <c r="I1020" s="342"/>
      <c r="J1020" s="343"/>
      <c r="K1020" s="260">
        <v>31</v>
      </c>
      <c r="L1020" s="258">
        <f t="shared" si="101"/>
        <v>3255</v>
      </c>
      <c r="M1020" s="26"/>
      <c r="N1020" s="262">
        <f t="shared" si="102"/>
        <v>31</v>
      </c>
      <c r="O1020" s="72">
        <f t="shared" si="99"/>
        <v>0</v>
      </c>
      <c r="P1020" s="26">
        <f t="shared" si="103"/>
        <v>3255</v>
      </c>
      <c r="Q1020" s="28">
        <f t="shared" si="100"/>
        <v>0</v>
      </c>
    </row>
    <row r="1021" spans="1:17">
      <c r="A1021" s="259">
        <v>0</v>
      </c>
      <c r="B1021" s="255">
        <v>13599</v>
      </c>
      <c r="C1021" s="341" t="s">
        <v>3306</v>
      </c>
      <c r="D1021" s="342"/>
      <c r="E1021" s="342"/>
      <c r="F1021" s="342"/>
      <c r="G1021" s="342"/>
      <c r="H1021" s="342"/>
      <c r="I1021" s="342"/>
      <c r="J1021" s="343"/>
      <c r="K1021" s="260">
        <v>31</v>
      </c>
      <c r="L1021" s="258">
        <f t="shared" si="101"/>
        <v>3255</v>
      </c>
      <c r="M1021" s="26"/>
      <c r="N1021" s="262">
        <f t="shared" si="102"/>
        <v>31</v>
      </c>
      <c r="O1021" s="72">
        <f t="shared" si="99"/>
        <v>0</v>
      </c>
      <c r="P1021" s="26">
        <f t="shared" si="103"/>
        <v>3255</v>
      </c>
      <c r="Q1021" s="28">
        <f t="shared" si="100"/>
        <v>0</v>
      </c>
    </row>
    <row r="1022" spans="1:17">
      <c r="A1022" s="259">
        <v>0</v>
      </c>
      <c r="B1022" s="255">
        <v>13623</v>
      </c>
      <c r="C1022" s="341" t="s">
        <v>3307</v>
      </c>
      <c r="D1022" s="342"/>
      <c r="E1022" s="342"/>
      <c r="F1022" s="342"/>
      <c r="G1022" s="342"/>
      <c r="H1022" s="342"/>
      <c r="I1022" s="342"/>
      <c r="J1022" s="343"/>
      <c r="K1022" s="260">
        <v>32.700000000000003</v>
      </c>
      <c r="L1022" s="258">
        <f t="shared" si="101"/>
        <v>3434</v>
      </c>
      <c r="M1022" s="26"/>
      <c r="N1022" s="262">
        <f t="shared" si="102"/>
        <v>32.700000000000003</v>
      </c>
      <c r="O1022" s="72">
        <f t="shared" si="99"/>
        <v>0</v>
      </c>
      <c r="P1022" s="26">
        <f t="shared" si="103"/>
        <v>3434</v>
      </c>
      <c r="Q1022" s="28">
        <f t="shared" si="100"/>
        <v>0</v>
      </c>
    </row>
    <row r="1023" spans="1:17">
      <c r="A1023" s="259">
        <v>0</v>
      </c>
      <c r="B1023" s="255">
        <v>13631</v>
      </c>
      <c r="C1023" s="341" t="s">
        <v>3308</v>
      </c>
      <c r="D1023" s="342"/>
      <c r="E1023" s="342"/>
      <c r="F1023" s="342"/>
      <c r="G1023" s="342"/>
      <c r="H1023" s="342"/>
      <c r="I1023" s="342"/>
      <c r="J1023" s="343"/>
      <c r="K1023" s="260">
        <v>64.8</v>
      </c>
      <c r="L1023" s="258">
        <f t="shared" si="101"/>
        <v>6804</v>
      </c>
      <c r="M1023" s="26"/>
      <c r="N1023" s="262">
        <f t="shared" si="102"/>
        <v>64.8</v>
      </c>
      <c r="O1023" s="72">
        <f t="shared" si="99"/>
        <v>0</v>
      </c>
      <c r="P1023" s="26">
        <f t="shared" si="103"/>
        <v>6804</v>
      </c>
      <c r="Q1023" s="28">
        <f t="shared" si="100"/>
        <v>0</v>
      </c>
    </row>
    <row r="1024" spans="1:17">
      <c r="A1024" s="259">
        <v>0</v>
      </c>
      <c r="B1024" s="255">
        <v>13649</v>
      </c>
      <c r="C1024" s="341" t="s">
        <v>3309</v>
      </c>
      <c r="D1024" s="342"/>
      <c r="E1024" s="342"/>
      <c r="F1024" s="342"/>
      <c r="G1024" s="342"/>
      <c r="H1024" s="342"/>
      <c r="I1024" s="342"/>
      <c r="J1024" s="343"/>
      <c r="K1024" s="260">
        <v>32.700000000000003</v>
      </c>
      <c r="L1024" s="258">
        <f t="shared" si="101"/>
        <v>3434</v>
      </c>
      <c r="M1024" s="26"/>
      <c r="N1024" s="262">
        <f t="shared" si="102"/>
        <v>32.700000000000003</v>
      </c>
      <c r="O1024" s="72">
        <f t="shared" si="99"/>
        <v>0</v>
      </c>
      <c r="P1024" s="26">
        <f t="shared" si="103"/>
        <v>3434</v>
      </c>
      <c r="Q1024" s="28">
        <f t="shared" si="100"/>
        <v>0</v>
      </c>
    </row>
    <row r="1025" spans="1:17">
      <c r="A1025" s="259">
        <v>0</v>
      </c>
      <c r="B1025" s="255">
        <v>16162</v>
      </c>
      <c r="C1025" s="341" t="s">
        <v>3310</v>
      </c>
      <c r="D1025" s="342"/>
      <c r="E1025" s="342"/>
      <c r="F1025" s="342"/>
      <c r="G1025" s="342"/>
      <c r="H1025" s="342"/>
      <c r="I1025" s="342"/>
      <c r="J1025" s="343"/>
      <c r="K1025" s="260">
        <v>57.9</v>
      </c>
      <c r="L1025" s="258">
        <f t="shared" si="101"/>
        <v>6080</v>
      </c>
      <c r="M1025" s="26"/>
      <c r="N1025" s="262">
        <f t="shared" si="102"/>
        <v>57.9</v>
      </c>
      <c r="O1025" s="72">
        <f t="shared" si="99"/>
        <v>0</v>
      </c>
      <c r="P1025" s="26">
        <f t="shared" si="103"/>
        <v>6080</v>
      </c>
      <c r="Q1025" s="28">
        <f t="shared" si="100"/>
        <v>0</v>
      </c>
    </row>
    <row r="1026" spans="1:17">
      <c r="A1026" s="259">
        <v>0</v>
      </c>
      <c r="B1026" s="255">
        <v>53942</v>
      </c>
      <c r="C1026" s="341" t="s">
        <v>3311</v>
      </c>
      <c r="D1026" s="342"/>
      <c r="E1026" s="342"/>
      <c r="F1026" s="342"/>
      <c r="G1026" s="342"/>
      <c r="H1026" s="342"/>
      <c r="I1026" s="342"/>
      <c r="J1026" s="343"/>
      <c r="K1026" s="96">
        <v>12.97</v>
      </c>
      <c r="L1026" s="258">
        <f t="shared" si="101"/>
        <v>1362</v>
      </c>
      <c r="M1026" s="26"/>
      <c r="N1026" s="72">
        <f t="shared" si="102"/>
        <v>12.97</v>
      </c>
      <c r="O1026" s="72">
        <f t="shared" si="99"/>
        <v>0</v>
      </c>
      <c r="P1026" s="26">
        <f t="shared" si="103"/>
        <v>1362</v>
      </c>
      <c r="Q1026" s="28">
        <f t="shared" si="100"/>
        <v>0</v>
      </c>
    </row>
    <row r="1027" spans="1:17">
      <c r="A1027" s="259">
        <v>0</v>
      </c>
      <c r="B1027" s="255">
        <v>99895</v>
      </c>
      <c r="C1027" s="341" t="s">
        <v>3312</v>
      </c>
      <c r="D1027" s="342"/>
      <c r="E1027" s="342"/>
      <c r="F1027" s="342"/>
      <c r="G1027" s="342"/>
      <c r="H1027" s="342"/>
      <c r="I1027" s="342"/>
      <c r="J1027" s="343"/>
      <c r="K1027" s="258">
        <v>95</v>
      </c>
      <c r="L1027" s="258">
        <f t="shared" si="101"/>
        <v>9975</v>
      </c>
      <c r="M1027" s="26"/>
      <c r="N1027" s="262">
        <f t="shared" si="102"/>
        <v>95</v>
      </c>
      <c r="O1027" s="72">
        <f t="shared" si="99"/>
        <v>0</v>
      </c>
      <c r="P1027" s="26">
        <f t="shared" si="103"/>
        <v>9975</v>
      </c>
      <c r="Q1027" s="28">
        <f t="shared" si="100"/>
        <v>0</v>
      </c>
    </row>
    <row r="1028" spans="1:17">
      <c r="A1028" s="259">
        <v>0</v>
      </c>
      <c r="B1028" s="255">
        <v>3988</v>
      </c>
      <c r="C1028" s="341" t="s">
        <v>3313</v>
      </c>
      <c r="D1028" s="342"/>
      <c r="E1028" s="342"/>
      <c r="F1028" s="342"/>
      <c r="G1028" s="342"/>
      <c r="H1028" s="342"/>
      <c r="I1028" s="342"/>
      <c r="J1028" s="343"/>
      <c r="K1028" s="260">
        <v>42.4</v>
      </c>
      <c r="L1028" s="258">
        <f t="shared" si="101"/>
        <v>4452</v>
      </c>
      <c r="M1028" s="26"/>
      <c r="N1028" s="262">
        <f t="shared" si="102"/>
        <v>42.4</v>
      </c>
      <c r="O1028" s="72">
        <f t="shared" si="99"/>
        <v>0</v>
      </c>
      <c r="P1028" s="26">
        <f t="shared" si="103"/>
        <v>4452</v>
      </c>
      <c r="Q1028" s="28">
        <f t="shared" si="100"/>
        <v>0</v>
      </c>
    </row>
    <row r="1029" spans="1:17">
      <c r="A1029" s="259">
        <v>0</v>
      </c>
      <c r="B1029" s="255">
        <v>76018</v>
      </c>
      <c r="C1029" s="341" t="s">
        <v>3314</v>
      </c>
      <c r="D1029" s="342"/>
      <c r="E1029" s="342"/>
      <c r="F1029" s="342"/>
      <c r="G1029" s="342"/>
      <c r="H1029" s="342"/>
      <c r="I1029" s="342"/>
      <c r="J1029" s="343"/>
      <c r="K1029" s="258">
        <v>358</v>
      </c>
      <c r="L1029" s="258">
        <f t="shared" si="101"/>
        <v>37590</v>
      </c>
      <c r="M1029" s="26"/>
      <c r="N1029" s="261">
        <f t="shared" si="102"/>
        <v>358</v>
      </c>
      <c r="O1029" s="72">
        <f t="shared" si="99"/>
        <v>0</v>
      </c>
      <c r="P1029" s="26">
        <f t="shared" si="103"/>
        <v>37590</v>
      </c>
      <c r="Q1029" s="28">
        <f t="shared" si="100"/>
        <v>0</v>
      </c>
    </row>
    <row r="1030" spans="1:17">
      <c r="A1030" s="259">
        <v>0</v>
      </c>
      <c r="B1030" s="255">
        <v>76026</v>
      </c>
      <c r="C1030" s="341" t="s">
        <v>3315</v>
      </c>
      <c r="D1030" s="342"/>
      <c r="E1030" s="342"/>
      <c r="F1030" s="342"/>
      <c r="G1030" s="342"/>
      <c r="H1030" s="342"/>
      <c r="I1030" s="342"/>
      <c r="J1030" s="343"/>
      <c r="K1030" s="258">
        <v>1572</v>
      </c>
      <c r="L1030" s="258">
        <f t="shared" si="101"/>
        <v>165060</v>
      </c>
      <c r="M1030" s="26"/>
      <c r="N1030" s="261">
        <f t="shared" si="102"/>
        <v>1572</v>
      </c>
      <c r="O1030" s="72">
        <f t="shared" si="99"/>
        <v>0</v>
      </c>
      <c r="P1030" s="26">
        <f t="shared" si="103"/>
        <v>165060</v>
      </c>
      <c r="Q1030" s="28">
        <f t="shared" si="100"/>
        <v>0</v>
      </c>
    </row>
    <row r="1031" spans="1:17">
      <c r="A1031" s="259">
        <v>0</v>
      </c>
      <c r="B1031" s="255">
        <v>38265</v>
      </c>
      <c r="C1031" s="341" t="s">
        <v>3316</v>
      </c>
      <c r="D1031" s="342"/>
      <c r="E1031" s="342"/>
      <c r="F1031" s="342"/>
      <c r="G1031" s="342"/>
      <c r="H1031" s="342"/>
      <c r="I1031" s="342"/>
      <c r="J1031" s="343"/>
      <c r="K1031" s="258">
        <v>224</v>
      </c>
      <c r="L1031" s="258">
        <f t="shared" si="101"/>
        <v>23520</v>
      </c>
      <c r="M1031" s="26"/>
      <c r="N1031" s="261">
        <f t="shared" si="102"/>
        <v>224</v>
      </c>
      <c r="O1031" s="72">
        <f t="shared" si="99"/>
        <v>0</v>
      </c>
      <c r="P1031" s="26">
        <f t="shared" si="103"/>
        <v>23520</v>
      </c>
      <c r="Q1031" s="28">
        <f t="shared" si="100"/>
        <v>0</v>
      </c>
    </row>
    <row r="1032" spans="1:17">
      <c r="A1032" s="259">
        <v>0</v>
      </c>
      <c r="B1032" s="255">
        <v>12260</v>
      </c>
      <c r="C1032" s="341" t="s">
        <v>3317</v>
      </c>
      <c r="D1032" s="342"/>
      <c r="E1032" s="342"/>
      <c r="F1032" s="342"/>
      <c r="G1032" s="342"/>
      <c r="H1032" s="342"/>
      <c r="I1032" s="342"/>
      <c r="J1032" s="343"/>
      <c r="K1032" s="258">
        <v>152</v>
      </c>
      <c r="L1032" s="258">
        <f t="shared" si="101"/>
        <v>15960</v>
      </c>
      <c r="M1032" s="26"/>
      <c r="N1032" s="261">
        <f t="shared" si="102"/>
        <v>152</v>
      </c>
      <c r="O1032" s="72">
        <f t="shared" si="99"/>
        <v>0</v>
      </c>
      <c r="P1032" s="26">
        <f t="shared" si="103"/>
        <v>15960</v>
      </c>
      <c r="Q1032" s="28">
        <f t="shared" si="100"/>
        <v>0</v>
      </c>
    </row>
    <row r="1033" spans="1:17">
      <c r="A1033" s="259">
        <v>0</v>
      </c>
      <c r="B1033" s="255">
        <v>9845</v>
      </c>
      <c r="C1033" s="341" t="s">
        <v>3318</v>
      </c>
      <c r="D1033" s="342"/>
      <c r="E1033" s="342"/>
      <c r="F1033" s="342"/>
      <c r="G1033" s="342"/>
      <c r="H1033" s="342"/>
      <c r="I1033" s="342"/>
      <c r="J1033" s="343"/>
      <c r="K1033" s="258">
        <v>159</v>
      </c>
      <c r="L1033" s="258">
        <f t="shared" si="101"/>
        <v>16695</v>
      </c>
      <c r="M1033" s="26"/>
      <c r="N1033" s="261">
        <f t="shared" si="102"/>
        <v>159</v>
      </c>
      <c r="O1033" s="72">
        <f t="shared" si="99"/>
        <v>0</v>
      </c>
      <c r="P1033" s="26">
        <f t="shared" si="103"/>
        <v>16695</v>
      </c>
      <c r="Q1033" s="28">
        <f t="shared" si="100"/>
        <v>0</v>
      </c>
    </row>
    <row r="1034" spans="1:17">
      <c r="A1034" s="259">
        <v>0</v>
      </c>
      <c r="B1034" s="255">
        <v>9852</v>
      </c>
      <c r="C1034" s="341" t="s">
        <v>3319</v>
      </c>
      <c r="D1034" s="342"/>
      <c r="E1034" s="342"/>
      <c r="F1034" s="342"/>
      <c r="G1034" s="342"/>
      <c r="H1034" s="342"/>
      <c r="I1034" s="342"/>
      <c r="J1034" s="343"/>
      <c r="K1034" s="260">
        <v>60.8</v>
      </c>
      <c r="L1034" s="258">
        <f t="shared" si="101"/>
        <v>6384</v>
      </c>
      <c r="M1034" s="26"/>
      <c r="N1034" s="262">
        <f t="shared" si="102"/>
        <v>60.8</v>
      </c>
      <c r="O1034" s="72">
        <f t="shared" si="99"/>
        <v>0</v>
      </c>
      <c r="P1034" s="26">
        <f t="shared" si="103"/>
        <v>6384</v>
      </c>
      <c r="Q1034" s="28">
        <f t="shared" si="100"/>
        <v>0</v>
      </c>
    </row>
    <row r="1035" spans="1:17">
      <c r="A1035" s="259">
        <v>0</v>
      </c>
      <c r="B1035" s="255">
        <v>9886</v>
      </c>
      <c r="C1035" s="341" t="s">
        <v>3320</v>
      </c>
      <c r="D1035" s="342"/>
      <c r="E1035" s="342"/>
      <c r="F1035" s="342"/>
      <c r="G1035" s="342"/>
      <c r="H1035" s="342"/>
      <c r="I1035" s="342"/>
      <c r="J1035" s="343"/>
      <c r="K1035" s="260">
        <v>42.7</v>
      </c>
      <c r="L1035" s="258">
        <f t="shared" si="101"/>
        <v>4484</v>
      </c>
      <c r="M1035" s="26"/>
      <c r="N1035" s="262">
        <f t="shared" si="102"/>
        <v>42.7</v>
      </c>
      <c r="O1035" s="72">
        <f t="shared" si="99"/>
        <v>0</v>
      </c>
      <c r="P1035" s="26">
        <f t="shared" si="103"/>
        <v>4484</v>
      </c>
      <c r="Q1035" s="28">
        <f t="shared" si="100"/>
        <v>0</v>
      </c>
    </row>
    <row r="1036" spans="1:17">
      <c r="A1036" s="259">
        <v>0</v>
      </c>
      <c r="B1036" s="255">
        <v>48173</v>
      </c>
      <c r="C1036" s="341" t="s">
        <v>3321</v>
      </c>
      <c r="D1036" s="342"/>
      <c r="E1036" s="342"/>
      <c r="F1036" s="342"/>
      <c r="G1036" s="342"/>
      <c r="H1036" s="342"/>
      <c r="I1036" s="342"/>
      <c r="J1036" s="343"/>
      <c r="K1036" s="260">
        <v>33</v>
      </c>
      <c r="L1036" s="258">
        <f t="shared" si="101"/>
        <v>3465</v>
      </c>
      <c r="M1036" s="26"/>
      <c r="N1036" s="262">
        <f t="shared" si="102"/>
        <v>33</v>
      </c>
      <c r="O1036" s="72">
        <f t="shared" si="99"/>
        <v>0</v>
      </c>
      <c r="P1036" s="26">
        <f t="shared" si="103"/>
        <v>3465</v>
      </c>
      <c r="Q1036" s="28">
        <f t="shared" si="100"/>
        <v>0</v>
      </c>
    </row>
    <row r="1037" spans="1:17">
      <c r="A1037" s="259">
        <v>0</v>
      </c>
      <c r="B1037" s="255">
        <v>4754</v>
      </c>
      <c r="C1037" s="341" t="s">
        <v>3322</v>
      </c>
      <c r="D1037" s="342"/>
      <c r="E1037" s="342"/>
      <c r="F1037" s="342"/>
      <c r="G1037" s="342"/>
      <c r="H1037" s="342"/>
      <c r="I1037" s="342"/>
      <c r="J1037" s="343"/>
      <c r="K1037" s="258">
        <v>254</v>
      </c>
      <c r="L1037" s="258">
        <f t="shared" si="101"/>
        <v>26670</v>
      </c>
      <c r="M1037" s="26"/>
      <c r="N1037" s="261">
        <f t="shared" si="102"/>
        <v>254</v>
      </c>
      <c r="O1037" s="72">
        <f t="shared" si="99"/>
        <v>0</v>
      </c>
      <c r="P1037" s="26">
        <f t="shared" si="103"/>
        <v>26670</v>
      </c>
      <c r="Q1037" s="28">
        <f t="shared" si="100"/>
        <v>0</v>
      </c>
    </row>
    <row r="1038" spans="1:17">
      <c r="A1038" s="259">
        <v>0</v>
      </c>
      <c r="B1038" s="255">
        <v>37655</v>
      </c>
      <c r="C1038" s="341" t="s">
        <v>3323</v>
      </c>
      <c r="D1038" s="342"/>
      <c r="E1038" s="342"/>
      <c r="F1038" s="342"/>
      <c r="G1038" s="342"/>
      <c r="H1038" s="342"/>
      <c r="I1038" s="342"/>
      <c r="J1038" s="343"/>
      <c r="K1038" s="258">
        <v>229</v>
      </c>
      <c r="L1038" s="258">
        <f t="shared" si="101"/>
        <v>24045</v>
      </c>
      <c r="M1038" s="26"/>
      <c r="N1038" s="261">
        <f t="shared" si="102"/>
        <v>229</v>
      </c>
      <c r="O1038" s="72">
        <f t="shared" si="99"/>
        <v>0</v>
      </c>
      <c r="P1038" s="26">
        <f t="shared" si="103"/>
        <v>24045</v>
      </c>
      <c r="Q1038" s="28">
        <f t="shared" si="100"/>
        <v>0</v>
      </c>
    </row>
    <row r="1039" spans="1:17">
      <c r="A1039" s="259">
        <v>0</v>
      </c>
      <c r="B1039" s="255">
        <v>9902</v>
      </c>
      <c r="C1039" s="341" t="s">
        <v>3324</v>
      </c>
      <c r="D1039" s="342"/>
      <c r="E1039" s="342"/>
      <c r="F1039" s="342"/>
      <c r="G1039" s="342"/>
      <c r="H1039" s="342"/>
      <c r="I1039" s="342"/>
      <c r="J1039" s="343"/>
      <c r="K1039" s="258">
        <v>221</v>
      </c>
      <c r="L1039" s="258">
        <f t="shared" si="101"/>
        <v>23205</v>
      </c>
      <c r="M1039" s="26"/>
      <c r="N1039" s="261">
        <f t="shared" si="102"/>
        <v>221</v>
      </c>
      <c r="O1039" s="72">
        <f t="shared" si="99"/>
        <v>0</v>
      </c>
      <c r="P1039" s="26">
        <f t="shared" si="103"/>
        <v>23205</v>
      </c>
      <c r="Q1039" s="28">
        <f t="shared" si="100"/>
        <v>0</v>
      </c>
    </row>
    <row r="1040" spans="1:17">
      <c r="A1040" s="259">
        <v>0</v>
      </c>
      <c r="B1040" s="255">
        <v>53090</v>
      </c>
      <c r="C1040" s="341" t="s">
        <v>3325</v>
      </c>
      <c r="D1040" s="342"/>
      <c r="E1040" s="342"/>
      <c r="F1040" s="342"/>
      <c r="G1040" s="342"/>
      <c r="H1040" s="342"/>
      <c r="I1040" s="342"/>
      <c r="J1040" s="343"/>
      <c r="K1040" s="258">
        <v>281</v>
      </c>
      <c r="L1040" s="258">
        <f t="shared" si="101"/>
        <v>29505</v>
      </c>
      <c r="M1040" s="26"/>
      <c r="N1040" s="261">
        <f t="shared" si="102"/>
        <v>281</v>
      </c>
      <c r="O1040" s="72">
        <f t="shared" si="99"/>
        <v>0</v>
      </c>
      <c r="P1040" s="26">
        <f t="shared" si="103"/>
        <v>29505</v>
      </c>
      <c r="Q1040" s="28">
        <f t="shared" si="100"/>
        <v>0</v>
      </c>
    </row>
    <row r="1041" spans="1:17">
      <c r="A1041" s="259">
        <v>0</v>
      </c>
      <c r="B1041" s="255">
        <v>189068</v>
      </c>
      <c r="C1041" s="341" t="s">
        <v>3326</v>
      </c>
      <c r="D1041" s="342"/>
      <c r="E1041" s="342"/>
      <c r="F1041" s="342"/>
      <c r="G1041" s="342"/>
      <c r="H1041" s="342"/>
      <c r="I1041" s="342"/>
      <c r="J1041" s="343"/>
      <c r="K1041" s="258">
        <v>348</v>
      </c>
      <c r="L1041" s="258">
        <f t="shared" si="101"/>
        <v>36540</v>
      </c>
      <c r="M1041" s="26"/>
      <c r="N1041" s="261">
        <f t="shared" si="102"/>
        <v>348</v>
      </c>
      <c r="O1041" s="72">
        <f t="shared" si="99"/>
        <v>0</v>
      </c>
      <c r="P1041" s="26">
        <f t="shared" si="103"/>
        <v>36540</v>
      </c>
      <c r="Q1041" s="28">
        <f t="shared" si="100"/>
        <v>0</v>
      </c>
    </row>
    <row r="1042" spans="1:17">
      <c r="A1042" s="259">
        <v>0</v>
      </c>
      <c r="B1042" s="255">
        <v>50641</v>
      </c>
      <c r="C1042" s="341" t="s">
        <v>3327</v>
      </c>
      <c r="D1042" s="342"/>
      <c r="E1042" s="342"/>
      <c r="F1042" s="342"/>
      <c r="G1042" s="342"/>
      <c r="H1042" s="342"/>
      <c r="I1042" s="342"/>
      <c r="J1042" s="343"/>
      <c r="K1042" s="258">
        <v>304</v>
      </c>
      <c r="L1042" s="258">
        <f t="shared" ref="L1042:L1071" si="104">ROUND(K1042*Курс_EUR,0)</f>
        <v>31920</v>
      </c>
      <c r="M1042" s="26"/>
      <c r="N1042" s="261">
        <f t="shared" ref="N1042:N1074" si="105">K1042*(1-Скидка_SATA)</f>
        <v>304</v>
      </c>
      <c r="O1042" s="72">
        <f t="shared" si="99"/>
        <v>0</v>
      </c>
      <c r="P1042" s="26">
        <f t="shared" ref="P1042:P1074" si="106">L1042*(1-Скидка_SATA)</f>
        <v>31920</v>
      </c>
      <c r="Q1042" s="28">
        <f t="shared" si="100"/>
        <v>0</v>
      </c>
    </row>
    <row r="1043" spans="1:17">
      <c r="A1043" s="259">
        <v>0</v>
      </c>
      <c r="B1043" s="255">
        <v>27300</v>
      </c>
      <c r="C1043" s="341" t="s">
        <v>3328</v>
      </c>
      <c r="D1043" s="342"/>
      <c r="E1043" s="342"/>
      <c r="F1043" s="342"/>
      <c r="G1043" s="342"/>
      <c r="H1043" s="342"/>
      <c r="I1043" s="342"/>
      <c r="J1043" s="343"/>
      <c r="K1043" s="258">
        <v>916</v>
      </c>
      <c r="L1043" s="258">
        <f t="shared" si="104"/>
        <v>96180</v>
      </c>
      <c r="M1043" s="26"/>
      <c r="N1043" s="261">
        <f t="shared" si="105"/>
        <v>916</v>
      </c>
      <c r="O1043" s="72">
        <f t="shared" si="99"/>
        <v>0</v>
      </c>
      <c r="P1043" s="26">
        <f t="shared" si="106"/>
        <v>96180</v>
      </c>
      <c r="Q1043" s="28">
        <f t="shared" si="100"/>
        <v>0</v>
      </c>
    </row>
    <row r="1044" spans="1:17">
      <c r="A1044" s="259">
        <v>0</v>
      </c>
      <c r="B1044" s="255">
        <v>27318</v>
      </c>
      <c r="C1044" s="341" t="s">
        <v>3329</v>
      </c>
      <c r="D1044" s="342"/>
      <c r="E1044" s="342"/>
      <c r="F1044" s="342"/>
      <c r="G1044" s="342"/>
      <c r="H1044" s="342"/>
      <c r="I1044" s="342"/>
      <c r="J1044" s="343"/>
      <c r="K1044" s="258">
        <v>971</v>
      </c>
      <c r="L1044" s="258">
        <f t="shared" si="104"/>
        <v>101955</v>
      </c>
      <c r="M1044" s="26"/>
      <c r="N1044" s="261">
        <f t="shared" si="105"/>
        <v>971</v>
      </c>
      <c r="O1044" s="72">
        <f t="shared" si="99"/>
        <v>0</v>
      </c>
      <c r="P1044" s="26">
        <f t="shared" si="106"/>
        <v>101955</v>
      </c>
      <c r="Q1044" s="28">
        <f t="shared" si="100"/>
        <v>0</v>
      </c>
    </row>
    <row r="1045" spans="1:17">
      <c r="A1045" s="259">
        <v>0</v>
      </c>
      <c r="B1045" s="255">
        <v>49155</v>
      </c>
      <c r="C1045" s="341" t="s">
        <v>3330</v>
      </c>
      <c r="D1045" s="342"/>
      <c r="E1045" s="342"/>
      <c r="F1045" s="342"/>
      <c r="G1045" s="342"/>
      <c r="H1045" s="342"/>
      <c r="I1045" s="342"/>
      <c r="J1045" s="343"/>
      <c r="K1045" s="258">
        <v>227</v>
      </c>
      <c r="L1045" s="258">
        <f t="shared" si="104"/>
        <v>23835</v>
      </c>
      <c r="M1045" s="26"/>
      <c r="N1045" s="261">
        <f t="shared" si="105"/>
        <v>227</v>
      </c>
      <c r="O1045" s="72">
        <f t="shared" si="99"/>
        <v>0</v>
      </c>
      <c r="P1045" s="26">
        <f t="shared" si="106"/>
        <v>23835</v>
      </c>
      <c r="Q1045" s="28">
        <f t="shared" si="100"/>
        <v>0</v>
      </c>
    </row>
    <row r="1046" spans="1:17">
      <c r="A1046" s="259">
        <v>0</v>
      </c>
      <c r="B1046" s="255">
        <v>49999</v>
      </c>
      <c r="C1046" s="341" t="s">
        <v>3331</v>
      </c>
      <c r="D1046" s="342"/>
      <c r="E1046" s="342"/>
      <c r="F1046" s="342"/>
      <c r="G1046" s="342"/>
      <c r="H1046" s="342"/>
      <c r="I1046" s="342"/>
      <c r="J1046" s="343"/>
      <c r="K1046" s="258">
        <v>302</v>
      </c>
      <c r="L1046" s="258">
        <f t="shared" si="104"/>
        <v>31710</v>
      </c>
      <c r="M1046" s="26"/>
      <c r="N1046" s="261">
        <f t="shared" si="105"/>
        <v>302</v>
      </c>
      <c r="O1046" s="72">
        <f t="shared" si="99"/>
        <v>0</v>
      </c>
      <c r="P1046" s="26">
        <f t="shared" si="106"/>
        <v>31710</v>
      </c>
      <c r="Q1046" s="28">
        <f t="shared" si="100"/>
        <v>0</v>
      </c>
    </row>
    <row r="1047" spans="1:17">
      <c r="A1047" s="259">
        <v>0</v>
      </c>
      <c r="B1047" s="255">
        <v>50161</v>
      </c>
      <c r="C1047" s="341" t="s">
        <v>3332</v>
      </c>
      <c r="D1047" s="342"/>
      <c r="E1047" s="342"/>
      <c r="F1047" s="342"/>
      <c r="G1047" s="342"/>
      <c r="H1047" s="342"/>
      <c r="I1047" s="342"/>
      <c r="J1047" s="343"/>
      <c r="K1047" s="258">
        <v>447</v>
      </c>
      <c r="L1047" s="258">
        <f t="shared" si="104"/>
        <v>46935</v>
      </c>
      <c r="M1047" s="26"/>
      <c r="N1047" s="261">
        <f t="shared" si="105"/>
        <v>447</v>
      </c>
      <c r="O1047" s="72">
        <f t="shared" si="99"/>
        <v>0</v>
      </c>
      <c r="P1047" s="26">
        <f t="shared" si="106"/>
        <v>46935</v>
      </c>
      <c r="Q1047" s="28">
        <f t="shared" si="100"/>
        <v>0</v>
      </c>
    </row>
    <row r="1048" spans="1:17">
      <c r="A1048" s="259">
        <v>0</v>
      </c>
      <c r="B1048" s="255">
        <v>77834</v>
      </c>
      <c r="C1048" s="341" t="s">
        <v>3333</v>
      </c>
      <c r="D1048" s="342"/>
      <c r="E1048" s="342"/>
      <c r="F1048" s="342"/>
      <c r="G1048" s="342"/>
      <c r="H1048" s="342"/>
      <c r="I1048" s="342"/>
      <c r="J1048" s="343"/>
      <c r="K1048" s="258">
        <v>533</v>
      </c>
      <c r="L1048" s="258">
        <f t="shared" si="104"/>
        <v>55965</v>
      </c>
      <c r="M1048" s="26"/>
      <c r="N1048" s="261">
        <f t="shared" si="105"/>
        <v>533</v>
      </c>
      <c r="O1048" s="72">
        <f t="shared" si="99"/>
        <v>0</v>
      </c>
      <c r="P1048" s="26">
        <f t="shared" si="106"/>
        <v>55965</v>
      </c>
      <c r="Q1048" s="28">
        <f t="shared" si="100"/>
        <v>0</v>
      </c>
    </row>
    <row r="1049" spans="1:17">
      <c r="A1049" s="259">
        <v>0</v>
      </c>
      <c r="B1049" s="255">
        <v>77842</v>
      </c>
      <c r="C1049" s="341" t="s">
        <v>3334</v>
      </c>
      <c r="D1049" s="342"/>
      <c r="E1049" s="342"/>
      <c r="F1049" s="342"/>
      <c r="G1049" s="342"/>
      <c r="H1049" s="342"/>
      <c r="I1049" s="342"/>
      <c r="J1049" s="343"/>
      <c r="K1049" s="258">
        <v>714</v>
      </c>
      <c r="L1049" s="258">
        <f t="shared" si="104"/>
        <v>74970</v>
      </c>
      <c r="M1049" s="26"/>
      <c r="N1049" s="261">
        <f t="shared" si="105"/>
        <v>714</v>
      </c>
      <c r="O1049" s="72">
        <f t="shared" si="99"/>
        <v>0</v>
      </c>
      <c r="P1049" s="26">
        <f t="shared" si="106"/>
        <v>74970</v>
      </c>
      <c r="Q1049" s="28">
        <f t="shared" si="100"/>
        <v>0</v>
      </c>
    </row>
    <row r="1050" spans="1:17">
      <c r="A1050" s="259">
        <v>0</v>
      </c>
      <c r="B1050" s="255">
        <v>77859</v>
      </c>
      <c r="C1050" s="341" t="s">
        <v>3335</v>
      </c>
      <c r="D1050" s="342"/>
      <c r="E1050" s="342"/>
      <c r="F1050" s="342"/>
      <c r="G1050" s="342"/>
      <c r="H1050" s="342"/>
      <c r="I1050" s="342"/>
      <c r="J1050" s="343"/>
      <c r="K1050" s="258">
        <v>900</v>
      </c>
      <c r="L1050" s="258">
        <f t="shared" si="104"/>
        <v>94500</v>
      </c>
      <c r="M1050" s="26"/>
      <c r="N1050" s="261">
        <f t="shared" si="105"/>
        <v>900</v>
      </c>
      <c r="O1050" s="72">
        <f t="shared" si="99"/>
        <v>0</v>
      </c>
      <c r="P1050" s="26">
        <f t="shared" si="106"/>
        <v>94500</v>
      </c>
      <c r="Q1050" s="28">
        <f t="shared" si="100"/>
        <v>0</v>
      </c>
    </row>
    <row r="1051" spans="1:17" ht="21" customHeight="1">
      <c r="A1051" s="259">
        <v>0</v>
      </c>
      <c r="B1051" s="255">
        <v>92031</v>
      </c>
      <c r="C1051" s="341" t="s">
        <v>3336</v>
      </c>
      <c r="D1051" s="342"/>
      <c r="E1051" s="342"/>
      <c r="F1051" s="342"/>
      <c r="G1051" s="342"/>
      <c r="H1051" s="342"/>
      <c r="I1051" s="342"/>
      <c r="J1051" s="343"/>
      <c r="K1051" s="258">
        <v>116</v>
      </c>
      <c r="L1051" s="258">
        <f t="shared" si="104"/>
        <v>12180</v>
      </c>
      <c r="M1051" s="26"/>
      <c r="N1051" s="261">
        <f t="shared" si="105"/>
        <v>116</v>
      </c>
      <c r="O1051" s="72">
        <f t="shared" si="99"/>
        <v>0</v>
      </c>
      <c r="P1051" s="26">
        <f t="shared" si="106"/>
        <v>12180</v>
      </c>
      <c r="Q1051" s="28">
        <f t="shared" si="100"/>
        <v>0</v>
      </c>
    </row>
    <row r="1052" spans="1:17">
      <c r="A1052" s="259">
        <v>0</v>
      </c>
      <c r="B1052" s="255">
        <v>147520</v>
      </c>
      <c r="C1052" s="341" t="s">
        <v>3337</v>
      </c>
      <c r="D1052" s="342"/>
      <c r="E1052" s="342"/>
      <c r="F1052" s="342"/>
      <c r="G1052" s="342"/>
      <c r="H1052" s="342"/>
      <c r="I1052" s="342"/>
      <c r="J1052" s="343"/>
      <c r="K1052" s="258">
        <v>477</v>
      </c>
      <c r="L1052" s="258">
        <f t="shared" si="104"/>
        <v>50085</v>
      </c>
      <c r="M1052" s="26"/>
      <c r="N1052" s="261">
        <f t="shared" si="105"/>
        <v>477</v>
      </c>
      <c r="O1052" s="72">
        <f t="shared" si="99"/>
        <v>0</v>
      </c>
      <c r="P1052" s="26">
        <f t="shared" si="106"/>
        <v>50085</v>
      </c>
      <c r="Q1052" s="28">
        <f t="shared" si="100"/>
        <v>0</v>
      </c>
    </row>
    <row r="1053" spans="1:17">
      <c r="A1053" s="259">
        <v>0</v>
      </c>
      <c r="B1053" s="255">
        <v>147512</v>
      </c>
      <c r="C1053" s="341" t="s">
        <v>3338</v>
      </c>
      <c r="D1053" s="342"/>
      <c r="E1053" s="342"/>
      <c r="F1053" s="342"/>
      <c r="G1053" s="342"/>
      <c r="H1053" s="342"/>
      <c r="I1053" s="342"/>
      <c r="J1053" s="343"/>
      <c r="K1053" s="258">
        <v>650</v>
      </c>
      <c r="L1053" s="258">
        <f t="shared" si="104"/>
        <v>68250</v>
      </c>
      <c r="M1053" s="26"/>
      <c r="N1053" s="261">
        <f t="shared" si="105"/>
        <v>650</v>
      </c>
      <c r="O1053" s="72">
        <f t="shared" si="99"/>
        <v>0</v>
      </c>
      <c r="P1053" s="26">
        <f t="shared" si="106"/>
        <v>68250</v>
      </c>
      <c r="Q1053" s="28">
        <f t="shared" si="100"/>
        <v>0</v>
      </c>
    </row>
    <row r="1054" spans="1:17">
      <c r="A1054" s="259">
        <v>0</v>
      </c>
      <c r="B1054" s="255">
        <v>147504</v>
      </c>
      <c r="C1054" s="341" t="s">
        <v>3339</v>
      </c>
      <c r="D1054" s="342"/>
      <c r="E1054" s="342"/>
      <c r="F1054" s="342"/>
      <c r="G1054" s="342"/>
      <c r="H1054" s="342"/>
      <c r="I1054" s="342"/>
      <c r="J1054" s="343"/>
      <c r="K1054" s="258">
        <v>881</v>
      </c>
      <c r="L1054" s="258">
        <f t="shared" si="104"/>
        <v>92505</v>
      </c>
      <c r="M1054" s="26"/>
      <c r="N1054" s="261">
        <f t="shared" si="105"/>
        <v>881</v>
      </c>
      <c r="O1054" s="72">
        <f t="shared" si="99"/>
        <v>0</v>
      </c>
      <c r="P1054" s="26">
        <f t="shared" si="106"/>
        <v>92505</v>
      </c>
      <c r="Q1054" s="28">
        <f t="shared" si="100"/>
        <v>0</v>
      </c>
    </row>
    <row r="1055" spans="1:17">
      <c r="A1055" s="259">
        <v>0</v>
      </c>
      <c r="B1055" s="255">
        <v>6007</v>
      </c>
      <c r="C1055" s="341" t="s">
        <v>3340</v>
      </c>
      <c r="D1055" s="342"/>
      <c r="E1055" s="342"/>
      <c r="F1055" s="342"/>
      <c r="G1055" s="342"/>
      <c r="H1055" s="342"/>
      <c r="I1055" s="342"/>
      <c r="J1055" s="343"/>
      <c r="K1055" s="260">
        <v>33.799999999999997</v>
      </c>
      <c r="L1055" s="258">
        <f t="shared" si="104"/>
        <v>3549</v>
      </c>
      <c r="M1055" s="26"/>
      <c r="N1055" s="262">
        <f t="shared" si="105"/>
        <v>33.799999999999997</v>
      </c>
      <c r="O1055" s="72">
        <f t="shared" si="99"/>
        <v>0</v>
      </c>
      <c r="P1055" s="26">
        <f t="shared" si="106"/>
        <v>3549</v>
      </c>
      <c r="Q1055" s="28">
        <f t="shared" si="100"/>
        <v>0</v>
      </c>
    </row>
    <row r="1056" spans="1:17">
      <c r="A1056" s="259">
        <v>0</v>
      </c>
      <c r="B1056" s="255">
        <v>9209</v>
      </c>
      <c r="C1056" s="341" t="s">
        <v>3341</v>
      </c>
      <c r="D1056" s="342"/>
      <c r="E1056" s="342"/>
      <c r="F1056" s="342"/>
      <c r="G1056" s="342"/>
      <c r="H1056" s="342"/>
      <c r="I1056" s="342"/>
      <c r="J1056" s="343"/>
      <c r="K1056" s="258">
        <v>94</v>
      </c>
      <c r="L1056" s="258">
        <f t="shared" si="104"/>
        <v>9870</v>
      </c>
      <c r="M1056" s="26"/>
      <c r="N1056" s="262">
        <f t="shared" si="105"/>
        <v>94</v>
      </c>
      <c r="O1056" s="72">
        <f t="shared" si="99"/>
        <v>0</v>
      </c>
      <c r="P1056" s="26">
        <f t="shared" si="106"/>
        <v>9870</v>
      </c>
      <c r="Q1056" s="28">
        <f t="shared" si="100"/>
        <v>0</v>
      </c>
    </row>
    <row r="1057" spans="1:17">
      <c r="A1057" s="259">
        <v>0</v>
      </c>
      <c r="B1057" s="255">
        <v>9894</v>
      </c>
      <c r="C1057" s="341" t="s">
        <v>3342</v>
      </c>
      <c r="D1057" s="342"/>
      <c r="E1057" s="342"/>
      <c r="F1057" s="342"/>
      <c r="G1057" s="342"/>
      <c r="H1057" s="342"/>
      <c r="I1057" s="342"/>
      <c r="J1057" s="343"/>
      <c r="K1057" s="258">
        <v>130</v>
      </c>
      <c r="L1057" s="258">
        <f t="shared" si="104"/>
        <v>13650</v>
      </c>
      <c r="M1057" s="26"/>
      <c r="N1057" s="261">
        <f t="shared" si="105"/>
        <v>130</v>
      </c>
      <c r="O1057" s="72">
        <f t="shared" si="99"/>
        <v>0</v>
      </c>
      <c r="P1057" s="26">
        <f t="shared" si="106"/>
        <v>13650</v>
      </c>
      <c r="Q1057" s="28">
        <f t="shared" si="100"/>
        <v>0</v>
      </c>
    </row>
    <row r="1058" spans="1:17">
      <c r="A1058" s="259">
        <v>0</v>
      </c>
      <c r="B1058" s="255">
        <v>62174</v>
      </c>
      <c r="C1058" s="341" t="s">
        <v>3343</v>
      </c>
      <c r="D1058" s="342"/>
      <c r="E1058" s="342"/>
      <c r="F1058" s="342"/>
      <c r="G1058" s="342"/>
      <c r="H1058" s="342"/>
      <c r="I1058" s="342"/>
      <c r="J1058" s="343"/>
      <c r="K1058" s="260">
        <v>49.6</v>
      </c>
      <c r="L1058" s="258">
        <f t="shared" si="104"/>
        <v>5208</v>
      </c>
      <c r="M1058" s="26"/>
      <c r="N1058" s="262">
        <f t="shared" si="105"/>
        <v>49.6</v>
      </c>
      <c r="O1058" s="72">
        <f t="shared" ref="O1058:O1074" si="107">N1058*M1058</f>
        <v>0</v>
      </c>
      <c r="P1058" s="26">
        <f t="shared" si="106"/>
        <v>5208</v>
      </c>
      <c r="Q1058" s="28">
        <f t="shared" ref="Q1058:Q1074" si="108">M1058*P1058</f>
        <v>0</v>
      </c>
    </row>
    <row r="1059" spans="1:17">
      <c r="A1059" s="259">
        <v>0</v>
      </c>
      <c r="B1059" s="255">
        <v>64030</v>
      </c>
      <c r="C1059" s="341" t="s">
        <v>3344</v>
      </c>
      <c r="D1059" s="342"/>
      <c r="E1059" s="342"/>
      <c r="F1059" s="342"/>
      <c r="G1059" s="342"/>
      <c r="H1059" s="342"/>
      <c r="I1059" s="342"/>
      <c r="J1059" s="343"/>
      <c r="K1059" s="260">
        <v>62.8</v>
      </c>
      <c r="L1059" s="258">
        <f t="shared" si="104"/>
        <v>6594</v>
      </c>
      <c r="M1059" s="26"/>
      <c r="N1059" s="262">
        <f t="shared" si="105"/>
        <v>62.8</v>
      </c>
      <c r="O1059" s="72">
        <f t="shared" si="107"/>
        <v>0</v>
      </c>
      <c r="P1059" s="26">
        <f t="shared" si="106"/>
        <v>6594</v>
      </c>
      <c r="Q1059" s="28">
        <f t="shared" si="108"/>
        <v>0</v>
      </c>
    </row>
    <row r="1060" spans="1:17">
      <c r="A1060" s="259">
        <v>0</v>
      </c>
      <c r="B1060" s="255">
        <v>29280</v>
      </c>
      <c r="C1060" s="341" t="s">
        <v>3345</v>
      </c>
      <c r="D1060" s="342"/>
      <c r="E1060" s="342"/>
      <c r="F1060" s="342"/>
      <c r="G1060" s="342"/>
      <c r="H1060" s="342"/>
      <c r="I1060" s="342"/>
      <c r="J1060" s="343"/>
      <c r="K1060" s="260">
        <v>46.9</v>
      </c>
      <c r="L1060" s="258">
        <f t="shared" si="104"/>
        <v>4925</v>
      </c>
      <c r="M1060" s="26"/>
      <c r="N1060" s="262">
        <f t="shared" si="105"/>
        <v>46.9</v>
      </c>
      <c r="O1060" s="72">
        <f t="shared" si="107"/>
        <v>0</v>
      </c>
      <c r="P1060" s="26">
        <f t="shared" si="106"/>
        <v>4925</v>
      </c>
      <c r="Q1060" s="28">
        <f t="shared" si="108"/>
        <v>0</v>
      </c>
    </row>
    <row r="1061" spans="1:17">
      <c r="A1061" s="259">
        <v>0</v>
      </c>
      <c r="B1061" s="255">
        <v>158840</v>
      </c>
      <c r="C1061" s="341" t="s">
        <v>3346</v>
      </c>
      <c r="D1061" s="342"/>
      <c r="E1061" s="342"/>
      <c r="F1061" s="342"/>
      <c r="G1061" s="342"/>
      <c r="H1061" s="342"/>
      <c r="I1061" s="342"/>
      <c r="J1061" s="343"/>
      <c r="K1061" s="260">
        <v>25.6</v>
      </c>
      <c r="L1061" s="258">
        <f t="shared" si="104"/>
        <v>2688</v>
      </c>
      <c r="M1061" s="26"/>
      <c r="N1061" s="262">
        <f t="shared" si="105"/>
        <v>25.6</v>
      </c>
      <c r="O1061" s="72">
        <f t="shared" si="107"/>
        <v>0</v>
      </c>
      <c r="P1061" s="26">
        <f t="shared" si="106"/>
        <v>2688</v>
      </c>
      <c r="Q1061" s="28">
        <f t="shared" si="108"/>
        <v>0</v>
      </c>
    </row>
    <row r="1062" spans="1:17">
      <c r="A1062" s="259">
        <v>0</v>
      </c>
      <c r="B1062" s="255">
        <v>127852</v>
      </c>
      <c r="C1062" s="341" t="s">
        <v>3347</v>
      </c>
      <c r="D1062" s="342"/>
      <c r="E1062" s="342"/>
      <c r="F1062" s="342"/>
      <c r="G1062" s="342"/>
      <c r="H1062" s="342"/>
      <c r="I1062" s="342"/>
      <c r="J1062" s="343"/>
      <c r="K1062" s="96">
        <v>12.71</v>
      </c>
      <c r="L1062" s="258">
        <f t="shared" si="104"/>
        <v>1335</v>
      </c>
      <c r="M1062" s="26"/>
      <c r="N1062" s="72">
        <f t="shared" si="105"/>
        <v>12.71</v>
      </c>
      <c r="O1062" s="72">
        <f t="shared" si="107"/>
        <v>0</v>
      </c>
      <c r="P1062" s="26">
        <f t="shared" si="106"/>
        <v>1335</v>
      </c>
      <c r="Q1062" s="28">
        <f t="shared" si="108"/>
        <v>0</v>
      </c>
    </row>
    <row r="1063" spans="1:17">
      <c r="A1063" s="259">
        <v>0</v>
      </c>
      <c r="B1063" s="255">
        <v>127860</v>
      </c>
      <c r="C1063" s="341" t="s">
        <v>3348</v>
      </c>
      <c r="D1063" s="342"/>
      <c r="E1063" s="342"/>
      <c r="F1063" s="342"/>
      <c r="G1063" s="342"/>
      <c r="H1063" s="342"/>
      <c r="I1063" s="342"/>
      <c r="J1063" s="343"/>
      <c r="K1063" s="260">
        <v>70.3</v>
      </c>
      <c r="L1063" s="258">
        <f t="shared" si="104"/>
        <v>7382</v>
      </c>
      <c r="M1063" s="26"/>
      <c r="N1063" s="262">
        <f t="shared" si="105"/>
        <v>70.3</v>
      </c>
      <c r="O1063" s="72">
        <f t="shared" si="107"/>
        <v>0</v>
      </c>
      <c r="P1063" s="26">
        <f t="shared" si="106"/>
        <v>7382</v>
      </c>
      <c r="Q1063" s="28">
        <f t="shared" si="108"/>
        <v>0</v>
      </c>
    </row>
    <row r="1064" spans="1:17">
      <c r="A1064" s="259">
        <v>0</v>
      </c>
      <c r="B1064" s="255">
        <v>59675</v>
      </c>
      <c r="C1064" s="341" t="s">
        <v>3349</v>
      </c>
      <c r="D1064" s="342"/>
      <c r="E1064" s="342"/>
      <c r="F1064" s="342"/>
      <c r="G1064" s="342"/>
      <c r="H1064" s="342"/>
      <c r="I1064" s="342"/>
      <c r="J1064" s="343"/>
      <c r="K1064" s="258">
        <v>468</v>
      </c>
      <c r="L1064" s="258">
        <f t="shared" si="104"/>
        <v>49140</v>
      </c>
      <c r="M1064" s="26"/>
      <c r="N1064" s="261">
        <f t="shared" si="105"/>
        <v>468</v>
      </c>
      <c r="O1064" s="72">
        <f t="shared" si="107"/>
        <v>0</v>
      </c>
      <c r="P1064" s="26">
        <f t="shared" si="106"/>
        <v>49140</v>
      </c>
      <c r="Q1064" s="28">
        <f t="shared" si="108"/>
        <v>0</v>
      </c>
    </row>
    <row r="1065" spans="1:17">
      <c r="A1065" s="259">
        <v>0</v>
      </c>
      <c r="B1065" s="255">
        <v>40188</v>
      </c>
      <c r="C1065" s="341" t="s">
        <v>3350</v>
      </c>
      <c r="D1065" s="342"/>
      <c r="E1065" s="342"/>
      <c r="F1065" s="342"/>
      <c r="G1065" s="342"/>
      <c r="H1065" s="342"/>
      <c r="I1065" s="342"/>
      <c r="J1065" s="343"/>
      <c r="K1065" s="260">
        <v>69.099999999999994</v>
      </c>
      <c r="L1065" s="258">
        <f t="shared" si="104"/>
        <v>7256</v>
      </c>
      <c r="M1065" s="26"/>
      <c r="N1065" s="262">
        <f t="shared" si="105"/>
        <v>69.099999999999994</v>
      </c>
      <c r="O1065" s="72">
        <f t="shared" si="107"/>
        <v>0</v>
      </c>
      <c r="P1065" s="26">
        <f t="shared" si="106"/>
        <v>7256</v>
      </c>
      <c r="Q1065" s="28">
        <f t="shared" si="108"/>
        <v>0</v>
      </c>
    </row>
    <row r="1066" spans="1:17">
      <c r="A1066" s="259">
        <v>0</v>
      </c>
      <c r="B1066" s="255">
        <v>69328</v>
      </c>
      <c r="C1066" s="341" t="s">
        <v>3351</v>
      </c>
      <c r="D1066" s="342"/>
      <c r="E1066" s="342"/>
      <c r="F1066" s="342"/>
      <c r="G1066" s="342"/>
      <c r="H1066" s="342"/>
      <c r="I1066" s="342"/>
      <c r="J1066" s="343"/>
      <c r="K1066" s="258">
        <v>135</v>
      </c>
      <c r="L1066" s="258">
        <f t="shared" si="104"/>
        <v>14175</v>
      </c>
      <c r="M1066" s="26"/>
      <c r="N1066" s="261">
        <f t="shared" si="105"/>
        <v>135</v>
      </c>
      <c r="O1066" s="72">
        <f t="shared" si="107"/>
        <v>0</v>
      </c>
      <c r="P1066" s="26">
        <f t="shared" si="106"/>
        <v>14175</v>
      </c>
      <c r="Q1066" s="28">
        <f t="shared" si="108"/>
        <v>0</v>
      </c>
    </row>
    <row r="1067" spans="1:17">
      <c r="A1067" s="259">
        <v>0</v>
      </c>
      <c r="B1067" s="255">
        <v>134882</v>
      </c>
      <c r="C1067" s="341" t="s">
        <v>3352</v>
      </c>
      <c r="D1067" s="342"/>
      <c r="E1067" s="342"/>
      <c r="F1067" s="342"/>
      <c r="G1067" s="342"/>
      <c r="H1067" s="342"/>
      <c r="I1067" s="342"/>
      <c r="J1067" s="343"/>
      <c r="K1067" s="258">
        <v>155</v>
      </c>
      <c r="L1067" s="258">
        <f t="shared" si="104"/>
        <v>16275</v>
      </c>
      <c r="M1067" s="26"/>
      <c r="N1067" s="261">
        <f t="shared" si="105"/>
        <v>155</v>
      </c>
      <c r="O1067" s="72">
        <f t="shared" si="107"/>
        <v>0</v>
      </c>
      <c r="P1067" s="26">
        <f t="shared" si="106"/>
        <v>16275</v>
      </c>
      <c r="Q1067" s="28">
        <f t="shared" si="108"/>
        <v>0</v>
      </c>
    </row>
    <row r="1068" spans="1:17">
      <c r="A1068" s="259">
        <v>0</v>
      </c>
      <c r="B1068" s="255">
        <v>134916</v>
      </c>
      <c r="C1068" s="341" t="s">
        <v>3353</v>
      </c>
      <c r="D1068" s="342"/>
      <c r="E1068" s="342"/>
      <c r="F1068" s="342"/>
      <c r="G1068" s="342"/>
      <c r="H1068" s="342"/>
      <c r="I1068" s="342"/>
      <c r="J1068" s="343"/>
      <c r="K1068" s="258">
        <v>86</v>
      </c>
      <c r="L1068" s="258">
        <f t="shared" si="104"/>
        <v>9030</v>
      </c>
      <c r="M1068" s="26"/>
      <c r="N1068" s="262">
        <f t="shared" si="105"/>
        <v>86</v>
      </c>
      <c r="O1068" s="72">
        <f t="shared" si="107"/>
        <v>0</v>
      </c>
      <c r="P1068" s="26">
        <f t="shared" si="106"/>
        <v>9030</v>
      </c>
      <c r="Q1068" s="28">
        <f t="shared" si="108"/>
        <v>0</v>
      </c>
    </row>
    <row r="1069" spans="1:17">
      <c r="A1069" s="259">
        <v>0</v>
      </c>
      <c r="B1069" s="255">
        <v>134932</v>
      </c>
      <c r="C1069" s="341" t="s">
        <v>3354</v>
      </c>
      <c r="D1069" s="342"/>
      <c r="E1069" s="342"/>
      <c r="F1069" s="342"/>
      <c r="G1069" s="342"/>
      <c r="H1069" s="342"/>
      <c r="I1069" s="342"/>
      <c r="J1069" s="343"/>
      <c r="K1069" s="260">
        <v>49.6</v>
      </c>
      <c r="L1069" s="258">
        <f t="shared" si="104"/>
        <v>5208</v>
      </c>
      <c r="M1069" s="26"/>
      <c r="N1069" s="262">
        <f t="shared" si="105"/>
        <v>49.6</v>
      </c>
      <c r="O1069" s="72">
        <f t="shared" si="107"/>
        <v>0</v>
      </c>
      <c r="P1069" s="26">
        <f t="shared" si="106"/>
        <v>5208</v>
      </c>
      <c r="Q1069" s="28">
        <f t="shared" si="108"/>
        <v>0</v>
      </c>
    </row>
    <row r="1070" spans="1:17">
      <c r="A1070" s="259">
        <v>0</v>
      </c>
      <c r="B1070" s="255">
        <v>192195</v>
      </c>
      <c r="C1070" s="341" t="s">
        <v>3355</v>
      </c>
      <c r="D1070" s="342"/>
      <c r="E1070" s="342"/>
      <c r="F1070" s="342"/>
      <c r="G1070" s="342"/>
      <c r="H1070" s="342"/>
      <c r="I1070" s="342"/>
      <c r="J1070" s="343"/>
      <c r="K1070" s="258">
        <v>87</v>
      </c>
      <c r="L1070" s="258">
        <f t="shared" si="104"/>
        <v>9135</v>
      </c>
      <c r="M1070" s="26"/>
      <c r="N1070" s="262">
        <f t="shared" si="105"/>
        <v>87</v>
      </c>
      <c r="O1070" s="72">
        <f t="shared" si="107"/>
        <v>0</v>
      </c>
      <c r="P1070" s="26">
        <f t="shared" si="106"/>
        <v>9135</v>
      </c>
      <c r="Q1070" s="28">
        <f t="shared" si="108"/>
        <v>0</v>
      </c>
    </row>
    <row r="1071" spans="1:17">
      <c r="A1071" s="259">
        <v>0</v>
      </c>
      <c r="B1071" s="255">
        <v>71860</v>
      </c>
      <c r="C1071" s="341" t="s">
        <v>3356</v>
      </c>
      <c r="D1071" s="342"/>
      <c r="E1071" s="342"/>
      <c r="F1071" s="342"/>
      <c r="G1071" s="342"/>
      <c r="H1071" s="342"/>
      <c r="I1071" s="342"/>
      <c r="J1071" s="343"/>
      <c r="K1071" s="258">
        <v>210</v>
      </c>
      <c r="L1071" s="258">
        <f t="shared" si="104"/>
        <v>22050</v>
      </c>
      <c r="M1071" s="26"/>
      <c r="N1071" s="261">
        <f t="shared" si="105"/>
        <v>210</v>
      </c>
      <c r="O1071" s="72">
        <f t="shared" si="107"/>
        <v>0</v>
      </c>
      <c r="P1071" s="26">
        <f t="shared" si="106"/>
        <v>22050</v>
      </c>
      <c r="Q1071" s="28">
        <f t="shared" si="108"/>
        <v>0</v>
      </c>
    </row>
    <row r="1072" spans="1:17">
      <c r="A1072" s="259">
        <v>0</v>
      </c>
      <c r="B1072" s="255">
        <v>174128</v>
      </c>
      <c r="C1072" s="341" t="s">
        <v>3357</v>
      </c>
      <c r="D1072" s="342"/>
      <c r="E1072" s="342"/>
      <c r="F1072" s="342"/>
      <c r="G1072" s="342"/>
      <c r="H1072" s="342"/>
      <c r="I1072" s="342"/>
      <c r="J1072" s="343"/>
      <c r="K1072" s="258">
        <v>157</v>
      </c>
      <c r="L1072" s="258">
        <f>ROUND(K1072*Курс_EUR,0)</f>
        <v>16485</v>
      </c>
      <c r="M1072" s="26"/>
      <c r="N1072" s="261">
        <f t="shared" si="105"/>
        <v>157</v>
      </c>
      <c r="O1072" s="72">
        <f t="shared" si="107"/>
        <v>0</v>
      </c>
      <c r="P1072" s="26">
        <f t="shared" si="106"/>
        <v>16485</v>
      </c>
      <c r="Q1072" s="28">
        <f t="shared" si="108"/>
        <v>0</v>
      </c>
    </row>
    <row r="1073" spans="1:17">
      <c r="A1073" s="259">
        <v>0</v>
      </c>
      <c r="B1073" s="255">
        <v>1079137</v>
      </c>
      <c r="C1073" s="341" t="s">
        <v>3358</v>
      </c>
      <c r="D1073" s="342"/>
      <c r="E1073" s="342"/>
      <c r="F1073" s="342"/>
      <c r="G1073" s="342"/>
      <c r="H1073" s="342"/>
      <c r="I1073" s="342"/>
      <c r="J1073" s="343"/>
      <c r="K1073" s="258">
        <v>417</v>
      </c>
      <c r="L1073" s="258">
        <f>ROUND(K1073*Курс_EUR,0)</f>
        <v>43785</v>
      </c>
      <c r="M1073" s="26"/>
      <c r="N1073" s="261">
        <f>K1073*(1-Скидка_SATA)</f>
        <v>417</v>
      </c>
      <c r="O1073" s="72">
        <f>N1073*M1073</f>
        <v>0</v>
      </c>
      <c r="P1073" s="26">
        <f>L1073*(1-Скидка_SATA)</f>
        <v>43785</v>
      </c>
      <c r="Q1073" s="28">
        <f>M1073*P1073</f>
        <v>0</v>
      </c>
    </row>
    <row r="1074" spans="1:17">
      <c r="A1074" s="259">
        <v>0</v>
      </c>
      <c r="B1074" s="255">
        <v>1080142</v>
      </c>
      <c r="C1074" s="341" t="s">
        <v>3359</v>
      </c>
      <c r="D1074" s="342"/>
      <c r="E1074" s="342"/>
      <c r="F1074" s="342"/>
      <c r="G1074" s="342"/>
      <c r="H1074" s="342"/>
      <c r="I1074" s="342"/>
      <c r="J1074" s="343"/>
      <c r="K1074" s="258">
        <v>235</v>
      </c>
      <c r="L1074" s="258">
        <f>ROUND(K1074*Курс_EUR,0)</f>
        <v>24675</v>
      </c>
      <c r="M1074" s="26"/>
      <c r="N1074" s="261">
        <f t="shared" si="105"/>
        <v>235</v>
      </c>
      <c r="O1074" s="72">
        <f t="shared" si="107"/>
        <v>0</v>
      </c>
      <c r="P1074" s="26">
        <f t="shared" si="106"/>
        <v>24675</v>
      </c>
      <c r="Q1074" s="28">
        <f t="shared" si="108"/>
        <v>0</v>
      </c>
    </row>
    <row r="1076" spans="1:17">
      <c r="B1076" s="63" t="s">
        <v>40</v>
      </c>
    </row>
  </sheetData>
  <autoFilter ref="A6:Q1167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1112">
    <mergeCell ref="A8:A13"/>
    <mergeCell ref="B8:J8"/>
    <mergeCell ref="K8:K13"/>
    <mergeCell ref="L8:L13"/>
    <mergeCell ref="B11:J11"/>
    <mergeCell ref="A14:A19"/>
    <mergeCell ref="B14:J14"/>
    <mergeCell ref="K14:K19"/>
    <mergeCell ref="L14:L19"/>
    <mergeCell ref="B17:J17"/>
    <mergeCell ref="A20:A25"/>
    <mergeCell ref="B20:J20"/>
    <mergeCell ref="K20:K25"/>
    <mergeCell ref="L20:L25"/>
    <mergeCell ref="B23:J23"/>
    <mergeCell ref="A26:A31"/>
    <mergeCell ref="B26:J26"/>
    <mergeCell ref="K26:K31"/>
    <mergeCell ref="L26:L31"/>
    <mergeCell ref="B29:J29"/>
    <mergeCell ref="A32:A37"/>
    <mergeCell ref="B32:J32"/>
    <mergeCell ref="C1048:J1048"/>
    <mergeCell ref="C1049:J1049"/>
    <mergeCell ref="C1050:J1050"/>
    <mergeCell ref="C1052:J1052"/>
    <mergeCell ref="C1053:J1053"/>
    <mergeCell ref="C1055:J1055"/>
    <mergeCell ref="C1056:J1056"/>
    <mergeCell ref="C1057:J1057"/>
    <mergeCell ref="C1058:J1058"/>
    <mergeCell ref="C1037:J1037"/>
    <mergeCell ref="C1038:J1038"/>
    <mergeCell ref="C1039:J1039"/>
    <mergeCell ref="C1040:J1040"/>
    <mergeCell ref="C1041:J1041"/>
    <mergeCell ref="L32:L37"/>
    <mergeCell ref="B35:J35"/>
    <mergeCell ref="C1047:J1047"/>
    <mergeCell ref="C1051:J1051"/>
    <mergeCell ref="C1054:J1054"/>
    <mergeCell ref="C1027:J1027"/>
    <mergeCell ref="C1028:J1028"/>
    <mergeCell ref="C1029:J1029"/>
    <mergeCell ref="C1030:J1030"/>
    <mergeCell ref="C1032:J1032"/>
    <mergeCell ref="C1033:J1033"/>
    <mergeCell ref="C1034:J1034"/>
    <mergeCell ref="C1035:J1035"/>
    <mergeCell ref="C1036:J1036"/>
    <mergeCell ref="C1008:J1008"/>
    <mergeCell ref="C1009:J1009"/>
    <mergeCell ref="C1068:J1068"/>
    <mergeCell ref="C1069:J1069"/>
    <mergeCell ref="C1070:J1070"/>
    <mergeCell ref="C1072:J1072"/>
    <mergeCell ref="C1074:J1074"/>
    <mergeCell ref="C1059:J1059"/>
    <mergeCell ref="C1060:J1060"/>
    <mergeCell ref="C1061:J1061"/>
    <mergeCell ref="C1062:J1062"/>
    <mergeCell ref="C1063:J1063"/>
    <mergeCell ref="C1064:J1064"/>
    <mergeCell ref="C1065:J1065"/>
    <mergeCell ref="C1066:J1066"/>
    <mergeCell ref="C1067:J1067"/>
    <mergeCell ref="C1071:J1071"/>
    <mergeCell ref="C1073:J1073"/>
    <mergeCell ref="C1023:J1023"/>
    <mergeCell ref="C1024:J1024"/>
    <mergeCell ref="C1025:J1025"/>
    <mergeCell ref="C1026:J1026"/>
    <mergeCell ref="C1011:J1011"/>
    <mergeCell ref="C1012:J1012"/>
    <mergeCell ref="C1013:J1013"/>
    <mergeCell ref="C1014:J1014"/>
    <mergeCell ref="C1015:J1015"/>
    <mergeCell ref="C1016:J1016"/>
    <mergeCell ref="C1042:J1042"/>
    <mergeCell ref="C1043:J1043"/>
    <mergeCell ref="C1044:J1044"/>
    <mergeCell ref="C1045:J1045"/>
    <mergeCell ref="C1046:J1046"/>
    <mergeCell ref="C1004:J1004"/>
    <mergeCell ref="C1005:J1005"/>
    <mergeCell ref="C1006:J1006"/>
    <mergeCell ref="C1007:J1007"/>
    <mergeCell ref="C991:J991"/>
    <mergeCell ref="C992:J992"/>
    <mergeCell ref="C993:J993"/>
    <mergeCell ref="C994:J994"/>
    <mergeCell ref="C995:J995"/>
    <mergeCell ref="C996:J996"/>
    <mergeCell ref="C997:J997"/>
    <mergeCell ref="C998:J998"/>
    <mergeCell ref="C1017:J1017"/>
    <mergeCell ref="C1019:J1019"/>
    <mergeCell ref="C1020:J1020"/>
    <mergeCell ref="C1021:J1021"/>
    <mergeCell ref="C1022:J1022"/>
    <mergeCell ref="C978:J978"/>
    <mergeCell ref="C979:J979"/>
    <mergeCell ref="C980:J980"/>
    <mergeCell ref="C963:J963"/>
    <mergeCell ref="C964:J964"/>
    <mergeCell ref="C965:J965"/>
    <mergeCell ref="C966:J966"/>
    <mergeCell ref="C967:J967"/>
    <mergeCell ref="C968:J968"/>
    <mergeCell ref="C969:J969"/>
    <mergeCell ref="C970:J970"/>
    <mergeCell ref="C971:J971"/>
    <mergeCell ref="C999:J999"/>
    <mergeCell ref="C1000:J1000"/>
    <mergeCell ref="C1001:J1001"/>
    <mergeCell ref="C1002:J1002"/>
    <mergeCell ref="C1003:J1003"/>
    <mergeCell ref="C990:J990"/>
    <mergeCell ref="C981:J981"/>
    <mergeCell ref="C982:J982"/>
    <mergeCell ref="C983:J983"/>
    <mergeCell ref="C984:J984"/>
    <mergeCell ref="C985:J985"/>
    <mergeCell ref="C986:J986"/>
    <mergeCell ref="C987:J987"/>
    <mergeCell ref="C988:J988"/>
    <mergeCell ref="C989:J989"/>
    <mergeCell ref="C972:J972"/>
    <mergeCell ref="C975:J975"/>
    <mergeCell ref="C976:J976"/>
    <mergeCell ref="C977:J977"/>
    <mergeCell ref="C954:J954"/>
    <mergeCell ref="C955:J955"/>
    <mergeCell ref="C956:J956"/>
    <mergeCell ref="C957:J957"/>
    <mergeCell ref="C958:J958"/>
    <mergeCell ref="C959:J959"/>
    <mergeCell ref="C960:J960"/>
    <mergeCell ref="C961:J961"/>
    <mergeCell ref="C962:J962"/>
    <mergeCell ref="C945:J945"/>
    <mergeCell ref="C946:J946"/>
    <mergeCell ref="C947:J947"/>
    <mergeCell ref="C948:J948"/>
    <mergeCell ref="C949:J949"/>
    <mergeCell ref="C950:J950"/>
    <mergeCell ref="C951:J951"/>
    <mergeCell ref="C952:J952"/>
    <mergeCell ref="C953:J953"/>
    <mergeCell ref="C937:J937"/>
    <mergeCell ref="C938:J938"/>
    <mergeCell ref="C939:J939"/>
    <mergeCell ref="C940:J940"/>
    <mergeCell ref="C941:J941"/>
    <mergeCell ref="C942:J942"/>
    <mergeCell ref="C943:J943"/>
    <mergeCell ref="C944:J944"/>
    <mergeCell ref="C927:J927"/>
    <mergeCell ref="C928:J928"/>
    <mergeCell ref="C929:J929"/>
    <mergeCell ref="C930:J930"/>
    <mergeCell ref="C931:J931"/>
    <mergeCell ref="C932:J932"/>
    <mergeCell ref="C933:J933"/>
    <mergeCell ref="C934:J934"/>
    <mergeCell ref="C935:J935"/>
    <mergeCell ref="C918:J918"/>
    <mergeCell ref="C921:J921"/>
    <mergeCell ref="C922:J922"/>
    <mergeCell ref="C923:J923"/>
    <mergeCell ref="C924:J924"/>
    <mergeCell ref="C925:J925"/>
    <mergeCell ref="C926:J926"/>
    <mergeCell ref="C909:J909"/>
    <mergeCell ref="C910:J910"/>
    <mergeCell ref="C911:J911"/>
    <mergeCell ref="C912:J912"/>
    <mergeCell ref="C913:J913"/>
    <mergeCell ref="C914:J914"/>
    <mergeCell ref="C915:J915"/>
    <mergeCell ref="C916:J916"/>
    <mergeCell ref="C917:J917"/>
    <mergeCell ref="C936:J936"/>
    <mergeCell ref="C900:J900"/>
    <mergeCell ref="C901:J901"/>
    <mergeCell ref="C902:J902"/>
    <mergeCell ref="C903:J903"/>
    <mergeCell ref="C904:J904"/>
    <mergeCell ref="C905:J905"/>
    <mergeCell ref="C906:J906"/>
    <mergeCell ref="C907:J907"/>
    <mergeCell ref="C908:J908"/>
    <mergeCell ref="C889:J889"/>
    <mergeCell ref="C890:J890"/>
    <mergeCell ref="C892:J892"/>
    <mergeCell ref="C893:J893"/>
    <mergeCell ref="C894:J894"/>
    <mergeCell ref="C895:J895"/>
    <mergeCell ref="C896:J896"/>
    <mergeCell ref="C897:J897"/>
    <mergeCell ref="C879:J879"/>
    <mergeCell ref="C880:J880"/>
    <mergeCell ref="C881:J881"/>
    <mergeCell ref="C882:J882"/>
    <mergeCell ref="C883:J883"/>
    <mergeCell ref="C884:J884"/>
    <mergeCell ref="C885:J885"/>
    <mergeCell ref="C886:J886"/>
    <mergeCell ref="C887:J887"/>
    <mergeCell ref="C870:J870"/>
    <mergeCell ref="C871:J871"/>
    <mergeCell ref="C872:J872"/>
    <mergeCell ref="C873:J873"/>
    <mergeCell ref="C874:J874"/>
    <mergeCell ref="C875:J875"/>
    <mergeCell ref="C876:J876"/>
    <mergeCell ref="C877:J877"/>
    <mergeCell ref="C878:J878"/>
    <mergeCell ref="C860:J860"/>
    <mergeCell ref="C861:J861"/>
    <mergeCell ref="C862:J862"/>
    <mergeCell ref="C864:J864"/>
    <mergeCell ref="C865:J865"/>
    <mergeCell ref="C866:J866"/>
    <mergeCell ref="C867:J867"/>
    <mergeCell ref="C868:J868"/>
    <mergeCell ref="C869:J869"/>
    <mergeCell ref="C851:J851"/>
    <mergeCell ref="C852:J852"/>
    <mergeCell ref="C853:J853"/>
    <mergeCell ref="C854:J854"/>
    <mergeCell ref="C855:J855"/>
    <mergeCell ref="C856:J856"/>
    <mergeCell ref="C857:J857"/>
    <mergeCell ref="C858:J858"/>
    <mergeCell ref="C859:J859"/>
    <mergeCell ref="C863:J863"/>
    <mergeCell ref="C842:J842"/>
    <mergeCell ref="C843:J843"/>
    <mergeCell ref="C844:J844"/>
    <mergeCell ref="C845:J845"/>
    <mergeCell ref="C846:J846"/>
    <mergeCell ref="C847:J847"/>
    <mergeCell ref="C848:J848"/>
    <mergeCell ref="C849:J849"/>
    <mergeCell ref="C850:J850"/>
    <mergeCell ref="C833:J833"/>
    <mergeCell ref="C834:J834"/>
    <mergeCell ref="C835:J835"/>
    <mergeCell ref="C836:J836"/>
    <mergeCell ref="C838:J838"/>
    <mergeCell ref="C839:J839"/>
    <mergeCell ref="C840:J840"/>
    <mergeCell ref="C841:J841"/>
    <mergeCell ref="C824:J824"/>
    <mergeCell ref="C825:J825"/>
    <mergeCell ref="C826:J826"/>
    <mergeCell ref="C827:J827"/>
    <mergeCell ref="C828:J828"/>
    <mergeCell ref="C829:J829"/>
    <mergeCell ref="C830:J830"/>
    <mergeCell ref="C831:J831"/>
    <mergeCell ref="C832:J832"/>
    <mergeCell ref="C813:J813"/>
    <mergeCell ref="C816:J816"/>
    <mergeCell ref="C818:J818"/>
    <mergeCell ref="C819:J819"/>
    <mergeCell ref="C820:J820"/>
    <mergeCell ref="C821:J821"/>
    <mergeCell ref="C822:J822"/>
    <mergeCell ref="C823:J823"/>
    <mergeCell ref="C802:J802"/>
    <mergeCell ref="C803:J803"/>
    <mergeCell ref="C804:J804"/>
    <mergeCell ref="C805:J805"/>
    <mergeCell ref="C806:J806"/>
    <mergeCell ref="C807:J807"/>
    <mergeCell ref="C808:J808"/>
    <mergeCell ref="C809:J809"/>
    <mergeCell ref="C812:J812"/>
    <mergeCell ref="C810:J810"/>
    <mergeCell ref="C811:J811"/>
    <mergeCell ref="C817:J817"/>
    <mergeCell ref="C792:J792"/>
    <mergeCell ref="C793:J793"/>
    <mergeCell ref="C794:J794"/>
    <mergeCell ref="C795:J795"/>
    <mergeCell ref="C796:J796"/>
    <mergeCell ref="C798:J798"/>
    <mergeCell ref="C799:J799"/>
    <mergeCell ref="C800:J800"/>
    <mergeCell ref="C801:J801"/>
    <mergeCell ref="C797:J797"/>
    <mergeCell ref="C815:J815"/>
    <mergeCell ref="C783:J783"/>
    <mergeCell ref="C784:J784"/>
    <mergeCell ref="C785:J785"/>
    <mergeCell ref="C786:J786"/>
    <mergeCell ref="C787:J787"/>
    <mergeCell ref="C788:J788"/>
    <mergeCell ref="C789:J789"/>
    <mergeCell ref="C790:J790"/>
    <mergeCell ref="C791:J791"/>
    <mergeCell ref="C774:J774"/>
    <mergeCell ref="C775:J775"/>
    <mergeCell ref="C776:J776"/>
    <mergeCell ref="C777:J777"/>
    <mergeCell ref="C778:J778"/>
    <mergeCell ref="C779:J779"/>
    <mergeCell ref="C780:J780"/>
    <mergeCell ref="C781:J781"/>
    <mergeCell ref="C782:J782"/>
    <mergeCell ref="C764:J764"/>
    <mergeCell ref="C765:J765"/>
    <mergeCell ref="C766:J766"/>
    <mergeCell ref="C767:J767"/>
    <mergeCell ref="C768:J768"/>
    <mergeCell ref="C769:J769"/>
    <mergeCell ref="C770:J770"/>
    <mergeCell ref="C771:J771"/>
    <mergeCell ref="C773:J773"/>
    <mergeCell ref="C755:J755"/>
    <mergeCell ref="C756:J756"/>
    <mergeCell ref="C757:J757"/>
    <mergeCell ref="C758:J758"/>
    <mergeCell ref="C759:J759"/>
    <mergeCell ref="C760:J760"/>
    <mergeCell ref="C761:J761"/>
    <mergeCell ref="C762:J762"/>
    <mergeCell ref="C763:J763"/>
    <mergeCell ref="C772:J772"/>
    <mergeCell ref="C746:J746"/>
    <mergeCell ref="C747:J747"/>
    <mergeCell ref="C748:J748"/>
    <mergeCell ref="C749:J749"/>
    <mergeCell ref="C750:J750"/>
    <mergeCell ref="C751:J751"/>
    <mergeCell ref="C752:J752"/>
    <mergeCell ref="C753:J753"/>
    <mergeCell ref="C754:J754"/>
    <mergeCell ref="C737:J737"/>
    <mergeCell ref="C738:J738"/>
    <mergeCell ref="C739:J739"/>
    <mergeCell ref="C740:J740"/>
    <mergeCell ref="C741:J741"/>
    <mergeCell ref="C742:J742"/>
    <mergeCell ref="C743:J743"/>
    <mergeCell ref="C744:J744"/>
    <mergeCell ref="C745:J745"/>
    <mergeCell ref="C728:J728"/>
    <mergeCell ref="C729:J729"/>
    <mergeCell ref="C730:J730"/>
    <mergeCell ref="C731:J731"/>
    <mergeCell ref="C732:J732"/>
    <mergeCell ref="C733:J733"/>
    <mergeCell ref="C734:J734"/>
    <mergeCell ref="C735:J735"/>
    <mergeCell ref="C719:J719"/>
    <mergeCell ref="C720:J720"/>
    <mergeCell ref="C721:J721"/>
    <mergeCell ref="C722:J722"/>
    <mergeCell ref="C723:J723"/>
    <mergeCell ref="C724:J724"/>
    <mergeCell ref="C725:J725"/>
    <mergeCell ref="C726:J726"/>
    <mergeCell ref="C727:J727"/>
    <mergeCell ref="C710:J710"/>
    <mergeCell ref="C711:J711"/>
    <mergeCell ref="C712:J712"/>
    <mergeCell ref="C713:J713"/>
    <mergeCell ref="C714:J714"/>
    <mergeCell ref="C715:J715"/>
    <mergeCell ref="C716:J716"/>
    <mergeCell ref="C717:J717"/>
    <mergeCell ref="C718:J718"/>
    <mergeCell ref="C701:J701"/>
    <mergeCell ref="C702:J702"/>
    <mergeCell ref="C703:J703"/>
    <mergeCell ref="C704:J704"/>
    <mergeCell ref="C705:J705"/>
    <mergeCell ref="C706:J706"/>
    <mergeCell ref="C707:J707"/>
    <mergeCell ref="C708:J708"/>
    <mergeCell ref="C709:J709"/>
    <mergeCell ref="C692:J692"/>
    <mergeCell ref="C693:J693"/>
    <mergeCell ref="C694:J694"/>
    <mergeCell ref="C695:J695"/>
    <mergeCell ref="C696:J696"/>
    <mergeCell ref="C697:J697"/>
    <mergeCell ref="C698:J698"/>
    <mergeCell ref="C699:J699"/>
    <mergeCell ref="C700:J700"/>
    <mergeCell ref="C683:J683"/>
    <mergeCell ref="C684:J684"/>
    <mergeCell ref="C685:J685"/>
    <mergeCell ref="C686:J686"/>
    <mergeCell ref="C687:J687"/>
    <mergeCell ref="C688:J688"/>
    <mergeCell ref="C689:J689"/>
    <mergeCell ref="C690:J690"/>
    <mergeCell ref="C691:J691"/>
    <mergeCell ref="C674:J674"/>
    <mergeCell ref="C675:J675"/>
    <mergeCell ref="C676:J676"/>
    <mergeCell ref="C677:J677"/>
    <mergeCell ref="C678:J678"/>
    <mergeCell ref="C679:J679"/>
    <mergeCell ref="C680:J680"/>
    <mergeCell ref="C681:J681"/>
    <mergeCell ref="C682:J682"/>
    <mergeCell ref="C665:J665"/>
    <mergeCell ref="C666:J666"/>
    <mergeCell ref="C667:J667"/>
    <mergeCell ref="C668:J668"/>
    <mergeCell ref="C669:J669"/>
    <mergeCell ref="C670:J670"/>
    <mergeCell ref="C671:J671"/>
    <mergeCell ref="C672:J672"/>
    <mergeCell ref="C673:J673"/>
    <mergeCell ref="C656:J656"/>
    <mergeCell ref="C657:J657"/>
    <mergeCell ref="C658:J658"/>
    <mergeCell ref="C659:J659"/>
    <mergeCell ref="C660:J660"/>
    <mergeCell ref="C661:J661"/>
    <mergeCell ref="C662:J662"/>
    <mergeCell ref="C663:J663"/>
    <mergeCell ref="C664:J664"/>
    <mergeCell ref="C647:J647"/>
    <mergeCell ref="C648:J648"/>
    <mergeCell ref="C649:J649"/>
    <mergeCell ref="C650:J650"/>
    <mergeCell ref="C651:J651"/>
    <mergeCell ref="C652:J652"/>
    <mergeCell ref="C653:J653"/>
    <mergeCell ref="C654:J654"/>
    <mergeCell ref="C655:J655"/>
    <mergeCell ref="C630:J630"/>
    <mergeCell ref="C631:J631"/>
    <mergeCell ref="C632:J632"/>
    <mergeCell ref="C633:J633"/>
    <mergeCell ref="C634:J634"/>
    <mergeCell ref="C635:J635"/>
    <mergeCell ref="C636:J636"/>
    <mergeCell ref="C637:J637"/>
    <mergeCell ref="C638:J638"/>
    <mergeCell ref="C640:J640"/>
    <mergeCell ref="C621:J621"/>
    <mergeCell ref="C622:J622"/>
    <mergeCell ref="C623:J623"/>
    <mergeCell ref="C624:J624"/>
    <mergeCell ref="C625:J625"/>
    <mergeCell ref="C626:J626"/>
    <mergeCell ref="C627:J627"/>
    <mergeCell ref="C628:J628"/>
    <mergeCell ref="C629:J629"/>
    <mergeCell ref="C639:J639"/>
    <mergeCell ref="C592:J592"/>
    <mergeCell ref="C593:J593"/>
    <mergeCell ref="C547:J547"/>
    <mergeCell ref="C612:J612"/>
    <mergeCell ref="C614:J614"/>
    <mergeCell ref="C615:J615"/>
    <mergeCell ref="C616:J616"/>
    <mergeCell ref="C617:J617"/>
    <mergeCell ref="C618:J618"/>
    <mergeCell ref="C619:J619"/>
    <mergeCell ref="C620:J620"/>
    <mergeCell ref="C602:J602"/>
    <mergeCell ref="C603:J603"/>
    <mergeCell ref="C604:J604"/>
    <mergeCell ref="C605:J605"/>
    <mergeCell ref="C606:J606"/>
    <mergeCell ref="C607:J607"/>
    <mergeCell ref="C608:J608"/>
    <mergeCell ref="C609:J609"/>
    <mergeCell ref="C610:J610"/>
    <mergeCell ref="C613:J613"/>
    <mergeCell ref="C600:J600"/>
    <mergeCell ref="C601:J601"/>
    <mergeCell ref="C562:J562"/>
    <mergeCell ref="C563:J563"/>
    <mergeCell ref="C564:J564"/>
    <mergeCell ref="C565:J565"/>
    <mergeCell ref="C566:J566"/>
    <mergeCell ref="C567:J567"/>
    <mergeCell ref="C570:J570"/>
    <mergeCell ref="C573:J573"/>
    <mergeCell ref="C597:J597"/>
    <mergeCell ref="C574:J574"/>
    <mergeCell ref="C585:J585"/>
    <mergeCell ref="C586:J586"/>
    <mergeCell ref="C587:J587"/>
    <mergeCell ref="C588:J588"/>
    <mergeCell ref="C591:J591"/>
    <mergeCell ref="C575:J575"/>
    <mergeCell ref="C576:J576"/>
    <mergeCell ref="C577:J577"/>
    <mergeCell ref="C578:J578"/>
    <mergeCell ref="C579:J579"/>
    <mergeCell ref="C580:J580"/>
    <mergeCell ref="C581:J581"/>
    <mergeCell ref="C582:J582"/>
    <mergeCell ref="C583:J583"/>
    <mergeCell ref="C541:J541"/>
    <mergeCell ref="C520:J520"/>
    <mergeCell ref="C521:J521"/>
    <mergeCell ref="C538:J538"/>
    <mergeCell ref="C539:J539"/>
    <mergeCell ref="C542:J542"/>
    <mergeCell ref="C550:J550"/>
    <mergeCell ref="C584:J584"/>
    <mergeCell ref="C530:J530"/>
    <mergeCell ref="C531:J531"/>
    <mergeCell ref="C532:J532"/>
    <mergeCell ref="C535:J535"/>
    <mergeCell ref="C561:J561"/>
    <mergeCell ref="C496:J496"/>
    <mergeCell ref="C497:J497"/>
    <mergeCell ref="C498:J498"/>
    <mergeCell ref="C499:J499"/>
    <mergeCell ref="C511:J511"/>
    <mergeCell ref="C537:J537"/>
    <mergeCell ref="C540:J540"/>
    <mergeCell ref="C501:J501"/>
    <mergeCell ref="C472:J472"/>
    <mergeCell ref="C536:J536"/>
    <mergeCell ref="C502:J502"/>
    <mergeCell ref="C483:J483"/>
    <mergeCell ref="C484:J484"/>
    <mergeCell ref="C485:J485"/>
    <mergeCell ref="C513:J513"/>
    <mergeCell ref="C518:J518"/>
    <mergeCell ref="C510:J510"/>
    <mergeCell ref="C515:J515"/>
    <mergeCell ref="C516:J516"/>
    <mergeCell ref="C517:J517"/>
    <mergeCell ref="C503:J503"/>
    <mergeCell ref="C519:J519"/>
    <mergeCell ref="C522:J522"/>
    <mergeCell ref="C523:J523"/>
    <mergeCell ref="C524:J524"/>
    <mergeCell ref="C525:J525"/>
    <mergeCell ref="C526:J526"/>
    <mergeCell ref="C527:J527"/>
    <mergeCell ref="C528:J528"/>
    <mergeCell ref="C529:J529"/>
    <mergeCell ref="C514:J514"/>
    <mergeCell ref="C405:J405"/>
    <mergeCell ref="C406:J406"/>
    <mergeCell ref="C389:J389"/>
    <mergeCell ref="C390:J390"/>
    <mergeCell ref="C391:J391"/>
    <mergeCell ref="C392:J392"/>
    <mergeCell ref="C393:J393"/>
    <mergeCell ref="C395:J395"/>
    <mergeCell ref="C388:J388"/>
    <mergeCell ref="C475:J475"/>
    <mergeCell ref="C460:J460"/>
    <mergeCell ref="C461:J461"/>
    <mergeCell ref="C468:J468"/>
    <mergeCell ref="C469:J469"/>
    <mergeCell ref="C467:J467"/>
    <mergeCell ref="C463:J463"/>
    <mergeCell ref="C399:J399"/>
    <mergeCell ref="C417:J417"/>
    <mergeCell ref="C418:J418"/>
    <mergeCell ref="C419:J419"/>
    <mergeCell ref="C421:J421"/>
    <mergeCell ref="C422:J422"/>
    <mergeCell ref="C423:J423"/>
    <mergeCell ref="C426:J426"/>
    <mergeCell ref="C407:J407"/>
    <mergeCell ref="C408:J408"/>
    <mergeCell ref="C439:J439"/>
    <mergeCell ref="C400:J400"/>
    <mergeCell ref="C401:J401"/>
    <mergeCell ref="C404:J404"/>
    <mergeCell ref="C403:J403"/>
    <mergeCell ref="C396:J396"/>
    <mergeCell ref="A324:A326"/>
    <mergeCell ref="B324:J324"/>
    <mergeCell ref="A363:A365"/>
    <mergeCell ref="A256:A258"/>
    <mergeCell ref="A259:A261"/>
    <mergeCell ref="A262:A264"/>
    <mergeCell ref="A265:A267"/>
    <mergeCell ref="A268:A270"/>
    <mergeCell ref="A281:A283"/>
    <mergeCell ref="A284:A286"/>
    <mergeCell ref="A287:A289"/>
    <mergeCell ref="A297:A299"/>
    <mergeCell ref="A303:A305"/>
    <mergeCell ref="B303:J303"/>
    <mergeCell ref="C376:J376"/>
    <mergeCell ref="A327:A329"/>
    <mergeCell ref="B327:J327"/>
    <mergeCell ref="B357:J357"/>
    <mergeCell ref="A357:A359"/>
    <mergeCell ref="A360:A362"/>
    <mergeCell ref="B360:J360"/>
    <mergeCell ref="C369:J369"/>
    <mergeCell ref="C370:J370"/>
    <mergeCell ref="C371:J371"/>
    <mergeCell ref="A310:A312"/>
    <mergeCell ref="A307:A309"/>
    <mergeCell ref="C397:J397"/>
    <mergeCell ref="C398:J398"/>
    <mergeCell ref="A300:A302"/>
    <mergeCell ref="C427:J427"/>
    <mergeCell ref="C428:J428"/>
    <mergeCell ref="C429:J429"/>
    <mergeCell ref="C430:J430"/>
    <mergeCell ref="C431:J431"/>
    <mergeCell ref="C432:J432"/>
    <mergeCell ref="A242:A244"/>
    <mergeCell ref="B242:J242"/>
    <mergeCell ref="A249:A251"/>
    <mergeCell ref="B249:J249"/>
    <mergeCell ref="K259:K261"/>
    <mergeCell ref="C125:J125"/>
    <mergeCell ref="A38:A42"/>
    <mergeCell ref="A43:A47"/>
    <mergeCell ref="A48:A52"/>
    <mergeCell ref="A53:A57"/>
    <mergeCell ref="A59:A63"/>
    <mergeCell ref="A64:A68"/>
    <mergeCell ref="A69:A73"/>
    <mergeCell ref="A74:A78"/>
    <mergeCell ref="A79:A83"/>
    <mergeCell ref="A110:A112"/>
    <mergeCell ref="A113:A115"/>
    <mergeCell ref="A116:A118"/>
    <mergeCell ref="A119:A121"/>
    <mergeCell ref="A130:A133"/>
    <mergeCell ref="A84:A88"/>
    <mergeCell ref="A166:A168"/>
    <mergeCell ref="A252:A254"/>
    <mergeCell ref="A212:A214"/>
    <mergeCell ref="A134:A137"/>
    <mergeCell ref="A138:A140"/>
    <mergeCell ref="A141:A144"/>
    <mergeCell ref="A146:A148"/>
    <mergeCell ref="A149:A151"/>
    <mergeCell ref="A153:A155"/>
    <mergeCell ref="A156:A158"/>
    <mergeCell ref="A159:A161"/>
    <mergeCell ref="A162:A164"/>
    <mergeCell ref="A221:A223"/>
    <mergeCell ref="A224:A226"/>
    <mergeCell ref="A227:A229"/>
    <mergeCell ref="A230:A232"/>
    <mergeCell ref="A233:A235"/>
    <mergeCell ref="A236:A238"/>
    <mergeCell ref="A239:A241"/>
    <mergeCell ref="B110:J110"/>
    <mergeCell ref="K110:K112"/>
    <mergeCell ref="B113:J113"/>
    <mergeCell ref="K113:K115"/>
    <mergeCell ref="K224:K226"/>
    <mergeCell ref="B227:J227"/>
    <mergeCell ref="K227:K229"/>
    <mergeCell ref="A205:A207"/>
    <mergeCell ref="A208:A210"/>
    <mergeCell ref="K116:K118"/>
    <mergeCell ref="B119:J119"/>
    <mergeCell ref="K119:K121"/>
    <mergeCell ref="C123:J123"/>
    <mergeCell ref="C124:J124"/>
    <mergeCell ref="B149:J149"/>
    <mergeCell ref="K149:K151"/>
    <mergeCell ref="B230:J230"/>
    <mergeCell ref="A193:A195"/>
    <mergeCell ref="A196:A198"/>
    <mergeCell ref="A199:A201"/>
    <mergeCell ref="A202:A204"/>
    <mergeCell ref="B224:J224"/>
    <mergeCell ref="K187:K189"/>
    <mergeCell ref="K166:K168"/>
    <mergeCell ref="B169:J169"/>
    <mergeCell ref="K169:K171"/>
    <mergeCell ref="B172:J172"/>
    <mergeCell ref="K172:K174"/>
    <mergeCell ref="B175:J175"/>
    <mergeCell ref="K175:K177"/>
    <mergeCell ref="B178:J178"/>
    <mergeCell ref="K178:K180"/>
    <mergeCell ref="B239:J239"/>
    <mergeCell ref="A215:A217"/>
    <mergeCell ref="A218:A220"/>
    <mergeCell ref="A169:A171"/>
    <mergeCell ref="A172:A174"/>
    <mergeCell ref="A175:A177"/>
    <mergeCell ref="A178:A180"/>
    <mergeCell ref="A181:A183"/>
    <mergeCell ref="A184:A186"/>
    <mergeCell ref="A187:A189"/>
    <mergeCell ref="A190:A192"/>
    <mergeCell ref="K193:K195"/>
    <mergeCell ref="B116:J116"/>
    <mergeCell ref="A245:A247"/>
    <mergeCell ref="B245:J245"/>
    <mergeCell ref="B156:J156"/>
    <mergeCell ref="K156:K158"/>
    <mergeCell ref="B159:J159"/>
    <mergeCell ref="K159:K161"/>
    <mergeCell ref="B162:J162"/>
    <mergeCell ref="K162:K164"/>
    <mergeCell ref="B196:J196"/>
    <mergeCell ref="K196:K198"/>
    <mergeCell ref="B199:J199"/>
    <mergeCell ref="K199:K201"/>
    <mergeCell ref="B212:J212"/>
    <mergeCell ref="K212:K214"/>
    <mergeCell ref="B202:J202"/>
    <mergeCell ref="K202:K204"/>
    <mergeCell ref="B181:J181"/>
    <mergeCell ref="B205:J205"/>
    <mergeCell ref="B184:J184"/>
    <mergeCell ref="K230:K232"/>
    <mergeCell ref="B233:J233"/>
    <mergeCell ref="K233:K235"/>
    <mergeCell ref="C599:J599"/>
    <mergeCell ref="C611:J611"/>
    <mergeCell ref="K242:K244"/>
    <mergeCell ref="B236:J236"/>
    <mergeCell ref="K236:K238"/>
    <mergeCell ref="K218:K220"/>
    <mergeCell ref="B221:J221"/>
    <mergeCell ref="B208:J208"/>
    <mergeCell ref="K208:K210"/>
    <mergeCell ref="B187:J187"/>
    <mergeCell ref="B190:J190"/>
    <mergeCell ref="B193:J193"/>
    <mergeCell ref="B310:J310"/>
    <mergeCell ref="K310:K312"/>
    <mergeCell ref="C377:J377"/>
    <mergeCell ref="C367:J367"/>
    <mergeCell ref="C368:J368"/>
    <mergeCell ref="K262:K264"/>
    <mergeCell ref="C375:J375"/>
    <mergeCell ref="K327:K329"/>
    <mergeCell ref="K357:K359"/>
    <mergeCell ref="C512:J512"/>
    <mergeCell ref="C543:J543"/>
    <mergeCell ref="C544:J544"/>
    <mergeCell ref="C548:J548"/>
    <mergeCell ref="C549:J549"/>
    <mergeCell ref="C545:J545"/>
    <mergeCell ref="B500:K500"/>
    <mergeCell ref="C462:J462"/>
    <mergeCell ref="B2:K2"/>
    <mergeCell ref="B3:K3"/>
    <mergeCell ref="C6:J6"/>
    <mergeCell ref="B38:J38"/>
    <mergeCell ref="K38:K42"/>
    <mergeCell ref="B43:J43"/>
    <mergeCell ref="K43:K47"/>
    <mergeCell ref="B48:J48"/>
    <mergeCell ref="K48:K52"/>
    <mergeCell ref="B53:J53"/>
    <mergeCell ref="K53:K57"/>
    <mergeCell ref="B84:J84"/>
    <mergeCell ref="K84:K88"/>
    <mergeCell ref="B59:J59"/>
    <mergeCell ref="K59:K63"/>
    <mergeCell ref="B64:J64"/>
    <mergeCell ref="K64:K68"/>
    <mergeCell ref="B69:J69"/>
    <mergeCell ref="K69:K73"/>
    <mergeCell ref="B74:J74"/>
    <mergeCell ref="K74:K78"/>
    <mergeCell ref="B79:J79"/>
    <mergeCell ref="K79:K83"/>
    <mergeCell ref="K32:K37"/>
    <mergeCell ref="B7:K7"/>
    <mergeCell ref="C888:J888"/>
    <mergeCell ref="C898:J898"/>
    <mergeCell ref="C899:J899"/>
    <mergeCell ref="C1018:J1018"/>
    <mergeCell ref="C1031:J1031"/>
    <mergeCell ref="C641:J641"/>
    <mergeCell ref="C642:J642"/>
    <mergeCell ref="C643:J643"/>
    <mergeCell ref="C644:J644"/>
    <mergeCell ref="C645:J645"/>
    <mergeCell ref="C646:J646"/>
    <mergeCell ref="C552:J552"/>
    <mergeCell ref="C551:J551"/>
    <mergeCell ref="C568:J568"/>
    <mergeCell ref="C569:J569"/>
    <mergeCell ref="C571:J571"/>
    <mergeCell ref="C572:J572"/>
    <mergeCell ref="C589:J589"/>
    <mergeCell ref="C590:J590"/>
    <mergeCell ref="C553:J553"/>
    <mergeCell ref="C554:J554"/>
    <mergeCell ref="C555:J555"/>
    <mergeCell ref="C556:J556"/>
    <mergeCell ref="C919:J919"/>
    <mergeCell ref="C973:J973"/>
    <mergeCell ref="B837:K837"/>
    <mergeCell ref="B891:K891"/>
    <mergeCell ref="C920:J920"/>
    <mergeCell ref="C974:J974"/>
    <mergeCell ref="B1010:K1010"/>
    <mergeCell ref="B736:K736"/>
    <mergeCell ref="C598:J598"/>
    <mergeCell ref="L202:L204"/>
    <mergeCell ref="L212:L214"/>
    <mergeCell ref="L205:L207"/>
    <mergeCell ref="L208:L210"/>
    <mergeCell ref="L242:L244"/>
    <mergeCell ref="L245:L247"/>
    <mergeCell ref="L249:L251"/>
    <mergeCell ref="L215:L217"/>
    <mergeCell ref="L218:L220"/>
    <mergeCell ref="L221:L223"/>
    <mergeCell ref="L224:L226"/>
    <mergeCell ref="L227:L229"/>
    <mergeCell ref="L230:L232"/>
    <mergeCell ref="L233:L235"/>
    <mergeCell ref="L141:L144"/>
    <mergeCell ref="K205:K207"/>
    <mergeCell ref="K221:K223"/>
    <mergeCell ref="K245:K247"/>
    <mergeCell ref="K249:K251"/>
    <mergeCell ref="K184:K186"/>
    <mergeCell ref="K190:K192"/>
    <mergeCell ref="L146:L148"/>
    <mergeCell ref="L175:L177"/>
    <mergeCell ref="L178:L180"/>
    <mergeCell ref="L181:L183"/>
    <mergeCell ref="L184:L186"/>
    <mergeCell ref="L187:L189"/>
    <mergeCell ref="L190:L192"/>
    <mergeCell ref="L193:L195"/>
    <mergeCell ref="L196:L198"/>
    <mergeCell ref="L199:L201"/>
    <mergeCell ref="K181:K183"/>
    <mergeCell ref="L38:L42"/>
    <mergeCell ref="L43:L47"/>
    <mergeCell ref="L48:L52"/>
    <mergeCell ref="L53:L57"/>
    <mergeCell ref="L59:L63"/>
    <mergeCell ref="L64:L68"/>
    <mergeCell ref="L69:L73"/>
    <mergeCell ref="L74:L78"/>
    <mergeCell ref="L79:L83"/>
    <mergeCell ref="L84:L88"/>
    <mergeCell ref="L110:L112"/>
    <mergeCell ref="L113:L115"/>
    <mergeCell ref="L116:L118"/>
    <mergeCell ref="L119:L121"/>
    <mergeCell ref="L130:L133"/>
    <mergeCell ref="L134:L137"/>
    <mergeCell ref="L138:L140"/>
    <mergeCell ref="L90:L92"/>
    <mergeCell ref="L93:L95"/>
    <mergeCell ref="L96:L98"/>
    <mergeCell ref="L99:L101"/>
    <mergeCell ref="L103:L105"/>
    <mergeCell ref="L106:L108"/>
    <mergeCell ref="C127:J127"/>
    <mergeCell ref="C128:J128"/>
    <mergeCell ref="B130:J130"/>
    <mergeCell ref="K130:K133"/>
    <mergeCell ref="B134:J134"/>
    <mergeCell ref="K134:K137"/>
    <mergeCell ref="K138:K140"/>
    <mergeCell ref="K141:K144"/>
    <mergeCell ref="B146:J146"/>
    <mergeCell ref="L149:L151"/>
    <mergeCell ref="L153:L155"/>
    <mergeCell ref="L156:L158"/>
    <mergeCell ref="L159:L161"/>
    <mergeCell ref="L162:L164"/>
    <mergeCell ref="L166:L168"/>
    <mergeCell ref="L169:L171"/>
    <mergeCell ref="L172:L174"/>
    <mergeCell ref="K146:K148"/>
    <mergeCell ref="B153:J153"/>
    <mergeCell ref="B166:J166"/>
    <mergeCell ref="K153:K155"/>
    <mergeCell ref="L256:L258"/>
    <mergeCell ref="L259:L261"/>
    <mergeCell ref="L262:L264"/>
    <mergeCell ref="L265:L267"/>
    <mergeCell ref="L268:L270"/>
    <mergeCell ref="L278:L280"/>
    <mergeCell ref="L281:L283"/>
    <mergeCell ref="L284:L286"/>
    <mergeCell ref="L287:L289"/>
    <mergeCell ref="L297:L299"/>
    <mergeCell ref="L307:L309"/>
    <mergeCell ref="K284:K286"/>
    <mergeCell ref="B287:J287"/>
    <mergeCell ref="K287:K289"/>
    <mergeCell ref="B300:J300"/>
    <mergeCell ref="K300:K302"/>
    <mergeCell ref="L300:L302"/>
    <mergeCell ref="L303:L305"/>
    <mergeCell ref="B297:J297"/>
    <mergeCell ref="B268:J268"/>
    <mergeCell ref="K303:K305"/>
    <mergeCell ref="K297:K299"/>
    <mergeCell ref="B265:J265"/>
    <mergeCell ref="K265:K267"/>
    <mergeCell ref="B256:J256"/>
    <mergeCell ref="K256:K258"/>
    <mergeCell ref="B262:J262"/>
    <mergeCell ref="B307:J307"/>
    <mergeCell ref="K307:K309"/>
    <mergeCell ref="B259:J259"/>
    <mergeCell ref="L236:L238"/>
    <mergeCell ref="L239:L241"/>
    <mergeCell ref="B215:J215"/>
    <mergeCell ref="K215:K217"/>
    <mergeCell ref="B218:J218"/>
    <mergeCell ref="L271:L273"/>
    <mergeCell ref="A274:A276"/>
    <mergeCell ref="B274:J274"/>
    <mergeCell ref="K274:K276"/>
    <mergeCell ref="L274:L276"/>
    <mergeCell ref="A290:A292"/>
    <mergeCell ref="B290:J290"/>
    <mergeCell ref="K290:K292"/>
    <mergeCell ref="L290:L292"/>
    <mergeCell ref="A293:A295"/>
    <mergeCell ref="B293:J293"/>
    <mergeCell ref="K293:K295"/>
    <mergeCell ref="L293:L295"/>
    <mergeCell ref="L252:L254"/>
    <mergeCell ref="K268:K270"/>
    <mergeCell ref="K239:K241"/>
    <mergeCell ref="B252:J252"/>
    <mergeCell ref="K252:K254"/>
    <mergeCell ref="A271:A273"/>
    <mergeCell ref="B271:J271"/>
    <mergeCell ref="K271:K273"/>
    <mergeCell ref="B278:J278"/>
    <mergeCell ref="K278:K280"/>
    <mergeCell ref="B281:J281"/>
    <mergeCell ref="K281:K283"/>
    <mergeCell ref="B284:J284"/>
    <mergeCell ref="A278:A280"/>
    <mergeCell ref="L334:L336"/>
    <mergeCell ref="A337:A339"/>
    <mergeCell ref="B337:J337"/>
    <mergeCell ref="K337:K339"/>
    <mergeCell ref="L337:L339"/>
    <mergeCell ref="A344:A346"/>
    <mergeCell ref="B344:J344"/>
    <mergeCell ref="K344:K346"/>
    <mergeCell ref="B351:J351"/>
    <mergeCell ref="K351:K353"/>
    <mergeCell ref="B354:J354"/>
    <mergeCell ref="K354:K356"/>
    <mergeCell ref="A351:A353"/>
    <mergeCell ref="A354:A356"/>
    <mergeCell ref="L344:L346"/>
    <mergeCell ref="L331:L333"/>
    <mergeCell ref="L341:L343"/>
    <mergeCell ref="L351:L353"/>
    <mergeCell ref="L354:L356"/>
    <mergeCell ref="L357:L359"/>
    <mergeCell ref="L360:L362"/>
    <mergeCell ref="L363:L365"/>
    <mergeCell ref="A331:A333"/>
    <mergeCell ref="B331:J331"/>
    <mergeCell ref="K324:K326"/>
    <mergeCell ref="B341:J341"/>
    <mergeCell ref="K341:K343"/>
    <mergeCell ref="K331:K333"/>
    <mergeCell ref="A341:A343"/>
    <mergeCell ref="A347:A349"/>
    <mergeCell ref="B347:J347"/>
    <mergeCell ref="K347:K349"/>
    <mergeCell ref="L347:L349"/>
    <mergeCell ref="L310:L312"/>
    <mergeCell ref="A313:A315"/>
    <mergeCell ref="B313:J313"/>
    <mergeCell ref="K313:K315"/>
    <mergeCell ref="L313:L315"/>
    <mergeCell ref="A317:A319"/>
    <mergeCell ref="B317:J317"/>
    <mergeCell ref="K317:K319"/>
    <mergeCell ref="L317:L319"/>
    <mergeCell ref="A320:A322"/>
    <mergeCell ref="B320:J320"/>
    <mergeCell ref="K320:K322"/>
    <mergeCell ref="L320:L322"/>
    <mergeCell ref="L324:L326"/>
    <mergeCell ref="L327:L329"/>
    <mergeCell ref="A334:A336"/>
    <mergeCell ref="B334:J334"/>
    <mergeCell ref="K334:K336"/>
    <mergeCell ref="C594:J594"/>
    <mergeCell ref="C814:J814"/>
    <mergeCell ref="C378:J378"/>
    <mergeCell ref="C379:J379"/>
    <mergeCell ref="C380:J380"/>
    <mergeCell ref="C381:J381"/>
    <mergeCell ref="C382:J382"/>
    <mergeCell ref="C383:J383"/>
    <mergeCell ref="C384:J384"/>
    <mergeCell ref="C385:J385"/>
    <mergeCell ref="C386:J386"/>
    <mergeCell ref="C387:J387"/>
    <mergeCell ref="B394:K394"/>
    <mergeCell ref="C416:J416"/>
    <mergeCell ref="B420:K420"/>
    <mergeCell ref="B438:K438"/>
    <mergeCell ref="C442:J442"/>
    <mergeCell ref="B466:K466"/>
    <mergeCell ref="C473:J473"/>
    <mergeCell ref="C402:J402"/>
    <mergeCell ref="C595:J595"/>
    <mergeCell ref="C596:J596"/>
    <mergeCell ref="C546:J546"/>
    <mergeCell ref="C409:J409"/>
    <mergeCell ref="C410:J410"/>
    <mergeCell ref="C411:J411"/>
    <mergeCell ref="C412:J412"/>
    <mergeCell ref="C413:J413"/>
    <mergeCell ref="C414:J414"/>
    <mergeCell ref="C415:J415"/>
    <mergeCell ref="C425:J425"/>
    <mergeCell ref="C424:J424"/>
    <mergeCell ref="C436:J436"/>
    <mergeCell ref="C437:J437"/>
    <mergeCell ref="C488:J488"/>
    <mergeCell ref="C489:J489"/>
    <mergeCell ref="C490:J490"/>
    <mergeCell ref="C504:J504"/>
    <mergeCell ref="C505:J505"/>
    <mergeCell ref="C506:J506"/>
    <mergeCell ref="C507:J507"/>
    <mergeCell ref="C508:J508"/>
    <mergeCell ref="C509:J509"/>
    <mergeCell ref="C486:J486"/>
    <mergeCell ref="C487:J487"/>
    <mergeCell ref="C557:J557"/>
    <mergeCell ref="C558:J558"/>
    <mergeCell ref="C559:J559"/>
    <mergeCell ref="C560:J560"/>
    <mergeCell ref="C454:J454"/>
    <mergeCell ref="C455:J455"/>
    <mergeCell ref="C440:J440"/>
    <mergeCell ref="C441:J441"/>
    <mergeCell ref="C443:J443"/>
    <mergeCell ref="C444:J444"/>
    <mergeCell ref="C457:J457"/>
    <mergeCell ref="C458:J458"/>
    <mergeCell ref="C459:J459"/>
    <mergeCell ref="C474:J474"/>
    <mergeCell ref="B476:K476"/>
    <mergeCell ref="C492:J492"/>
    <mergeCell ref="C493:J493"/>
    <mergeCell ref="C494:J494"/>
    <mergeCell ref="C495:J495"/>
    <mergeCell ref="C433:J433"/>
    <mergeCell ref="C491:J491"/>
    <mergeCell ref="K360:K362"/>
    <mergeCell ref="B363:J363"/>
    <mergeCell ref="K363:K365"/>
    <mergeCell ref="B533:K533"/>
    <mergeCell ref="B534:K534"/>
    <mergeCell ref="C372:J372"/>
    <mergeCell ref="C373:J373"/>
    <mergeCell ref="C374:J374"/>
    <mergeCell ref="C434:J434"/>
    <mergeCell ref="C435:J435"/>
    <mergeCell ref="C445:J445"/>
    <mergeCell ref="C477:J477"/>
    <mergeCell ref="C478:J478"/>
    <mergeCell ref="C479:J479"/>
    <mergeCell ref="C480:J480"/>
    <mergeCell ref="C481:J481"/>
    <mergeCell ref="C482:J482"/>
    <mergeCell ref="C453:J453"/>
    <mergeCell ref="C470:J470"/>
    <mergeCell ref="C471:J471"/>
    <mergeCell ref="C456:J456"/>
    <mergeCell ref="C446:J446"/>
    <mergeCell ref="C447:J447"/>
    <mergeCell ref="C448:J448"/>
    <mergeCell ref="C449:J449"/>
    <mergeCell ref="C464:J464"/>
    <mergeCell ref="C465:J465"/>
    <mergeCell ref="C450:J450"/>
    <mergeCell ref="C451:J451"/>
    <mergeCell ref="C452:J452"/>
    <mergeCell ref="B90:J90"/>
    <mergeCell ref="K90:K92"/>
    <mergeCell ref="A93:A95"/>
    <mergeCell ref="B93:J93"/>
    <mergeCell ref="K93:K95"/>
    <mergeCell ref="A96:A98"/>
    <mergeCell ref="B96:J96"/>
    <mergeCell ref="K96:K98"/>
    <mergeCell ref="A99:A101"/>
    <mergeCell ref="B99:J99"/>
    <mergeCell ref="K99:K101"/>
    <mergeCell ref="A103:A105"/>
    <mergeCell ref="B103:J103"/>
    <mergeCell ref="K103:K105"/>
    <mergeCell ref="A106:A108"/>
    <mergeCell ref="B106:J106"/>
    <mergeCell ref="K106:K108"/>
    <mergeCell ref="A90:A92"/>
  </mergeCells>
  <hyperlinks>
    <hyperlink ref="J5" location="Содержание!A1" display="Содержание"/>
  </hyperlinks>
  <pageMargins left="0.31496062992125984" right="0.31496062992125984" top="0.55118110236220474" bottom="0.35433070866141736" header="0.31496062992125984" footer="0.31496062992125984"/>
  <pageSetup paperSize="9" scale="9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8"/>
  <sheetViews>
    <sheetView workbookViewId="0">
      <pane xSplit="3" ySplit="6" topLeftCell="D7" activePane="bottomRight" state="frozen"/>
      <selection activeCell="B1" sqref="B1"/>
      <selection pane="topRight" activeCell="D1" sqref="D1"/>
      <selection pane="bottomLeft" activeCell="B8" sqref="B8"/>
      <selection pane="bottomRight" activeCell="E5" sqref="E5"/>
    </sheetView>
  </sheetViews>
  <sheetFormatPr defaultColWidth="9.1796875" defaultRowHeight="12" outlineLevelCol="1"/>
  <cols>
    <col min="1" max="1" width="6.81640625" style="263" hidden="1" customWidth="1" outlineLevel="1"/>
    <col min="2" max="2" width="11.54296875" style="265" customWidth="1" collapsed="1"/>
    <col min="3" max="3" width="56.7265625" style="265" customWidth="1"/>
    <col min="4" max="6" width="9.1796875" style="265"/>
    <col min="7" max="7" width="9.1796875" style="265" hidden="1" customWidth="1" outlineLevel="1"/>
    <col min="8" max="8" width="9.1796875" style="265" collapsed="1"/>
    <col min="9" max="9" width="8.54296875" style="265" customWidth="1" outlineLevel="1"/>
    <col min="10" max="11" width="8.54296875" style="291" hidden="1" customWidth="1"/>
    <col min="12" max="12" width="8.54296875" style="265" customWidth="1" outlineLevel="1"/>
    <col min="13" max="13" width="9.54296875" style="265" customWidth="1" outlineLevel="1"/>
    <col min="14" max="14" width="2" style="265" customWidth="1"/>
    <col min="15" max="16384" width="9.1796875" style="265"/>
  </cols>
  <sheetData>
    <row r="2" spans="1:13" ht="15.5">
      <c r="B2" s="376" t="s">
        <v>0</v>
      </c>
      <c r="C2" s="376"/>
      <c r="D2" s="376"/>
      <c r="E2" s="376"/>
      <c r="F2" s="376"/>
      <c r="G2" s="376"/>
      <c r="H2" s="264"/>
      <c r="I2" s="264"/>
    </row>
    <row r="3" spans="1:13" ht="15.5">
      <c r="B3" s="376" t="s">
        <v>586</v>
      </c>
      <c r="C3" s="376"/>
      <c r="D3" s="376"/>
      <c r="E3" s="376"/>
      <c r="F3" s="376"/>
      <c r="G3" s="376"/>
      <c r="H3" s="264"/>
      <c r="I3" s="264"/>
    </row>
    <row r="4" spans="1:13">
      <c r="B4" s="265" t="s">
        <v>1202</v>
      </c>
      <c r="C4" s="266"/>
      <c r="D4" s="266"/>
      <c r="E4" s="266"/>
      <c r="F4" s="266"/>
      <c r="G4" s="267"/>
      <c r="H4" s="267"/>
      <c r="I4" s="267"/>
      <c r="L4" s="5" t="s">
        <v>574</v>
      </c>
      <c r="M4" s="6">
        <v>0</v>
      </c>
    </row>
    <row r="5" spans="1:13" ht="15" thickBot="1">
      <c r="B5" s="268" t="s">
        <v>1</v>
      </c>
      <c r="C5" s="266"/>
      <c r="D5" s="266"/>
      <c r="E5" s="269" t="s">
        <v>585</v>
      </c>
      <c r="G5" s="310">
        <f>Курс_EUR</f>
        <v>105</v>
      </c>
      <c r="H5" s="267"/>
      <c r="I5" s="267"/>
      <c r="J5" s="66" t="s">
        <v>2345</v>
      </c>
      <c r="K5" s="126">
        <f>SUM(K7:K55)</f>
        <v>0</v>
      </c>
      <c r="L5" s="5" t="s">
        <v>1688</v>
      </c>
      <c r="M5" s="32">
        <f>SUM(M7:M55)</f>
        <v>0</v>
      </c>
    </row>
    <row r="6" spans="1:13" ht="36.5" thickBot="1">
      <c r="A6" s="270" t="s">
        <v>1640</v>
      </c>
      <c r="B6" s="271" t="s">
        <v>538</v>
      </c>
      <c r="C6" s="272" t="s">
        <v>42</v>
      </c>
      <c r="D6" s="272" t="s">
        <v>539</v>
      </c>
      <c r="E6" s="272" t="s">
        <v>549</v>
      </c>
      <c r="F6" s="272" t="s">
        <v>540</v>
      </c>
      <c r="G6" s="272" t="s">
        <v>2343</v>
      </c>
      <c r="H6" s="273" t="s">
        <v>1627</v>
      </c>
      <c r="I6" s="13" t="s">
        <v>576</v>
      </c>
      <c r="J6" s="68" t="s">
        <v>575</v>
      </c>
      <c r="K6" s="68" t="s">
        <v>2344</v>
      </c>
      <c r="L6" s="14" t="s">
        <v>575</v>
      </c>
      <c r="M6" s="15" t="s">
        <v>1687</v>
      </c>
    </row>
    <row r="7" spans="1:13" ht="11.25" customHeight="1">
      <c r="A7" s="274"/>
      <c r="B7" s="374" t="s">
        <v>593</v>
      </c>
      <c r="C7" s="374"/>
      <c r="D7" s="374"/>
      <c r="E7" s="374"/>
      <c r="F7" s="374"/>
      <c r="G7" s="375"/>
      <c r="H7" s="275"/>
      <c r="I7" s="26"/>
      <c r="J7" s="72"/>
      <c r="K7" s="72"/>
      <c r="L7" s="28"/>
      <c r="M7" s="28"/>
    </row>
    <row r="8" spans="1:13" ht="11.25" customHeight="1">
      <c r="A8" s="274">
        <v>0</v>
      </c>
      <c r="B8" s="276" t="s">
        <v>594</v>
      </c>
      <c r="C8" s="277" t="s">
        <v>595</v>
      </c>
      <c r="D8" s="278" t="s">
        <v>545</v>
      </c>
      <c r="E8" s="278">
        <v>1</v>
      </c>
      <c r="F8" s="278">
        <v>100</v>
      </c>
      <c r="G8" s="279">
        <v>3.75</v>
      </c>
      <c r="H8" s="25">
        <f t="shared" ref="H8:H23" si="0">ROUND(G8*Курс_EUR,2)</f>
        <v>393.75</v>
      </c>
      <c r="I8" s="26"/>
      <c r="J8" s="72">
        <f t="shared" ref="J8:J23" si="1">G8*(1-Скидка_3M_AM)</f>
        <v>3.75</v>
      </c>
      <c r="K8" s="72">
        <f t="shared" ref="K8:K19" si="2">J8*I8</f>
        <v>0</v>
      </c>
      <c r="L8" s="28">
        <f t="shared" ref="L8:L19" si="3">H8*(1-Скидка_3M_AM)</f>
        <v>393.75</v>
      </c>
      <c r="M8" s="28">
        <f t="shared" ref="M8:M44" si="4">I8*L8</f>
        <v>0</v>
      </c>
    </row>
    <row r="9" spans="1:13" ht="11.25" customHeight="1">
      <c r="A9" s="274">
        <v>0</v>
      </c>
      <c r="B9" s="280" t="s">
        <v>596</v>
      </c>
      <c r="C9" s="281" t="s">
        <v>597</v>
      </c>
      <c r="D9" s="282" t="s">
        <v>545</v>
      </c>
      <c r="E9" s="282">
        <v>1</v>
      </c>
      <c r="F9" s="282">
        <v>100</v>
      </c>
      <c r="G9" s="283">
        <v>3.34</v>
      </c>
      <c r="H9" s="25">
        <f t="shared" si="0"/>
        <v>350.7</v>
      </c>
      <c r="I9" s="26"/>
      <c r="J9" s="72">
        <f t="shared" si="1"/>
        <v>3.34</v>
      </c>
      <c r="K9" s="72">
        <f t="shared" si="2"/>
        <v>0</v>
      </c>
      <c r="L9" s="28">
        <f t="shared" si="3"/>
        <v>350.7</v>
      </c>
      <c r="M9" s="28">
        <f t="shared" si="4"/>
        <v>0</v>
      </c>
    </row>
    <row r="10" spans="1:13" ht="11.25" customHeight="1">
      <c r="A10" s="274">
        <v>0</v>
      </c>
      <c r="B10" s="280" t="s">
        <v>598</v>
      </c>
      <c r="C10" s="281" t="s">
        <v>599</v>
      </c>
      <c r="D10" s="282" t="s">
        <v>545</v>
      </c>
      <c r="E10" s="282">
        <v>1</v>
      </c>
      <c r="F10" s="282">
        <v>100</v>
      </c>
      <c r="G10" s="283">
        <v>3.16</v>
      </c>
      <c r="H10" s="25">
        <f t="shared" si="0"/>
        <v>331.8</v>
      </c>
      <c r="I10" s="26"/>
      <c r="J10" s="72">
        <f t="shared" si="1"/>
        <v>3.16</v>
      </c>
      <c r="K10" s="72">
        <f t="shared" si="2"/>
        <v>0</v>
      </c>
      <c r="L10" s="28">
        <f t="shared" si="3"/>
        <v>331.8</v>
      </c>
      <c r="M10" s="28">
        <f t="shared" si="4"/>
        <v>0</v>
      </c>
    </row>
    <row r="11" spans="1:13" ht="11.25" customHeight="1">
      <c r="A11" s="274">
        <v>0</v>
      </c>
      <c r="B11" s="280" t="s">
        <v>600</v>
      </c>
      <c r="C11" s="281" t="s">
        <v>601</v>
      </c>
      <c r="D11" s="282" t="s">
        <v>545</v>
      </c>
      <c r="E11" s="282">
        <v>1</v>
      </c>
      <c r="F11" s="282">
        <v>100</v>
      </c>
      <c r="G11" s="283">
        <v>7.01</v>
      </c>
      <c r="H11" s="25">
        <f t="shared" si="0"/>
        <v>736.05</v>
      </c>
      <c r="I11" s="26"/>
      <c r="J11" s="72">
        <f t="shared" si="1"/>
        <v>7.01</v>
      </c>
      <c r="K11" s="72">
        <f t="shared" si="2"/>
        <v>0</v>
      </c>
      <c r="L11" s="28">
        <f t="shared" si="3"/>
        <v>736.05</v>
      </c>
      <c r="M11" s="28">
        <f t="shared" si="4"/>
        <v>0</v>
      </c>
    </row>
    <row r="12" spans="1:13" ht="11.25" customHeight="1">
      <c r="A12" s="274">
        <v>0</v>
      </c>
      <c r="B12" s="280" t="s">
        <v>602</v>
      </c>
      <c r="C12" s="281" t="s">
        <v>603</v>
      </c>
      <c r="D12" s="282" t="s">
        <v>545</v>
      </c>
      <c r="E12" s="282">
        <v>1</v>
      </c>
      <c r="F12" s="282">
        <v>100</v>
      </c>
      <c r="G12" s="283">
        <v>7.31</v>
      </c>
      <c r="H12" s="25">
        <f t="shared" si="0"/>
        <v>767.55</v>
      </c>
      <c r="I12" s="26"/>
      <c r="J12" s="72">
        <f t="shared" si="1"/>
        <v>7.31</v>
      </c>
      <c r="K12" s="72">
        <f t="shared" si="2"/>
        <v>0</v>
      </c>
      <c r="L12" s="28">
        <f t="shared" si="3"/>
        <v>767.55</v>
      </c>
      <c r="M12" s="28">
        <f t="shared" si="4"/>
        <v>0</v>
      </c>
    </row>
    <row r="13" spans="1:13" ht="11.25" customHeight="1">
      <c r="A13" s="274">
        <v>0</v>
      </c>
      <c r="B13" s="280" t="s">
        <v>604</v>
      </c>
      <c r="C13" s="281" t="s">
        <v>605</v>
      </c>
      <c r="D13" s="282" t="s">
        <v>545</v>
      </c>
      <c r="E13" s="282">
        <v>1</v>
      </c>
      <c r="F13" s="282">
        <v>100</v>
      </c>
      <c r="G13" s="283">
        <v>7.06</v>
      </c>
      <c r="H13" s="25">
        <f t="shared" si="0"/>
        <v>741.3</v>
      </c>
      <c r="I13" s="26"/>
      <c r="J13" s="72">
        <f t="shared" si="1"/>
        <v>7.06</v>
      </c>
      <c r="K13" s="72">
        <f t="shared" si="2"/>
        <v>0</v>
      </c>
      <c r="L13" s="28">
        <f t="shared" si="3"/>
        <v>741.3</v>
      </c>
      <c r="M13" s="28">
        <f t="shared" si="4"/>
        <v>0</v>
      </c>
    </row>
    <row r="14" spans="1:13" ht="11.25" customHeight="1">
      <c r="A14" s="274">
        <v>0</v>
      </c>
      <c r="B14" s="280" t="s">
        <v>606</v>
      </c>
      <c r="C14" s="281" t="s">
        <v>607</v>
      </c>
      <c r="D14" s="282" t="s">
        <v>545</v>
      </c>
      <c r="E14" s="282">
        <v>1</v>
      </c>
      <c r="F14" s="282">
        <v>100</v>
      </c>
      <c r="G14" s="283">
        <v>3.85</v>
      </c>
      <c r="H14" s="25">
        <f t="shared" si="0"/>
        <v>404.25</v>
      </c>
      <c r="I14" s="26"/>
      <c r="J14" s="72">
        <f t="shared" si="1"/>
        <v>3.85</v>
      </c>
      <c r="K14" s="72">
        <f t="shared" si="2"/>
        <v>0</v>
      </c>
      <c r="L14" s="28">
        <f t="shared" si="3"/>
        <v>404.25</v>
      </c>
      <c r="M14" s="28">
        <f t="shared" si="4"/>
        <v>0</v>
      </c>
    </row>
    <row r="15" spans="1:13" ht="11.25" customHeight="1">
      <c r="A15" s="274">
        <v>0</v>
      </c>
      <c r="B15" s="280" t="s">
        <v>608</v>
      </c>
      <c r="C15" s="281" t="s">
        <v>609</v>
      </c>
      <c r="D15" s="282" t="s">
        <v>545</v>
      </c>
      <c r="E15" s="282">
        <v>1</v>
      </c>
      <c r="F15" s="282">
        <v>100</v>
      </c>
      <c r="G15" s="283">
        <v>3.51</v>
      </c>
      <c r="H15" s="25">
        <f t="shared" si="0"/>
        <v>368.55</v>
      </c>
      <c r="I15" s="26"/>
      <c r="J15" s="72">
        <f t="shared" si="1"/>
        <v>3.51</v>
      </c>
      <c r="K15" s="72">
        <f t="shared" si="2"/>
        <v>0</v>
      </c>
      <c r="L15" s="28">
        <f t="shared" si="3"/>
        <v>368.55</v>
      </c>
      <c r="M15" s="28">
        <f t="shared" si="4"/>
        <v>0</v>
      </c>
    </row>
    <row r="16" spans="1:13" ht="11.25" customHeight="1">
      <c r="A16" s="274">
        <v>0</v>
      </c>
      <c r="B16" s="280" t="s">
        <v>610</v>
      </c>
      <c r="C16" s="281" t="s">
        <v>611</v>
      </c>
      <c r="D16" s="282" t="s">
        <v>545</v>
      </c>
      <c r="E16" s="282">
        <v>1</v>
      </c>
      <c r="F16" s="282">
        <v>100</v>
      </c>
      <c r="G16" s="283">
        <v>3.28</v>
      </c>
      <c r="H16" s="25">
        <f t="shared" si="0"/>
        <v>344.4</v>
      </c>
      <c r="I16" s="26"/>
      <c r="J16" s="72">
        <f t="shared" si="1"/>
        <v>3.28</v>
      </c>
      <c r="K16" s="72">
        <f t="shared" si="2"/>
        <v>0</v>
      </c>
      <c r="L16" s="28">
        <f t="shared" si="3"/>
        <v>344.4</v>
      </c>
      <c r="M16" s="28">
        <f t="shared" si="4"/>
        <v>0</v>
      </c>
    </row>
    <row r="17" spans="1:13" ht="11.25" customHeight="1">
      <c r="A17" s="274">
        <v>0</v>
      </c>
      <c r="B17" s="280" t="s">
        <v>591</v>
      </c>
      <c r="C17" s="281" t="s">
        <v>592</v>
      </c>
      <c r="D17" s="282" t="s">
        <v>545</v>
      </c>
      <c r="E17" s="282">
        <v>1</v>
      </c>
      <c r="F17" s="282">
        <v>10</v>
      </c>
      <c r="G17" s="283">
        <v>5.75</v>
      </c>
      <c r="H17" s="25">
        <f t="shared" si="0"/>
        <v>603.75</v>
      </c>
      <c r="I17" s="26"/>
      <c r="J17" s="72">
        <f t="shared" si="1"/>
        <v>5.75</v>
      </c>
      <c r="K17" s="72">
        <f t="shared" si="2"/>
        <v>0</v>
      </c>
      <c r="L17" s="28">
        <f t="shared" si="3"/>
        <v>603.75</v>
      </c>
      <c r="M17" s="28">
        <f t="shared" si="4"/>
        <v>0</v>
      </c>
    </row>
    <row r="18" spans="1:13" ht="11.25" customHeight="1">
      <c r="A18" s="274">
        <v>0</v>
      </c>
      <c r="B18" s="284" t="s">
        <v>1406</v>
      </c>
      <c r="C18" s="285" t="s">
        <v>612</v>
      </c>
      <c r="D18" s="286" t="s">
        <v>545</v>
      </c>
      <c r="E18" s="286">
        <v>1</v>
      </c>
      <c r="F18" s="286">
        <v>10</v>
      </c>
      <c r="G18" s="287">
        <v>28.68</v>
      </c>
      <c r="H18" s="25">
        <f t="shared" si="0"/>
        <v>3011.4</v>
      </c>
      <c r="I18" s="26"/>
      <c r="J18" s="72">
        <f t="shared" si="1"/>
        <v>28.68</v>
      </c>
      <c r="K18" s="72">
        <f t="shared" si="2"/>
        <v>0</v>
      </c>
      <c r="L18" s="28">
        <f t="shared" si="3"/>
        <v>3011.4</v>
      </c>
      <c r="M18" s="28">
        <f t="shared" si="4"/>
        <v>0</v>
      </c>
    </row>
    <row r="19" spans="1:13" ht="11.25" customHeight="1">
      <c r="A19" s="274">
        <v>0</v>
      </c>
      <c r="B19" s="284" t="s">
        <v>1407</v>
      </c>
      <c r="C19" s="285" t="s">
        <v>613</v>
      </c>
      <c r="D19" s="286" t="s">
        <v>545</v>
      </c>
      <c r="E19" s="286">
        <v>1</v>
      </c>
      <c r="F19" s="286">
        <v>10</v>
      </c>
      <c r="G19" s="287">
        <v>43.58</v>
      </c>
      <c r="H19" s="25">
        <f t="shared" si="0"/>
        <v>4575.8999999999996</v>
      </c>
      <c r="I19" s="26"/>
      <c r="J19" s="72">
        <f t="shared" si="1"/>
        <v>43.58</v>
      </c>
      <c r="K19" s="72">
        <f t="shared" si="2"/>
        <v>0</v>
      </c>
      <c r="L19" s="28">
        <f t="shared" si="3"/>
        <v>4575.8999999999996</v>
      </c>
      <c r="M19" s="28">
        <f t="shared" si="4"/>
        <v>0</v>
      </c>
    </row>
    <row r="20" spans="1:13" ht="11.25" customHeight="1">
      <c r="A20" s="274"/>
      <c r="B20" s="377" t="s">
        <v>1639</v>
      </c>
      <c r="C20" s="374"/>
      <c r="D20" s="374"/>
      <c r="E20" s="374"/>
      <c r="F20" s="374"/>
      <c r="G20" s="375"/>
      <c r="H20" s="288"/>
      <c r="I20" s="26"/>
      <c r="J20" s="72"/>
      <c r="K20" s="72"/>
      <c r="L20" s="28"/>
      <c r="M20" s="28"/>
    </row>
    <row r="21" spans="1:13" ht="11.25" customHeight="1">
      <c r="A21" s="274">
        <v>0</v>
      </c>
      <c r="B21" s="289" t="s">
        <v>614</v>
      </c>
      <c r="C21" s="281" t="s">
        <v>615</v>
      </c>
      <c r="D21" s="282" t="s">
        <v>545</v>
      </c>
      <c r="E21" s="282">
        <v>1</v>
      </c>
      <c r="F21" s="282">
        <v>40</v>
      </c>
      <c r="G21" s="283">
        <v>12.564</v>
      </c>
      <c r="H21" s="32">
        <f t="shared" si="0"/>
        <v>1319.22</v>
      </c>
      <c r="I21" s="26"/>
      <c r="J21" s="72">
        <f t="shared" si="1"/>
        <v>12.564</v>
      </c>
      <c r="K21" s="72">
        <f>J21*I21</f>
        <v>0</v>
      </c>
      <c r="L21" s="28">
        <f>H21*(1-Скидка_3M_AM)</f>
        <v>1319.22</v>
      </c>
      <c r="M21" s="28">
        <f t="shared" si="4"/>
        <v>0</v>
      </c>
    </row>
    <row r="22" spans="1:13" ht="11.25" customHeight="1">
      <c r="A22" s="274">
        <v>0</v>
      </c>
      <c r="B22" s="289" t="s">
        <v>547</v>
      </c>
      <c r="C22" s="281" t="s">
        <v>616</v>
      </c>
      <c r="D22" s="282" t="s">
        <v>545</v>
      </c>
      <c r="E22" s="282">
        <v>1</v>
      </c>
      <c r="F22" s="282">
        <v>40</v>
      </c>
      <c r="G22" s="283">
        <v>10.656000000000001</v>
      </c>
      <c r="H22" s="32">
        <f t="shared" si="0"/>
        <v>1118.8800000000001</v>
      </c>
      <c r="I22" s="26"/>
      <c r="J22" s="72">
        <f t="shared" si="1"/>
        <v>10.656000000000001</v>
      </c>
      <c r="K22" s="72">
        <f>J22*I22</f>
        <v>0</v>
      </c>
      <c r="L22" s="28">
        <f>H22*(1-Скидка_3M_AM)</f>
        <v>1118.8800000000001</v>
      </c>
      <c r="M22" s="28">
        <f t="shared" si="4"/>
        <v>0</v>
      </c>
    </row>
    <row r="23" spans="1:13" ht="11.25" customHeight="1">
      <c r="A23" s="274">
        <v>0</v>
      </c>
      <c r="B23" s="289" t="s">
        <v>617</v>
      </c>
      <c r="C23" s="281" t="s">
        <v>618</v>
      </c>
      <c r="D23" s="282" t="s">
        <v>545</v>
      </c>
      <c r="E23" s="282">
        <v>1</v>
      </c>
      <c r="F23" s="282">
        <v>40</v>
      </c>
      <c r="G23" s="283">
        <v>8.8680000000000003</v>
      </c>
      <c r="H23" s="32">
        <f t="shared" si="0"/>
        <v>931.14</v>
      </c>
      <c r="I23" s="26"/>
      <c r="J23" s="72">
        <f t="shared" si="1"/>
        <v>8.8680000000000003</v>
      </c>
      <c r="K23" s="72">
        <f>J23*I23</f>
        <v>0</v>
      </c>
      <c r="L23" s="28">
        <f>H23*(1-Скидка_3M_AM)</f>
        <v>931.14</v>
      </c>
      <c r="M23" s="28">
        <f t="shared" si="4"/>
        <v>0</v>
      </c>
    </row>
    <row r="24" spans="1:13" ht="11.25" customHeight="1">
      <c r="A24" s="274"/>
      <c r="B24" s="374" t="s">
        <v>587</v>
      </c>
      <c r="C24" s="374"/>
      <c r="D24" s="374"/>
      <c r="E24" s="374"/>
      <c r="F24" s="374"/>
      <c r="G24" s="375"/>
      <c r="H24" s="275"/>
      <c r="I24" s="26"/>
      <c r="J24" s="72"/>
      <c r="K24" s="72"/>
      <c r="L24" s="28"/>
      <c r="M24" s="28"/>
    </row>
    <row r="25" spans="1:13" ht="11.25" customHeight="1">
      <c r="A25" s="274">
        <v>0</v>
      </c>
      <c r="B25" s="276">
        <v>30118</v>
      </c>
      <c r="C25" s="277" t="s">
        <v>619</v>
      </c>
      <c r="D25" s="278" t="s">
        <v>545</v>
      </c>
      <c r="E25" s="278">
        <v>1</v>
      </c>
      <c r="F25" s="278">
        <v>80</v>
      </c>
      <c r="G25" s="279">
        <v>5.2439999999999998</v>
      </c>
      <c r="H25" s="25">
        <f t="shared" ref="H25:H32" si="5">ROUND(G25*Курс_EUR,2)</f>
        <v>550.62</v>
      </c>
      <c r="I25" s="26"/>
      <c r="J25" s="72">
        <f t="shared" ref="J25:J49" si="6">G25*(1-Скидка_3M_AM)</f>
        <v>5.2439999999999998</v>
      </c>
      <c r="K25" s="72">
        <f t="shared" ref="K25:K32" si="7">J25*I25</f>
        <v>0</v>
      </c>
      <c r="L25" s="28">
        <f t="shared" ref="L25:L32" si="8">H25*(1-Скидка_3M_AM)</f>
        <v>550.62</v>
      </c>
      <c r="M25" s="28">
        <f t="shared" si="4"/>
        <v>0</v>
      </c>
    </row>
    <row r="26" spans="1:13" ht="11.25" customHeight="1">
      <c r="A26" s="274">
        <v>0</v>
      </c>
      <c r="B26" s="276">
        <v>30120</v>
      </c>
      <c r="C26" s="277" t="s">
        <v>620</v>
      </c>
      <c r="D26" s="278" t="s">
        <v>545</v>
      </c>
      <c r="E26" s="278">
        <v>1</v>
      </c>
      <c r="F26" s="278">
        <v>80</v>
      </c>
      <c r="G26" s="279">
        <v>6.492</v>
      </c>
      <c r="H26" s="25">
        <f t="shared" si="5"/>
        <v>681.66</v>
      </c>
      <c r="I26" s="26"/>
      <c r="J26" s="72">
        <f t="shared" si="6"/>
        <v>6.492</v>
      </c>
      <c r="K26" s="72">
        <f t="shared" si="7"/>
        <v>0</v>
      </c>
      <c r="L26" s="28">
        <f t="shared" si="8"/>
        <v>681.66</v>
      </c>
      <c r="M26" s="28">
        <f t="shared" si="4"/>
        <v>0</v>
      </c>
    </row>
    <row r="27" spans="1:13" ht="11.25" customHeight="1">
      <c r="A27" s="274">
        <v>0</v>
      </c>
      <c r="B27" s="276">
        <v>30121</v>
      </c>
      <c r="C27" s="277" t="s">
        <v>621</v>
      </c>
      <c r="D27" s="278" t="s">
        <v>545</v>
      </c>
      <c r="E27" s="278">
        <v>1</v>
      </c>
      <c r="F27" s="278">
        <v>80</v>
      </c>
      <c r="G27" s="279">
        <v>5.2439999999999998</v>
      </c>
      <c r="H27" s="25">
        <f t="shared" si="5"/>
        <v>550.62</v>
      </c>
      <c r="I27" s="26"/>
      <c r="J27" s="72">
        <f t="shared" si="6"/>
        <v>5.2439999999999998</v>
      </c>
      <c r="K27" s="72">
        <f t="shared" si="7"/>
        <v>0</v>
      </c>
      <c r="L27" s="28">
        <f t="shared" si="8"/>
        <v>550.62</v>
      </c>
      <c r="M27" s="28">
        <f t="shared" si="4"/>
        <v>0</v>
      </c>
    </row>
    <row r="28" spans="1:13" ht="11.25" customHeight="1">
      <c r="A28" s="274">
        <v>0</v>
      </c>
      <c r="B28" s="276">
        <v>30122</v>
      </c>
      <c r="C28" s="277" t="s">
        <v>622</v>
      </c>
      <c r="D28" s="278" t="s">
        <v>545</v>
      </c>
      <c r="E28" s="278">
        <v>1</v>
      </c>
      <c r="F28" s="278">
        <v>80</v>
      </c>
      <c r="G28" s="279">
        <v>5.2439999999999998</v>
      </c>
      <c r="H28" s="25">
        <f t="shared" si="5"/>
        <v>550.62</v>
      </c>
      <c r="I28" s="26"/>
      <c r="J28" s="72">
        <f t="shared" si="6"/>
        <v>5.2439999999999998</v>
      </c>
      <c r="K28" s="72">
        <f t="shared" si="7"/>
        <v>0</v>
      </c>
      <c r="L28" s="28">
        <f t="shared" si="8"/>
        <v>550.62</v>
      </c>
      <c r="M28" s="28">
        <f t="shared" si="4"/>
        <v>0</v>
      </c>
    </row>
    <row r="29" spans="1:13" ht="11.25" customHeight="1">
      <c r="A29" s="274">
        <v>0</v>
      </c>
      <c r="B29" s="276">
        <v>30126</v>
      </c>
      <c r="C29" s="277" t="s">
        <v>623</v>
      </c>
      <c r="D29" s="278" t="s">
        <v>545</v>
      </c>
      <c r="E29" s="278">
        <v>1</v>
      </c>
      <c r="F29" s="278">
        <v>80</v>
      </c>
      <c r="G29" s="279">
        <v>9.1199999999999992</v>
      </c>
      <c r="H29" s="25">
        <f t="shared" si="5"/>
        <v>957.6</v>
      </c>
      <c r="I29" s="26"/>
      <c r="J29" s="72">
        <f t="shared" si="6"/>
        <v>9.1199999999999992</v>
      </c>
      <c r="K29" s="72">
        <f t="shared" si="7"/>
        <v>0</v>
      </c>
      <c r="L29" s="28">
        <f t="shared" si="8"/>
        <v>957.6</v>
      </c>
      <c r="M29" s="28">
        <f t="shared" si="4"/>
        <v>0</v>
      </c>
    </row>
    <row r="30" spans="1:13" ht="11.25" customHeight="1">
      <c r="A30" s="274">
        <v>0</v>
      </c>
      <c r="B30" s="276">
        <v>30127</v>
      </c>
      <c r="C30" s="277" t="s">
        <v>624</v>
      </c>
      <c r="D30" s="278" t="s">
        <v>545</v>
      </c>
      <c r="E30" s="278">
        <v>1</v>
      </c>
      <c r="F30" s="278">
        <v>80</v>
      </c>
      <c r="G30" s="279">
        <v>9.33</v>
      </c>
      <c r="H30" s="25">
        <f t="shared" si="5"/>
        <v>979.65</v>
      </c>
      <c r="I30" s="26"/>
      <c r="J30" s="72">
        <f t="shared" si="6"/>
        <v>9.33</v>
      </c>
      <c r="K30" s="72">
        <f t="shared" si="7"/>
        <v>0</v>
      </c>
      <c r="L30" s="28">
        <f t="shared" si="8"/>
        <v>979.65</v>
      </c>
      <c r="M30" s="28">
        <f t="shared" si="4"/>
        <v>0</v>
      </c>
    </row>
    <row r="31" spans="1:13" ht="11.25" customHeight="1">
      <c r="A31" s="274">
        <v>0</v>
      </c>
      <c r="B31" s="276">
        <v>30128</v>
      </c>
      <c r="C31" s="277" t="s">
        <v>625</v>
      </c>
      <c r="D31" s="278" t="s">
        <v>545</v>
      </c>
      <c r="E31" s="278">
        <v>1</v>
      </c>
      <c r="F31" s="278">
        <v>80</v>
      </c>
      <c r="G31" s="279">
        <v>9.0399999999999991</v>
      </c>
      <c r="H31" s="25">
        <f t="shared" si="5"/>
        <v>949.2</v>
      </c>
      <c r="I31" s="26"/>
      <c r="J31" s="72">
        <f t="shared" si="6"/>
        <v>9.0399999999999991</v>
      </c>
      <c r="K31" s="72">
        <f t="shared" si="7"/>
        <v>0</v>
      </c>
      <c r="L31" s="28">
        <f t="shared" si="8"/>
        <v>949.2</v>
      </c>
      <c r="M31" s="28">
        <f t="shared" si="4"/>
        <v>0</v>
      </c>
    </row>
    <row r="32" spans="1:13" ht="11.25" customHeight="1">
      <c r="A32" s="274">
        <v>0</v>
      </c>
      <c r="B32" s="276">
        <v>30129</v>
      </c>
      <c r="C32" s="277" t="s">
        <v>626</v>
      </c>
      <c r="D32" s="278" t="s">
        <v>545</v>
      </c>
      <c r="E32" s="278">
        <v>1</v>
      </c>
      <c r="F32" s="278">
        <v>80</v>
      </c>
      <c r="G32" s="279">
        <v>9.1199999999999992</v>
      </c>
      <c r="H32" s="25">
        <f t="shared" si="5"/>
        <v>957.6</v>
      </c>
      <c r="I32" s="26"/>
      <c r="J32" s="72">
        <f t="shared" si="6"/>
        <v>9.1199999999999992</v>
      </c>
      <c r="K32" s="72">
        <f t="shared" si="7"/>
        <v>0</v>
      </c>
      <c r="L32" s="28">
        <f t="shared" si="8"/>
        <v>957.6</v>
      </c>
      <c r="M32" s="28">
        <f t="shared" si="4"/>
        <v>0</v>
      </c>
    </row>
    <row r="33" spans="1:13" ht="11.25" customHeight="1">
      <c r="A33" s="274"/>
      <c r="B33" s="374" t="s">
        <v>588</v>
      </c>
      <c r="C33" s="374"/>
      <c r="D33" s="374"/>
      <c r="E33" s="374"/>
      <c r="F33" s="374"/>
      <c r="G33" s="375"/>
      <c r="H33" s="275"/>
      <c r="I33" s="26"/>
      <c r="J33" s="72"/>
      <c r="K33" s="72"/>
      <c r="L33" s="28"/>
      <c r="M33" s="28"/>
    </row>
    <row r="34" spans="1:13" ht="11.25" customHeight="1">
      <c r="A34" s="274">
        <v>0</v>
      </c>
      <c r="B34" s="276">
        <v>27603</v>
      </c>
      <c r="C34" s="277" t="s">
        <v>627</v>
      </c>
      <c r="D34" s="278" t="s">
        <v>545</v>
      </c>
      <c r="E34" s="278">
        <v>1</v>
      </c>
      <c r="F34" s="278">
        <v>5</v>
      </c>
      <c r="G34" s="279">
        <v>93.240000000000009</v>
      </c>
      <c r="H34" s="25">
        <f>ROUND(G34*Курс_EUR,2)</f>
        <v>9790.2000000000007</v>
      </c>
      <c r="I34" s="26"/>
      <c r="J34" s="72">
        <f t="shared" si="6"/>
        <v>93.240000000000009</v>
      </c>
      <c r="K34" s="72">
        <f>J34*I34</f>
        <v>0</v>
      </c>
      <c r="L34" s="28">
        <f>H34*(1-Скидка_3M_AM)</f>
        <v>9790.2000000000007</v>
      </c>
      <c r="M34" s="28">
        <f t="shared" si="4"/>
        <v>0</v>
      </c>
    </row>
    <row r="35" spans="1:13" ht="11.25" customHeight="1">
      <c r="A35" s="274">
        <v>0</v>
      </c>
      <c r="B35" s="276" t="s">
        <v>628</v>
      </c>
      <c r="C35" s="277" t="s">
        <v>629</v>
      </c>
      <c r="D35" s="278" t="s">
        <v>545</v>
      </c>
      <c r="E35" s="278">
        <v>1</v>
      </c>
      <c r="F35" s="278">
        <v>5</v>
      </c>
      <c r="G35" s="279">
        <v>93.240000000000009</v>
      </c>
      <c r="H35" s="25">
        <f>ROUND(G35*Курс_EUR,2)</f>
        <v>9790.2000000000007</v>
      </c>
      <c r="I35" s="26"/>
      <c r="J35" s="72">
        <f t="shared" si="6"/>
        <v>93.240000000000009</v>
      </c>
      <c r="K35" s="72">
        <f>J35*I35</f>
        <v>0</v>
      </c>
      <c r="L35" s="28">
        <f>H35*(1-Скидка_3M_AM)</f>
        <v>9790.2000000000007</v>
      </c>
      <c r="M35" s="28">
        <f t="shared" si="4"/>
        <v>0</v>
      </c>
    </row>
    <row r="36" spans="1:13" ht="11.25" customHeight="1">
      <c r="A36" s="274">
        <v>0</v>
      </c>
      <c r="B36" s="276">
        <v>27606</v>
      </c>
      <c r="C36" s="277" t="s">
        <v>630</v>
      </c>
      <c r="D36" s="278" t="s">
        <v>545</v>
      </c>
      <c r="E36" s="278">
        <v>1</v>
      </c>
      <c r="F36" s="278">
        <v>5</v>
      </c>
      <c r="G36" s="279">
        <v>104.196</v>
      </c>
      <c r="H36" s="25">
        <f>ROUND(G36*Курс_EUR,2)</f>
        <v>10940.58</v>
      </c>
      <c r="I36" s="26"/>
      <c r="J36" s="72">
        <f t="shared" si="6"/>
        <v>104.196</v>
      </c>
      <c r="K36" s="72">
        <f>J36*I36</f>
        <v>0</v>
      </c>
      <c r="L36" s="28">
        <f>H36*(1-Скидка_3M_AM)</f>
        <v>10940.58</v>
      </c>
      <c r="M36" s="28">
        <f t="shared" si="4"/>
        <v>0</v>
      </c>
    </row>
    <row r="37" spans="1:13" ht="11.25" customHeight="1">
      <c r="A37" s="274">
        <v>0</v>
      </c>
      <c r="B37" s="276">
        <v>27621</v>
      </c>
      <c r="C37" s="277" t="s">
        <v>631</v>
      </c>
      <c r="D37" s="278" t="s">
        <v>545</v>
      </c>
      <c r="E37" s="278">
        <v>40</v>
      </c>
      <c r="F37" s="278">
        <v>2</v>
      </c>
      <c r="G37" s="279">
        <v>14.07</v>
      </c>
      <c r="H37" s="25">
        <f>ROUND(G37*Курс_EUR,2)</f>
        <v>1477.35</v>
      </c>
      <c r="I37" s="26"/>
      <c r="J37" s="72">
        <f t="shared" si="6"/>
        <v>14.07</v>
      </c>
      <c r="K37" s="72">
        <f>J37*I37</f>
        <v>0</v>
      </c>
      <c r="L37" s="28">
        <f>H37*(1-Скидка_3M_AM)</f>
        <v>1477.35</v>
      </c>
      <c r="M37" s="28">
        <f t="shared" si="4"/>
        <v>0</v>
      </c>
    </row>
    <row r="38" spans="1:13" ht="11.25" customHeight="1">
      <c r="A38" s="274">
        <v>0</v>
      </c>
      <c r="B38" s="276">
        <v>27623</v>
      </c>
      <c r="C38" s="277" t="s">
        <v>632</v>
      </c>
      <c r="D38" s="278" t="s">
        <v>545</v>
      </c>
      <c r="E38" s="278">
        <v>40</v>
      </c>
      <c r="F38" s="278">
        <v>2</v>
      </c>
      <c r="G38" s="279">
        <v>14.07</v>
      </c>
      <c r="H38" s="25">
        <f>ROUND(G38*Курс_EUR,2)</f>
        <v>1477.35</v>
      </c>
      <c r="I38" s="26"/>
      <c r="J38" s="72">
        <f t="shared" si="6"/>
        <v>14.07</v>
      </c>
      <c r="K38" s="72">
        <f>J38*I38</f>
        <v>0</v>
      </c>
      <c r="L38" s="28">
        <f>H38*(1-Скидка_3M_AM)</f>
        <v>1477.35</v>
      </c>
      <c r="M38" s="28">
        <f t="shared" si="4"/>
        <v>0</v>
      </c>
    </row>
    <row r="39" spans="1:13" ht="11.25" customHeight="1">
      <c r="A39" s="274"/>
      <c r="B39" s="374" t="s">
        <v>589</v>
      </c>
      <c r="C39" s="374"/>
      <c r="D39" s="374"/>
      <c r="E39" s="374"/>
      <c r="F39" s="374"/>
      <c r="G39" s="375"/>
      <c r="H39" s="275"/>
      <c r="I39" s="26"/>
      <c r="J39" s="72"/>
      <c r="K39" s="72"/>
      <c r="L39" s="28"/>
      <c r="M39" s="28"/>
    </row>
    <row r="40" spans="1:13" ht="11.25" customHeight="1">
      <c r="A40" s="274">
        <v>0</v>
      </c>
      <c r="B40" s="276">
        <v>33215</v>
      </c>
      <c r="C40" s="277" t="s">
        <v>1408</v>
      </c>
      <c r="D40" s="278" t="s">
        <v>545</v>
      </c>
      <c r="E40" s="278">
        <v>1</v>
      </c>
      <c r="F40" s="278">
        <v>5</v>
      </c>
      <c r="G40" s="279">
        <v>104.41200000000001</v>
      </c>
      <c r="H40" s="25">
        <f t="shared" ref="H40:H47" si="9">ROUND(G40*Курс_EUR,2)</f>
        <v>10963.26</v>
      </c>
      <c r="I40" s="26"/>
      <c r="J40" s="72">
        <f t="shared" si="6"/>
        <v>104.41200000000001</v>
      </c>
      <c r="K40" s="72">
        <f t="shared" ref="K40:K47" si="10">J40*I40</f>
        <v>0</v>
      </c>
      <c r="L40" s="28">
        <f t="shared" ref="L40:L47" si="11">H40*(1-Скидка_3M_AM)</f>
        <v>10963.26</v>
      </c>
      <c r="M40" s="28">
        <f t="shared" si="4"/>
        <v>0</v>
      </c>
    </row>
    <row r="41" spans="1:13" ht="11.25" customHeight="1">
      <c r="A41" s="274">
        <v>0</v>
      </c>
      <c r="B41" s="276">
        <v>33212</v>
      </c>
      <c r="C41" s="277" t="s">
        <v>1409</v>
      </c>
      <c r="D41" s="278" t="s">
        <v>545</v>
      </c>
      <c r="E41" s="278">
        <v>1</v>
      </c>
      <c r="F41" s="278">
        <v>5</v>
      </c>
      <c r="G41" s="279">
        <v>104.4</v>
      </c>
      <c r="H41" s="25">
        <f t="shared" si="9"/>
        <v>10962</v>
      </c>
      <c r="I41" s="26"/>
      <c r="J41" s="72">
        <f t="shared" si="6"/>
        <v>104.4</v>
      </c>
      <c r="K41" s="72">
        <f t="shared" si="10"/>
        <v>0</v>
      </c>
      <c r="L41" s="28">
        <f t="shared" si="11"/>
        <v>10962</v>
      </c>
      <c r="M41" s="28">
        <f t="shared" si="4"/>
        <v>0</v>
      </c>
    </row>
    <row r="42" spans="1:13" ht="11.25" customHeight="1">
      <c r="A42" s="274">
        <v>0</v>
      </c>
      <c r="B42" s="276">
        <v>33213</v>
      </c>
      <c r="C42" s="277" t="s">
        <v>1410</v>
      </c>
      <c r="D42" s="278" t="s">
        <v>545</v>
      </c>
      <c r="E42" s="278">
        <v>1</v>
      </c>
      <c r="F42" s="278">
        <v>5</v>
      </c>
      <c r="G42" s="279">
        <v>104.4</v>
      </c>
      <c r="H42" s="25">
        <f t="shared" si="9"/>
        <v>10962</v>
      </c>
      <c r="I42" s="26"/>
      <c r="J42" s="72">
        <f t="shared" si="6"/>
        <v>104.4</v>
      </c>
      <c r="K42" s="72">
        <f t="shared" si="10"/>
        <v>0</v>
      </c>
      <c r="L42" s="28">
        <f t="shared" si="11"/>
        <v>10962</v>
      </c>
      <c r="M42" s="28">
        <f t="shared" si="4"/>
        <v>0</v>
      </c>
    </row>
    <row r="43" spans="1:13" ht="11.25" customHeight="1">
      <c r="A43" s="274">
        <v>0</v>
      </c>
      <c r="B43" s="276">
        <v>33214</v>
      </c>
      <c r="C43" s="277" t="s">
        <v>1411</v>
      </c>
      <c r="D43" s="278" t="s">
        <v>545</v>
      </c>
      <c r="E43" s="278">
        <v>1</v>
      </c>
      <c r="F43" s="278">
        <v>5</v>
      </c>
      <c r="G43" s="279">
        <v>104.4</v>
      </c>
      <c r="H43" s="25">
        <f t="shared" si="9"/>
        <v>10962</v>
      </c>
      <c r="I43" s="26"/>
      <c r="J43" s="72">
        <f t="shared" si="6"/>
        <v>104.4</v>
      </c>
      <c r="K43" s="72">
        <f t="shared" si="10"/>
        <v>0</v>
      </c>
      <c r="L43" s="28">
        <f t="shared" si="11"/>
        <v>10962</v>
      </c>
      <c r="M43" s="28">
        <f t="shared" si="4"/>
        <v>0</v>
      </c>
    </row>
    <row r="44" spans="1:13" ht="11.25" customHeight="1">
      <c r="A44" s="274">
        <v>0</v>
      </c>
      <c r="B44" s="276">
        <v>33055</v>
      </c>
      <c r="C44" s="277" t="s">
        <v>633</v>
      </c>
      <c r="D44" s="278" t="s">
        <v>545</v>
      </c>
      <c r="E44" s="278">
        <v>40</v>
      </c>
      <c r="F44" s="278">
        <v>2</v>
      </c>
      <c r="G44" s="279">
        <v>14.07</v>
      </c>
      <c r="H44" s="25">
        <f t="shared" si="9"/>
        <v>1477.35</v>
      </c>
      <c r="I44" s="26"/>
      <c r="J44" s="72">
        <f t="shared" si="6"/>
        <v>14.07</v>
      </c>
      <c r="K44" s="72">
        <f t="shared" si="10"/>
        <v>0</v>
      </c>
      <c r="L44" s="28">
        <f t="shared" si="11"/>
        <v>1477.35</v>
      </c>
      <c r="M44" s="28">
        <f t="shared" si="4"/>
        <v>0</v>
      </c>
    </row>
    <row r="45" spans="1:13" ht="11.25" customHeight="1">
      <c r="A45" s="274">
        <v>0</v>
      </c>
      <c r="B45" s="276" t="s">
        <v>634</v>
      </c>
      <c r="C45" s="277" t="s">
        <v>635</v>
      </c>
      <c r="D45" s="278" t="s">
        <v>545</v>
      </c>
      <c r="E45" s="278">
        <v>40</v>
      </c>
      <c r="F45" s="278">
        <v>2</v>
      </c>
      <c r="G45" s="279">
        <v>14.07</v>
      </c>
      <c r="H45" s="25">
        <f t="shared" si="9"/>
        <v>1477.35</v>
      </c>
      <c r="I45" s="26"/>
      <c r="J45" s="72">
        <f t="shared" si="6"/>
        <v>14.07</v>
      </c>
      <c r="K45" s="72">
        <f t="shared" si="10"/>
        <v>0</v>
      </c>
      <c r="L45" s="28">
        <f t="shared" si="11"/>
        <v>1477.35</v>
      </c>
      <c r="M45" s="28">
        <f t="shared" ref="M45:M52" si="12">I45*L45</f>
        <v>0</v>
      </c>
    </row>
    <row r="46" spans="1:13" ht="11.25" customHeight="1">
      <c r="A46" s="274">
        <v>0</v>
      </c>
      <c r="B46" s="276">
        <v>33057</v>
      </c>
      <c r="C46" s="277" t="s">
        <v>636</v>
      </c>
      <c r="D46" s="278" t="s">
        <v>545</v>
      </c>
      <c r="E46" s="278">
        <v>40</v>
      </c>
      <c r="F46" s="278">
        <v>2</v>
      </c>
      <c r="G46" s="279">
        <v>14.07</v>
      </c>
      <c r="H46" s="25">
        <f t="shared" si="9"/>
        <v>1477.35</v>
      </c>
      <c r="I46" s="26"/>
      <c r="J46" s="72">
        <f t="shared" si="6"/>
        <v>14.07</v>
      </c>
      <c r="K46" s="72">
        <f t="shared" si="10"/>
        <v>0</v>
      </c>
      <c r="L46" s="28">
        <f t="shared" si="11"/>
        <v>1477.35</v>
      </c>
      <c r="M46" s="28">
        <f t="shared" si="12"/>
        <v>0</v>
      </c>
    </row>
    <row r="47" spans="1:13" ht="11.25" customHeight="1">
      <c r="A47" s="274">
        <v>0</v>
      </c>
      <c r="B47" s="276">
        <v>33058</v>
      </c>
      <c r="C47" s="277" t="s">
        <v>637</v>
      </c>
      <c r="D47" s="278" t="s">
        <v>545</v>
      </c>
      <c r="E47" s="278">
        <v>40</v>
      </c>
      <c r="F47" s="278">
        <v>2</v>
      </c>
      <c r="G47" s="279">
        <v>14.07</v>
      </c>
      <c r="H47" s="25">
        <f t="shared" si="9"/>
        <v>1477.35</v>
      </c>
      <c r="I47" s="26"/>
      <c r="J47" s="72">
        <f t="shared" si="6"/>
        <v>14.07</v>
      </c>
      <c r="K47" s="72">
        <f t="shared" si="10"/>
        <v>0</v>
      </c>
      <c r="L47" s="28">
        <f t="shared" si="11"/>
        <v>1477.35</v>
      </c>
      <c r="M47" s="28">
        <f t="shared" si="12"/>
        <v>0</v>
      </c>
    </row>
    <row r="48" spans="1:13" ht="11.25" customHeight="1">
      <c r="A48" s="274"/>
      <c r="B48" s="374" t="s">
        <v>590</v>
      </c>
      <c r="C48" s="374"/>
      <c r="D48" s="374"/>
      <c r="E48" s="374"/>
      <c r="F48" s="374"/>
      <c r="G48" s="375"/>
      <c r="H48" s="275"/>
      <c r="I48" s="26"/>
      <c r="J48" s="72"/>
      <c r="K48" s="72"/>
      <c r="L48" s="28"/>
      <c r="M48" s="28"/>
    </row>
    <row r="49" spans="1:13" ht="11.25" customHeight="1">
      <c r="A49" s="274">
        <v>0</v>
      </c>
      <c r="B49" s="276">
        <v>15012</v>
      </c>
      <c r="C49" s="277" t="s">
        <v>638</v>
      </c>
      <c r="D49" s="278" t="s">
        <v>545</v>
      </c>
      <c r="E49" s="278">
        <v>1</v>
      </c>
      <c r="F49" s="278">
        <v>5</v>
      </c>
      <c r="G49" s="279">
        <v>25.836000000000002</v>
      </c>
      <c r="H49" s="25">
        <f>ROUND(G49*Курс_EUR,2)</f>
        <v>2712.78</v>
      </c>
      <c r="I49" s="26"/>
      <c r="J49" s="72">
        <f t="shared" si="6"/>
        <v>25.836000000000002</v>
      </c>
      <c r="K49" s="72">
        <f>J49*I49</f>
        <v>0</v>
      </c>
      <c r="L49" s="28">
        <f>H49*(1-Скидка_3M_AM)</f>
        <v>2712.78</v>
      </c>
      <c r="M49" s="28">
        <f t="shared" si="12"/>
        <v>0</v>
      </c>
    </row>
    <row r="50" spans="1:13" ht="11.25" customHeight="1">
      <c r="A50" s="274">
        <v>0</v>
      </c>
      <c r="B50" s="276">
        <v>7000028515</v>
      </c>
      <c r="C50" s="277" t="s">
        <v>639</v>
      </c>
      <c r="D50" s="278" t="s">
        <v>545</v>
      </c>
      <c r="E50" s="278">
        <v>1</v>
      </c>
      <c r="F50" s="278">
        <v>25</v>
      </c>
      <c r="G50" s="279">
        <v>11.052000000000001</v>
      </c>
      <c r="H50" s="25">
        <f>ROUND(G50*Курс_EUR,2)</f>
        <v>1160.46</v>
      </c>
      <c r="I50" s="26"/>
      <c r="J50" s="72"/>
      <c r="K50" s="72"/>
      <c r="L50" s="28">
        <f>H50*(1-Скидка_3M_AM)</f>
        <v>1160.46</v>
      </c>
      <c r="M50" s="28">
        <f t="shared" si="12"/>
        <v>0</v>
      </c>
    </row>
    <row r="51" spans="1:13">
      <c r="A51" s="274"/>
      <c r="B51" s="374" t="s">
        <v>642</v>
      </c>
      <c r="C51" s="374"/>
      <c r="D51" s="374"/>
      <c r="E51" s="374"/>
      <c r="F51" s="374"/>
      <c r="G51" s="375"/>
      <c r="H51" s="275"/>
      <c r="I51" s="26"/>
      <c r="J51" s="72"/>
      <c r="K51" s="72"/>
      <c r="L51" s="28"/>
      <c r="M51" s="28"/>
    </row>
    <row r="52" spans="1:13">
      <c r="A52" s="274">
        <v>0</v>
      </c>
      <c r="B52" s="280">
        <v>61122</v>
      </c>
      <c r="C52" s="281" t="s">
        <v>640</v>
      </c>
      <c r="D52" s="282" t="s">
        <v>545</v>
      </c>
      <c r="E52" s="282">
        <v>1</v>
      </c>
      <c r="F52" s="282">
        <v>20</v>
      </c>
      <c r="G52" s="283">
        <v>15.73</v>
      </c>
      <c r="H52" s="25">
        <f>ROUND(G52*Курс_EUR,2)</f>
        <v>1651.65</v>
      </c>
      <c r="I52" s="26"/>
      <c r="J52" s="72">
        <f t="shared" ref="J52" si="13">G52*(1-Скидка_3M_AM)</f>
        <v>15.73</v>
      </c>
      <c r="K52" s="72">
        <f>J52*I52</f>
        <v>0</v>
      </c>
      <c r="L52" s="28">
        <f>H52*(1-Скидка_3M_AM)</f>
        <v>1651.65</v>
      </c>
      <c r="M52" s="28">
        <f t="shared" si="12"/>
        <v>0</v>
      </c>
    </row>
    <row r="53" spans="1:13">
      <c r="A53" s="274"/>
      <c r="B53" s="374" t="s">
        <v>1105</v>
      </c>
      <c r="C53" s="374"/>
      <c r="D53" s="374"/>
      <c r="E53" s="374"/>
      <c r="F53" s="374"/>
      <c r="G53" s="375"/>
      <c r="H53" s="275"/>
      <c r="I53" s="26"/>
      <c r="J53" s="72"/>
      <c r="K53" s="72"/>
      <c r="L53" s="28"/>
      <c r="M53" s="28"/>
    </row>
    <row r="54" spans="1:13">
      <c r="A54" s="274">
        <v>0</v>
      </c>
      <c r="B54" s="280" t="s">
        <v>546</v>
      </c>
      <c r="C54" s="281" t="s">
        <v>1107</v>
      </c>
      <c r="D54" s="282" t="s">
        <v>545</v>
      </c>
      <c r="E54" s="290" t="s">
        <v>1106</v>
      </c>
      <c r="F54" s="282">
        <v>60</v>
      </c>
      <c r="G54" s="283">
        <v>3.64</v>
      </c>
      <c r="H54" s="25">
        <f>ROUND(G54*Курс_EUR,2)</f>
        <v>382.2</v>
      </c>
      <c r="I54" s="26"/>
      <c r="J54" s="72">
        <f>G54*(1-Скидка_3M_AM)</f>
        <v>3.64</v>
      </c>
      <c r="K54" s="72">
        <f>J54*I54</f>
        <v>0</v>
      </c>
      <c r="L54" s="28">
        <f>H54*(1-Скидка_3M_AM)</f>
        <v>382.2</v>
      </c>
      <c r="M54" s="28">
        <f t="shared" ref="M54:M55" si="14">I54*L54</f>
        <v>0</v>
      </c>
    </row>
    <row r="55" spans="1:13">
      <c r="A55" s="274">
        <v>0</v>
      </c>
      <c r="B55" s="280" t="s">
        <v>1108</v>
      </c>
      <c r="C55" s="281" t="s">
        <v>1109</v>
      </c>
      <c r="D55" s="282" t="s">
        <v>545</v>
      </c>
      <c r="E55" s="290" t="s">
        <v>1106</v>
      </c>
      <c r="F55" s="282">
        <v>30</v>
      </c>
      <c r="G55" s="283">
        <v>10.35</v>
      </c>
      <c r="H55" s="25">
        <f>ROUND(G55*Курс_EUR,2)</f>
        <v>1086.75</v>
      </c>
      <c r="I55" s="26"/>
      <c r="J55" s="72">
        <f>G55*(1-Скидка_3M_AM)</f>
        <v>10.35</v>
      </c>
      <c r="K55" s="72">
        <f>J55*I55</f>
        <v>0</v>
      </c>
      <c r="L55" s="28">
        <f>H55*(1-Скидка_3M_AM)</f>
        <v>1086.75</v>
      </c>
      <c r="M55" s="28">
        <f t="shared" si="14"/>
        <v>0</v>
      </c>
    </row>
    <row r="57" spans="1:13">
      <c r="B57" s="63" t="s">
        <v>40</v>
      </c>
    </row>
    <row r="58" spans="1:13">
      <c r="B58" s="63"/>
    </row>
  </sheetData>
  <autoFilter ref="A6:M55"/>
  <mergeCells count="10">
    <mergeCell ref="B53:G53"/>
    <mergeCell ref="B7:G7"/>
    <mergeCell ref="B33:G33"/>
    <mergeCell ref="B48:G48"/>
    <mergeCell ref="B2:G2"/>
    <mergeCell ref="B3:G3"/>
    <mergeCell ref="B51:G51"/>
    <mergeCell ref="B24:G24"/>
    <mergeCell ref="B39:G39"/>
    <mergeCell ref="B20:G20"/>
  </mergeCells>
  <hyperlinks>
    <hyperlink ref="E5" location="Содержание!A1" display="Содержание"/>
  </hyperlinks>
  <pageMargins left="0.31496062992125984" right="0.11811023622047245" top="0.35433070866141736" bottom="0.35433070866141736" header="0.31496062992125984" footer="0.31496062992125984"/>
  <pageSetup paperSize="9" scale="8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xSplit="3" ySplit="6" topLeftCell="D7" activePane="bottomRight" state="frozen"/>
      <selection activeCell="B1" sqref="B1"/>
      <selection pane="topRight" activeCell="D1" sqref="D1"/>
      <selection pane="bottomLeft" activeCell="B8" sqref="B8"/>
      <selection pane="bottomRight" activeCell="D5" sqref="D5"/>
    </sheetView>
  </sheetViews>
  <sheetFormatPr defaultColWidth="9.1796875" defaultRowHeight="12" outlineLevelCol="1"/>
  <cols>
    <col min="1" max="1" width="7.1796875" style="292" hidden="1" customWidth="1" outlineLevel="1"/>
    <col min="2" max="2" width="10" style="292" customWidth="1" collapsed="1"/>
    <col min="3" max="3" width="67.1796875" style="292" customWidth="1"/>
    <col min="4" max="4" width="8.1796875" style="292" customWidth="1"/>
    <col min="5" max="5" width="9.26953125" style="292" hidden="1" customWidth="1" outlineLevel="1"/>
    <col min="6" max="6" width="9.26953125" style="292" customWidth="1" collapsed="1"/>
    <col min="7" max="7" width="8.54296875" style="292" customWidth="1" outlineLevel="1"/>
    <col min="8" max="9" width="8.54296875" style="297" hidden="1" customWidth="1"/>
    <col min="10" max="10" width="8.54296875" style="292" customWidth="1" outlineLevel="1"/>
    <col min="11" max="11" width="9.54296875" style="292" customWidth="1" outlineLevel="1"/>
    <col min="12" max="16384" width="9.1796875" style="292"/>
  </cols>
  <sheetData>
    <row r="1" spans="1:11">
      <c r="B1" s="1"/>
      <c r="C1" s="1"/>
      <c r="D1" s="1"/>
      <c r="E1" s="1"/>
      <c r="F1" s="1"/>
      <c r="G1" s="1"/>
    </row>
    <row r="2" spans="1:11" ht="15.5">
      <c r="B2" s="314" t="s">
        <v>0</v>
      </c>
      <c r="C2" s="314"/>
      <c r="D2" s="314"/>
      <c r="E2" s="314"/>
      <c r="F2" s="2"/>
      <c r="G2" s="2"/>
    </row>
    <row r="3" spans="1:11" ht="15.5">
      <c r="B3" s="314" t="s">
        <v>554</v>
      </c>
      <c r="C3" s="314"/>
      <c r="D3" s="314"/>
      <c r="E3" s="314"/>
      <c r="F3" s="2"/>
      <c r="G3" s="2"/>
    </row>
    <row r="4" spans="1:11">
      <c r="B4" s="1" t="s">
        <v>1202</v>
      </c>
      <c r="C4" s="1"/>
      <c r="D4" s="1"/>
      <c r="E4" s="84"/>
      <c r="F4" s="84"/>
      <c r="G4" s="84"/>
      <c r="J4" s="5" t="s">
        <v>574</v>
      </c>
      <c r="K4" s="6">
        <v>0</v>
      </c>
    </row>
    <row r="5" spans="1:11" ht="15" thickBot="1">
      <c r="B5" s="292" t="s">
        <v>1</v>
      </c>
      <c r="D5" s="85" t="s">
        <v>585</v>
      </c>
      <c r="E5" s="307">
        <f>Курс_EUR</f>
        <v>105</v>
      </c>
      <c r="F5" s="1"/>
      <c r="G5" s="1"/>
      <c r="H5" s="66" t="s">
        <v>2345</v>
      </c>
      <c r="I5" s="126">
        <f>SUM(I8:I20)</f>
        <v>0</v>
      </c>
      <c r="J5" s="5" t="s">
        <v>1688</v>
      </c>
      <c r="K5" s="32">
        <f>SUM(K8:K20)</f>
        <v>0</v>
      </c>
    </row>
    <row r="6" spans="1:11" ht="24.5" thickBot="1">
      <c r="A6" s="10" t="s">
        <v>969</v>
      </c>
      <c r="B6" s="10" t="s">
        <v>2</v>
      </c>
      <c r="C6" s="11" t="s">
        <v>3</v>
      </c>
      <c r="D6" s="11" t="s">
        <v>551</v>
      </c>
      <c r="E6" s="11" t="s">
        <v>2343</v>
      </c>
      <c r="F6" s="12" t="s">
        <v>1627</v>
      </c>
      <c r="G6" s="13" t="s">
        <v>576</v>
      </c>
      <c r="H6" s="68" t="s">
        <v>575</v>
      </c>
      <c r="I6" s="68" t="s">
        <v>2344</v>
      </c>
      <c r="J6" s="14" t="s">
        <v>575</v>
      </c>
      <c r="K6" s="15" t="s">
        <v>1687</v>
      </c>
    </row>
    <row r="7" spans="1:11">
      <c r="A7" s="293"/>
      <c r="B7" s="294"/>
      <c r="C7" s="294"/>
      <c r="D7" s="294"/>
      <c r="E7" s="294"/>
      <c r="F7" s="294"/>
      <c r="G7" s="173"/>
      <c r="H7" s="201"/>
      <c r="I7" s="201"/>
      <c r="J7" s="20"/>
      <c r="K7" s="20"/>
    </row>
    <row r="8" spans="1:11">
      <c r="A8" s="21">
        <v>0</v>
      </c>
      <c r="B8" s="293" t="s">
        <v>1077</v>
      </c>
      <c r="C8" s="293" t="s">
        <v>555</v>
      </c>
      <c r="D8" s="293">
        <v>1</v>
      </c>
      <c r="E8" s="25">
        <v>22.3</v>
      </c>
      <c r="F8" s="25">
        <f t="shared" ref="F8:F12" si="0">ROUND(E8*Курс_EUR,2)</f>
        <v>2341.5</v>
      </c>
      <c r="G8" s="26"/>
      <c r="H8" s="298">
        <f t="shared" ref="H8:H12" si="1">E8*(1-Скидка_JTAPE)</f>
        <v>22.3</v>
      </c>
      <c r="I8" s="72">
        <f t="shared" ref="I8:I12" si="2">H8*G8</f>
        <v>0</v>
      </c>
      <c r="J8" s="28">
        <f t="shared" ref="J8:J12" si="3">F8*(1-Скидка_JTAPE)</f>
        <v>2341.5</v>
      </c>
      <c r="K8" s="28">
        <f t="shared" ref="K8:K15" si="4">G8*J8</f>
        <v>0</v>
      </c>
    </row>
    <row r="9" spans="1:11">
      <c r="A9" s="21">
        <v>0</v>
      </c>
      <c r="B9" s="293" t="s">
        <v>556</v>
      </c>
      <c r="C9" s="293" t="s">
        <v>557</v>
      </c>
      <c r="D9" s="293">
        <v>1</v>
      </c>
      <c r="E9" s="25">
        <v>15.82</v>
      </c>
      <c r="F9" s="25">
        <f t="shared" si="0"/>
        <v>1661.1</v>
      </c>
      <c r="G9" s="26"/>
      <c r="H9" s="298">
        <f t="shared" si="1"/>
        <v>15.82</v>
      </c>
      <c r="I9" s="72">
        <f t="shared" si="2"/>
        <v>0</v>
      </c>
      <c r="J9" s="28">
        <f t="shared" si="3"/>
        <v>1661.1</v>
      </c>
      <c r="K9" s="28">
        <f t="shared" si="4"/>
        <v>0</v>
      </c>
    </row>
    <row r="10" spans="1:11">
      <c r="A10" s="21">
        <v>0</v>
      </c>
      <c r="B10" s="293" t="s">
        <v>558</v>
      </c>
      <c r="C10" s="293" t="s">
        <v>559</v>
      </c>
      <c r="D10" s="293">
        <v>1</v>
      </c>
      <c r="E10" s="25">
        <v>15.82</v>
      </c>
      <c r="F10" s="25">
        <f t="shared" si="0"/>
        <v>1661.1</v>
      </c>
      <c r="G10" s="26"/>
      <c r="H10" s="298">
        <f t="shared" si="1"/>
        <v>15.82</v>
      </c>
      <c r="I10" s="72">
        <f t="shared" si="2"/>
        <v>0</v>
      </c>
      <c r="J10" s="28">
        <f t="shared" si="3"/>
        <v>1661.1</v>
      </c>
      <c r="K10" s="28">
        <f t="shared" si="4"/>
        <v>0</v>
      </c>
    </row>
    <row r="11" spans="1:11">
      <c r="A11" s="21">
        <v>0</v>
      </c>
      <c r="B11" s="293" t="s">
        <v>560</v>
      </c>
      <c r="C11" s="293" t="s">
        <v>561</v>
      </c>
      <c r="D11" s="293">
        <v>1</v>
      </c>
      <c r="E11" s="25">
        <v>34.270000000000003</v>
      </c>
      <c r="F11" s="25">
        <f t="shared" si="0"/>
        <v>3598.35</v>
      </c>
      <c r="G11" s="26"/>
      <c r="H11" s="298">
        <f t="shared" si="1"/>
        <v>34.270000000000003</v>
      </c>
      <c r="I11" s="72">
        <f t="shared" si="2"/>
        <v>0</v>
      </c>
      <c r="J11" s="28">
        <f t="shared" si="3"/>
        <v>3598.35</v>
      </c>
      <c r="K11" s="28">
        <f t="shared" si="4"/>
        <v>0</v>
      </c>
    </row>
    <row r="12" spans="1:11">
      <c r="A12" s="21">
        <v>0</v>
      </c>
      <c r="B12" s="293" t="s">
        <v>562</v>
      </c>
      <c r="C12" s="293" t="s">
        <v>563</v>
      </c>
      <c r="D12" s="293">
        <v>10</v>
      </c>
      <c r="E12" s="25">
        <v>16.41</v>
      </c>
      <c r="F12" s="25">
        <f t="shared" si="0"/>
        <v>1723.05</v>
      </c>
      <c r="G12" s="26"/>
      <c r="H12" s="298">
        <f t="shared" si="1"/>
        <v>16.41</v>
      </c>
      <c r="I12" s="72">
        <f t="shared" si="2"/>
        <v>0</v>
      </c>
      <c r="J12" s="28">
        <f t="shared" si="3"/>
        <v>1723.05</v>
      </c>
      <c r="K12" s="28">
        <f t="shared" si="4"/>
        <v>0</v>
      </c>
    </row>
    <row r="13" spans="1:11">
      <c r="A13" s="21"/>
      <c r="B13" s="293"/>
      <c r="C13" s="293"/>
      <c r="D13" s="293"/>
      <c r="E13" s="25"/>
      <c r="F13" s="25"/>
      <c r="G13" s="26"/>
      <c r="H13" s="298"/>
      <c r="I13" s="72"/>
      <c r="J13" s="28"/>
      <c r="K13" s="28"/>
    </row>
    <row r="14" spans="1:11">
      <c r="A14" s="21">
        <v>0</v>
      </c>
      <c r="B14" s="293" t="s">
        <v>564</v>
      </c>
      <c r="C14" s="293" t="s">
        <v>565</v>
      </c>
      <c r="D14" s="293">
        <v>10</v>
      </c>
      <c r="E14" s="25">
        <v>4.26</v>
      </c>
      <c r="F14" s="25">
        <f t="shared" ref="F14:F15" si="5">ROUND(E14*Курс_EUR,2)</f>
        <v>447.3</v>
      </c>
      <c r="G14" s="26"/>
      <c r="H14" s="298">
        <f t="shared" ref="H14:H15" si="6">E14*(1-Скидка_JTAPE)</f>
        <v>4.26</v>
      </c>
      <c r="I14" s="72">
        <f t="shared" ref="I14:I15" si="7">H14*G14</f>
        <v>0</v>
      </c>
      <c r="J14" s="28">
        <f t="shared" ref="J14:J15" si="8">F14*(1-Скидка_JTAPE)</f>
        <v>447.3</v>
      </c>
      <c r="K14" s="28">
        <f t="shared" si="4"/>
        <v>0</v>
      </c>
    </row>
    <row r="15" spans="1:11">
      <c r="A15" s="21">
        <v>0</v>
      </c>
      <c r="B15" s="293" t="s">
        <v>566</v>
      </c>
      <c r="C15" s="293" t="s">
        <v>567</v>
      </c>
      <c r="D15" s="293">
        <v>10</v>
      </c>
      <c r="E15" s="25">
        <v>5.28</v>
      </c>
      <c r="F15" s="25">
        <f t="shared" si="5"/>
        <v>554.4</v>
      </c>
      <c r="G15" s="26"/>
      <c r="H15" s="298">
        <f t="shared" si="6"/>
        <v>5.28</v>
      </c>
      <c r="I15" s="72">
        <f t="shared" si="7"/>
        <v>0</v>
      </c>
      <c r="J15" s="28">
        <f t="shared" si="8"/>
        <v>554.4</v>
      </c>
      <c r="K15" s="28">
        <f t="shared" si="4"/>
        <v>0</v>
      </c>
    </row>
    <row r="16" spans="1:11">
      <c r="A16" s="21"/>
      <c r="B16" s="293"/>
      <c r="C16" s="293"/>
      <c r="D16" s="293"/>
      <c r="E16" s="25"/>
      <c r="F16" s="25"/>
      <c r="G16" s="26"/>
      <c r="H16" s="298"/>
      <c r="I16" s="72"/>
      <c r="J16" s="28"/>
      <c r="K16" s="28"/>
    </row>
    <row r="17" spans="1:11">
      <c r="A17" s="21">
        <v>0</v>
      </c>
      <c r="B17" s="293" t="s">
        <v>803</v>
      </c>
      <c r="C17" s="293" t="s">
        <v>804</v>
      </c>
      <c r="D17" s="293">
        <v>10</v>
      </c>
      <c r="E17" s="25">
        <v>5.66</v>
      </c>
      <c r="F17" s="25">
        <f t="shared" ref="F17:F20" si="9">ROUND(E17*Курс_EUR,2)</f>
        <v>594.29999999999995</v>
      </c>
      <c r="G17" s="26"/>
      <c r="H17" s="298">
        <f t="shared" ref="H17:H20" si="10">E17*(1-Скидка_JTAPE)</f>
        <v>5.66</v>
      </c>
      <c r="I17" s="72">
        <f t="shared" ref="I17:I20" si="11">H17*G17</f>
        <v>0</v>
      </c>
      <c r="J17" s="28">
        <f t="shared" ref="J17:J20" si="12">F17*(1-Скидка_JTAPE)</f>
        <v>594.29999999999995</v>
      </c>
      <c r="K17" s="28">
        <f t="shared" ref="K17:K20" si="13">G17*J17</f>
        <v>0</v>
      </c>
    </row>
    <row r="18" spans="1:11">
      <c r="A18" s="21">
        <v>0</v>
      </c>
      <c r="B18" s="293" t="s">
        <v>805</v>
      </c>
      <c r="C18" s="293" t="s">
        <v>806</v>
      </c>
      <c r="D18" s="293">
        <v>10</v>
      </c>
      <c r="E18" s="25">
        <v>7.48</v>
      </c>
      <c r="F18" s="25">
        <f t="shared" si="9"/>
        <v>785.4</v>
      </c>
      <c r="G18" s="26"/>
      <c r="H18" s="298">
        <f t="shared" si="10"/>
        <v>7.48</v>
      </c>
      <c r="I18" s="72">
        <f t="shared" si="11"/>
        <v>0</v>
      </c>
      <c r="J18" s="28">
        <f t="shared" si="12"/>
        <v>785.4</v>
      </c>
      <c r="K18" s="28">
        <f t="shared" si="13"/>
        <v>0</v>
      </c>
    </row>
    <row r="19" spans="1:11">
      <c r="A19" s="21"/>
      <c r="B19" s="293"/>
      <c r="C19" s="293"/>
      <c r="D19" s="293"/>
      <c r="E19" s="25"/>
      <c r="F19" s="25"/>
      <c r="G19" s="26"/>
      <c r="H19" s="298"/>
      <c r="I19" s="72"/>
      <c r="J19" s="28"/>
      <c r="K19" s="28"/>
    </row>
    <row r="20" spans="1:11">
      <c r="A20" s="21">
        <v>0</v>
      </c>
      <c r="B20" s="293" t="s">
        <v>807</v>
      </c>
      <c r="C20" s="293" t="s">
        <v>808</v>
      </c>
      <c r="D20" s="293">
        <v>10</v>
      </c>
      <c r="E20" s="25">
        <v>8.98</v>
      </c>
      <c r="F20" s="25">
        <f t="shared" si="9"/>
        <v>942.9</v>
      </c>
      <c r="G20" s="26"/>
      <c r="H20" s="298">
        <f t="shared" si="10"/>
        <v>8.98</v>
      </c>
      <c r="I20" s="72">
        <f t="shared" si="11"/>
        <v>0</v>
      </c>
      <c r="J20" s="28">
        <f t="shared" si="12"/>
        <v>942.9</v>
      </c>
      <c r="K20" s="28">
        <f t="shared" si="13"/>
        <v>0</v>
      </c>
    </row>
    <row r="21" spans="1:11">
      <c r="A21" s="295"/>
      <c r="B21" s="293"/>
      <c r="C21" s="293"/>
      <c r="D21" s="293"/>
      <c r="E21" s="25"/>
      <c r="F21" s="25"/>
      <c r="G21" s="26"/>
      <c r="H21" s="298"/>
      <c r="I21" s="72"/>
      <c r="J21" s="28"/>
      <c r="K21" s="28"/>
    </row>
    <row r="23" spans="1:11">
      <c r="B23" s="296" t="s">
        <v>40</v>
      </c>
    </row>
  </sheetData>
  <autoFilter ref="A6:K15"/>
  <mergeCells count="2">
    <mergeCell ref="B2:E2"/>
    <mergeCell ref="B3:E3"/>
  </mergeCells>
  <hyperlinks>
    <hyperlink ref="D5" location="Содержание!A1" display="Содержание"/>
  </hyperlinks>
  <pageMargins left="0.31496062992125984" right="0.11811023622047245" top="0.55118110236220474" bottom="0.35433070866141736" header="0.31496062992125984" footer="0.31496062992125984"/>
  <pageSetup paperSize="9" scale="9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workbookViewId="0">
      <pane xSplit="3" ySplit="6" topLeftCell="D7" activePane="bottomRight" state="frozen"/>
      <selection activeCell="B1" sqref="B1"/>
      <selection pane="topRight" activeCell="D1" sqref="D1"/>
      <selection pane="bottomLeft" activeCell="B7" sqref="B7"/>
      <selection pane="bottomRight" activeCell="D5" sqref="D5"/>
    </sheetView>
  </sheetViews>
  <sheetFormatPr defaultColWidth="9.1796875" defaultRowHeight="12" outlineLevelCol="1"/>
  <cols>
    <col min="1" max="1" width="7.54296875" style="1" hidden="1" customWidth="1" outlineLevel="1"/>
    <col min="2" max="2" width="12.1796875" style="1" customWidth="1" collapsed="1"/>
    <col min="3" max="3" width="62" style="1" customWidth="1"/>
    <col min="4" max="5" width="8.26953125" style="1" customWidth="1"/>
    <col min="6" max="6" width="9.1796875" style="1" hidden="1" customWidth="1" outlineLevel="1"/>
    <col min="7" max="7" width="9.1796875" style="1" customWidth="1" collapsed="1"/>
    <col min="8" max="8" width="9.1796875" style="1" customWidth="1" outlineLevel="1"/>
    <col min="9" max="10" width="9.1796875" style="65" hidden="1" customWidth="1"/>
    <col min="11" max="12" width="9.1796875" style="1" customWidth="1" outlineLevel="1"/>
    <col min="13" max="13" width="1.81640625" style="1" customWidth="1"/>
    <col min="14" max="16384" width="9.1796875" style="1"/>
  </cols>
  <sheetData>
    <row r="2" spans="1:12" ht="15.5">
      <c r="B2" s="314" t="s">
        <v>0</v>
      </c>
      <c r="C2" s="314"/>
      <c r="D2" s="314"/>
      <c r="E2" s="314"/>
      <c r="F2" s="314"/>
      <c r="G2" s="2"/>
      <c r="H2" s="2"/>
    </row>
    <row r="3" spans="1:12" ht="15.5">
      <c r="B3" s="314" t="s">
        <v>581</v>
      </c>
      <c r="C3" s="314"/>
      <c r="D3" s="314"/>
      <c r="E3" s="314"/>
      <c r="F3" s="314"/>
      <c r="G3" s="2"/>
      <c r="H3" s="2"/>
    </row>
    <row r="4" spans="1:12">
      <c r="B4" s="1" t="s">
        <v>1202</v>
      </c>
      <c r="F4" s="4"/>
      <c r="G4" s="4"/>
      <c r="H4" s="4"/>
      <c r="K4" s="5" t="s">
        <v>574</v>
      </c>
      <c r="L4" s="6">
        <v>0</v>
      </c>
    </row>
    <row r="5" spans="1:12" ht="15" thickBot="1">
      <c r="B5" s="1" t="s">
        <v>1</v>
      </c>
      <c r="D5" s="85" t="s">
        <v>585</v>
      </c>
      <c r="F5" s="307">
        <f>Курс_EUR</f>
        <v>105</v>
      </c>
      <c r="I5" s="66" t="s">
        <v>2345</v>
      </c>
      <c r="J5" s="126">
        <f>SUM(J7:J14)</f>
        <v>0</v>
      </c>
      <c r="K5" s="5" t="s">
        <v>1688</v>
      </c>
      <c r="L5" s="32">
        <f>SUM(L7:L14)</f>
        <v>0</v>
      </c>
    </row>
    <row r="6" spans="1:12" ht="24.5" thickBot="1">
      <c r="A6" s="10" t="s">
        <v>969</v>
      </c>
      <c r="B6" s="143" t="s">
        <v>41</v>
      </c>
      <c r="C6" s="11" t="s">
        <v>42</v>
      </c>
      <c r="D6" s="299" t="s">
        <v>4</v>
      </c>
      <c r="E6" s="299" t="s">
        <v>5</v>
      </c>
      <c r="F6" s="11" t="s">
        <v>2343</v>
      </c>
      <c r="G6" s="12" t="s">
        <v>1627</v>
      </c>
      <c r="H6" s="13" t="s">
        <v>576</v>
      </c>
      <c r="I6" s="68" t="s">
        <v>575</v>
      </c>
      <c r="J6" s="68" t="s">
        <v>2344</v>
      </c>
      <c r="K6" s="14" t="s">
        <v>575</v>
      </c>
      <c r="L6" s="15" t="s">
        <v>1687</v>
      </c>
    </row>
    <row r="7" spans="1:12" ht="12.5" thickBot="1">
      <c r="A7" s="300"/>
      <c r="B7" s="378" t="s">
        <v>1398</v>
      </c>
      <c r="C7" s="379"/>
      <c r="D7" s="379"/>
      <c r="E7" s="379"/>
      <c r="F7" s="380"/>
      <c r="G7" s="79"/>
      <c r="H7" s="26"/>
      <c r="I7" s="298"/>
      <c r="J7" s="72"/>
      <c r="K7" s="99"/>
      <c r="L7" s="99"/>
    </row>
    <row r="8" spans="1:12" ht="12.5" thickBot="1">
      <c r="A8" s="300">
        <v>0</v>
      </c>
      <c r="B8" s="91" t="s">
        <v>1602</v>
      </c>
      <c r="C8" s="29" t="s">
        <v>1603</v>
      </c>
      <c r="D8" s="23" t="s">
        <v>552</v>
      </c>
      <c r="E8" s="23" t="s">
        <v>7</v>
      </c>
      <c r="F8" s="25">
        <v>7.12</v>
      </c>
      <c r="G8" s="97">
        <f t="shared" ref="G8" si="0">ROUND(F8*Курс_EUR,2)</f>
        <v>747.6</v>
      </c>
      <c r="H8" s="26"/>
      <c r="I8" s="298">
        <f t="shared" ref="I8" si="1">F8*(1-Скидка_ABREX)</f>
        <v>7.12</v>
      </c>
      <c r="J8" s="72">
        <f t="shared" ref="J8" si="2">I8*H8</f>
        <v>0</v>
      </c>
      <c r="K8" s="99">
        <f t="shared" ref="K8" si="3">G8*(1-Скидка_ABREX)</f>
        <v>747.6</v>
      </c>
      <c r="L8" s="99">
        <f t="shared" ref="L8:L14" si="4">H8*K8</f>
        <v>0</v>
      </c>
    </row>
    <row r="9" spans="1:12" ht="12.5" thickBot="1">
      <c r="A9" s="300"/>
      <c r="B9" s="378" t="s">
        <v>568</v>
      </c>
      <c r="C9" s="379"/>
      <c r="D9" s="379"/>
      <c r="E9" s="379"/>
      <c r="F9" s="380"/>
      <c r="G9" s="79"/>
      <c r="H9" s="26"/>
      <c r="I9" s="298"/>
      <c r="J9" s="72"/>
      <c r="K9" s="99"/>
      <c r="L9" s="99"/>
    </row>
    <row r="10" spans="1:12">
      <c r="A10" s="300">
        <v>0</v>
      </c>
      <c r="B10" s="91" t="s">
        <v>1604</v>
      </c>
      <c r="C10" s="29" t="s">
        <v>1605</v>
      </c>
      <c r="D10" s="23" t="s">
        <v>798</v>
      </c>
      <c r="E10" s="23" t="s">
        <v>7</v>
      </c>
      <c r="F10" s="301">
        <v>38</v>
      </c>
      <c r="G10" s="97">
        <f t="shared" ref="G10:G14" si="5">ROUND(F10*Курс_EUR,2)</f>
        <v>3990</v>
      </c>
      <c r="H10" s="26"/>
      <c r="I10" s="298">
        <f t="shared" ref="I10:I14" si="6">F10*(1-Скидка_ABREX)</f>
        <v>38</v>
      </c>
      <c r="J10" s="72">
        <f>I10*H10</f>
        <v>0</v>
      </c>
      <c r="K10" s="99">
        <f t="shared" ref="K10:K14" si="7">G10*(1-Скидка_ABREX)</f>
        <v>3990</v>
      </c>
      <c r="L10" s="99">
        <f t="shared" si="4"/>
        <v>0</v>
      </c>
    </row>
    <row r="11" spans="1:12" ht="24">
      <c r="A11" s="300">
        <v>0</v>
      </c>
      <c r="B11" s="302" t="s">
        <v>1835</v>
      </c>
      <c r="C11" s="303" t="s">
        <v>1836</v>
      </c>
      <c r="D11" s="23" t="s">
        <v>798</v>
      </c>
      <c r="E11" s="23" t="s">
        <v>7</v>
      </c>
      <c r="F11" s="304">
        <v>106</v>
      </c>
      <c r="G11" s="97">
        <f t="shared" si="5"/>
        <v>11130</v>
      </c>
      <c r="H11" s="26"/>
      <c r="I11" s="306">
        <f t="shared" si="6"/>
        <v>106</v>
      </c>
      <c r="J11" s="128">
        <f t="shared" ref="J11:J13" si="8">I11*H11</f>
        <v>0</v>
      </c>
      <c r="K11" s="99">
        <f t="shared" si="7"/>
        <v>11130</v>
      </c>
      <c r="L11" s="99">
        <f t="shared" ref="L11:L13" si="9">H11*K11</f>
        <v>0</v>
      </c>
    </row>
    <row r="12" spans="1:12">
      <c r="A12" s="300">
        <v>0</v>
      </c>
      <c r="B12" s="91" t="s">
        <v>1837</v>
      </c>
      <c r="C12" s="29" t="s">
        <v>1838</v>
      </c>
      <c r="D12" s="23" t="s">
        <v>798</v>
      </c>
      <c r="E12" s="23" t="s">
        <v>7</v>
      </c>
      <c r="F12" s="301">
        <v>12</v>
      </c>
      <c r="G12" s="97">
        <f t="shared" si="5"/>
        <v>1260</v>
      </c>
      <c r="H12" s="26"/>
      <c r="I12" s="298">
        <f t="shared" si="6"/>
        <v>12</v>
      </c>
      <c r="J12" s="72">
        <f t="shared" si="8"/>
        <v>0</v>
      </c>
      <c r="K12" s="99">
        <f t="shared" si="7"/>
        <v>1260</v>
      </c>
      <c r="L12" s="99">
        <f t="shared" si="9"/>
        <v>0</v>
      </c>
    </row>
    <row r="13" spans="1:12">
      <c r="A13" s="300">
        <v>0</v>
      </c>
      <c r="B13" s="91" t="s">
        <v>1839</v>
      </c>
      <c r="C13" s="29" t="s">
        <v>1840</v>
      </c>
      <c r="D13" s="23" t="s">
        <v>798</v>
      </c>
      <c r="E13" s="23" t="s">
        <v>7</v>
      </c>
      <c r="F13" s="301">
        <v>29</v>
      </c>
      <c r="G13" s="97">
        <f t="shared" si="5"/>
        <v>3045</v>
      </c>
      <c r="H13" s="26"/>
      <c r="I13" s="298">
        <f t="shared" si="6"/>
        <v>29</v>
      </c>
      <c r="J13" s="72">
        <f t="shared" si="8"/>
        <v>0</v>
      </c>
      <c r="K13" s="99">
        <f t="shared" si="7"/>
        <v>3045</v>
      </c>
      <c r="L13" s="99">
        <f t="shared" si="9"/>
        <v>0</v>
      </c>
    </row>
    <row r="14" spans="1:12">
      <c r="A14" s="300">
        <v>0</v>
      </c>
      <c r="B14" s="305" t="s">
        <v>569</v>
      </c>
      <c r="C14" s="29" t="s">
        <v>1399</v>
      </c>
      <c r="D14" s="23" t="s">
        <v>798</v>
      </c>
      <c r="E14" s="23" t="s">
        <v>7</v>
      </c>
      <c r="F14" s="301">
        <v>25</v>
      </c>
      <c r="G14" s="97">
        <f t="shared" si="5"/>
        <v>2625</v>
      </c>
      <c r="H14" s="26"/>
      <c r="I14" s="298">
        <f t="shared" si="6"/>
        <v>25</v>
      </c>
      <c r="J14" s="72">
        <f>I14*H14</f>
        <v>0</v>
      </c>
      <c r="K14" s="99">
        <f t="shared" si="7"/>
        <v>2625</v>
      </c>
      <c r="L14" s="99">
        <f t="shared" si="4"/>
        <v>0</v>
      </c>
    </row>
    <row r="16" spans="1:12">
      <c r="B16" s="63" t="s">
        <v>40</v>
      </c>
    </row>
  </sheetData>
  <autoFilter ref="A6:L14"/>
  <mergeCells count="4">
    <mergeCell ref="B7:F7"/>
    <mergeCell ref="B9:F9"/>
    <mergeCell ref="B2:F2"/>
    <mergeCell ref="B3:F3"/>
  </mergeCells>
  <hyperlinks>
    <hyperlink ref="D5" location="Содержание!A1" display="Содержание"/>
  </hyperlinks>
  <pageMargins left="0.11811023622047245" right="0.11811023622047245" top="0.55118110236220474" bottom="0.35433070866141736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21</vt:i4>
      </vt:variant>
    </vt:vector>
  </HeadingPairs>
  <TitlesOfParts>
    <vt:vector size="33" baseType="lpstr">
      <vt:lpstr>Содержание</vt:lpstr>
      <vt:lpstr>Sunmight</vt:lpstr>
      <vt:lpstr>SM CST</vt:lpstr>
      <vt:lpstr>RP CR</vt:lpstr>
      <vt:lpstr>RP IND</vt:lpstr>
      <vt:lpstr>RP BR</vt:lpstr>
      <vt:lpstr>RP CST</vt:lpstr>
      <vt:lpstr>RP СИЗ</vt:lpstr>
      <vt:lpstr>Sata</vt:lpstr>
      <vt:lpstr>3M АМ</vt:lpstr>
      <vt:lpstr>Jtape</vt:lpstr>
      <vt:lpstr>Abrex</vt:lpstr>
      <vt:lpstr>'3M АМ'!Заголовки_для_печати</vt:lpstr>
      <vt:lpstr>'RP BR'!Заголовки_для_печати</vt:lpstr>
      <vt:lpstr>'RP CR'!Заголовки_для_печати</vt:lpstr>
      <vt:lpstr>'RP CST'!Заголовки_для_печати</vt:lpstr>
      <vt:lpstr>'RP IND'!Заголовки_для_печати</vt:lpstr>
      <vt:lpstr>'RP СИЗ'!Заголовки_для_печати</vt:lpstr>
      <vt:lpstr>Sata!Заголовки_для_печати</vt:lpstr>
      <vt:lpstr>Sunmight!Заголовки_для_печати</vt:lpstr>
      <vt:lpstr>Курс_EUR</vt:lpstr>
      <vt:lpstr>Скидка_3M_AM</vt:lpstr>
      <vt:lpstr>Скидка_ABREX</vt:lpstr>
      <vt:lpstr>Скидка_JTAPE</vt:lpstr>
      <vt:lpstr>Скидка_ROXELPRO</vt:lpstr>
      <vt:lpstr>Скидка_ROXELPRO_burrs</vt:lpstr>
      <vt:lpstr>Скидка_ROXELPRO_Ind</vt:lpstr>
      <vt:lpstr>Скидка_RP_CST</vt:lpstr>
      <vt:lpstr>Скидка_RP_ind</vt:lpstr>
      <vt:lpstr>Скидка_RP_СИЗ</vt:lpstr>
      <vt:lpstr>Скидка_SATA</vt:lpstr>
      <vt:lpstr>Скидка_SM_CST</vt:lpstr>
      <vt:lpstr>Скидка_SUNMIGHT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P.Lutsep</cp:lastModifiedBy>
  <cp:lastPrinted>2026-07-27T11:10:07Z</cp:lastPrinted>
  <dcterms:created xsi:type="dcterms:W3CDTF">2016-07-01T09:03:18Z</dcterms:created>
  <dcterms:modified xsi:type="dcterms:W3CDTF">2026-10-01T11:06:32Z</dcterms:modified>
</cp:coreProperties>
</file>