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1\12\"/>
    </mc:Choice>
  </mc:AlternateContent>
  <xr:revisionPtr revIDLastSave="0" documentId="13_ncr:1_{40475184-C0B4-4D4C-A9EC-CDB88BEFD901}" xr6:coauthVersionLast="47" xr6:coauthVersionMax="47" xr10:uidLastSave="{00000000-0000-0000-0000-000000000000}"/>
  <bookViews>
    <workbookView xWindow="-98" yWindow="-98" windowWidth="19396" windowHeight="10395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Dynabrade" sheetId="12" r:id="rId14"/>
    <sheet name="Распродажа" sheetId="16" r:id="rId15"/>
  </sheets>
  <definedNames>
    <definedName name="_xlnm._FilterDatabase" localSheetId="6" hidden="1">'3M EUR'!$A$6:$K$685</definedName>
    <definedName name="_xlnm._FilterDatabase" localSheetId="7" hidden="1">'3M АМ'!$A$7:$J$210</definedName>
    <definedName name="_xlnm._FilterDatabase" localSheetId="8" hidden="1">'3M РУБ'!$A$7:$K$121</definedName>
    <definedName name="_xlnm._FilterDatabase" localSheetId="12" hidden="1">Abrex!$A$7:$I$57</definedName>
    <definedName name="_xlnm._FilterDatabase" localSheetId="2" hidden="1">'RP CR'!$A$7:$I$379</definedName>
    <definedName name="_xlnm._FilterDatabase" localSheetId="3" hidden="1">'RP IND'!$A$7:$J$370</definedName>
    <definedName name="_xlnm._FilterDatabase" localSheetId="5" hidden="1">Sata!$A$7:$K$1141</definedName>
    <definedName name="_xlnm._FilterDatabase" localSheetId="1" hidden="1">Sunmight!$A$6:$I$761</definedName>
    <definedName name="_xlnm._FilterDatabase" localSheetId="10" hidden="1">'U-POL'!$A$7:$K$195</definedName>
    <definedName name="_xlnm._FilterDatabase" localSheetId="14" hidden="1">Распродажа!$A$7:$F$302</definedName>
    <definedName name="_xlnm.Print_Titles" localSheetId="6">'3M EUR'!$6:$6</definedName>
    <definedName name="_xlnm.Print_Titles" localSheetId="7">'3M АМ'!$7:$7</definedName>
    <definedName name="_xlnm.Print_Titles" localSheetId="8">'3M РУБ'!$7:$7</definedName>
    <definedName name="_xlnm.Print_Titles" localSheetId="13">Dynabrade!$7:$7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4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Dynabrade!$H$5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4" i="3" l="1"/>
  <c r="I244" i="3" s="1"/>
  <c r="G245" i="3"/>
  <c r="I245" i="3" s="1"/>
  <c r="H302" i="19"/>
  <c r="J302" i="19" s="1"/>
  <c r="H303" i="19"/>
  <c r="J303" i="19" s="1"/>
  <c r="G9" i="2"/>
  <c r="I9" i="2"/>
  <c r="G10" i="2"/>
  <c r="I10" i="2"/>
  <c r="G11" i="2"/>
  <c r="I11" i="2"/>
  <c r="G12" i="2"/>
  <c r="I12" i="2"/>
  <c r="G13" i="2"/>
  <c r="I13" i="2"/>
  <c r="G14" i="2"/>
  <c r="I14" i="2"/>
  <c r="G15" i="2"/>
  <c r="I15" i="2"/>
  <c r="G16" i="2"/>
  <c r="I16" i="2"/>
  <c r="G17" i="2"/>
  <c r="I17" i="2"/>
  <c r="G167" i="3" l="1"/>
  <c r="I167" i="3" s="1"/>
  <c r="G168" i="3"/>
  <c r="I168" i="3" s="1"/>
  <c r="G169" i="3"/>
  <c r="I169" i="3" s="1"/>
  <c r="G170" i="3"/>
  <c r="I170" i="3" s="1"/>
  <c r="G249" i="3"/>
  <c r="I24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69" i="3"/>
  <c r="I369" i="3" s="1"/>
  <c r="G368" i="3"/>
  <c r="I368" i="3" s="1"/>
  <c r="G367" i="3"/>
  <c r="I367" i="3" s="1"/>
  <c r="G366" i="3"/>
  <c r="I366" i="3" s="1"/>
  <c r="G365" i="3"/>
  <c r="I365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8" i="3"/>
  <c r="I308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5" i="3"/>
  <c r="I295" i="3" s="1"/>
  <c r="G293" i="3"/>
  <c r="I293" i="3" s="1"/>
  <c r="G292" i="3"/>
  <c r="I292" i="3" s="1"/>
  <c r="G291" i="3"/>
  <c r="I291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7" i="3"/>
  <c r="I257" i="3" s="1"/>
  <c r="G256" i="3"/>
  <c r="I256" i="3" s="1"/>
  <c r="G254" i="3"/>
  <c r="I254" i="3" s="1"/>
  <c r="G253" i="3"/>
  <c r="I253" i="3" s="1"/>
  <c r="G252" i="3"/>
  <c r="I252" i="3" s="1"/>
  <c r="G251" i="3"/>
  <c r="I251" i="3" s="1"/>
  <c r="G250" i="3"/>
  <c r="I250" i="3" s="1"/>
  <c r="G248" i="3"/>
  <c r="I248" i="3" s="1"/>
  <c r="G247" i="3"/>
  <c r="I247" i="3" s="1"/>
  <c r="G246" i="3"/>
  <c r="I246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F195" i="16"/>
  <c r="F196" i="16"/>
  <c r="F197" i="16"/>
  <c r="F194" i="16"/>
  <c r="F178" i="16"/>
  <c r="I5" i="3" l="1"/>
  <c r="I6" i="3" s="1"/>
  <c r="F177" i="16"/>
  <c r="F176" i="16"/>
  <c r="H185" i="17"/>
  <c r="J185" i="17" s="1"/>
  <c r="H184" i="17"/>
  <c r="J184" i="17" s="1"/>
  <c r="H182" i="17"/>
  <c r="J182" i="17" s="1"/>
  <c r="H181" i="17"/>
  <c r="J181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3" i="17"/>
  <c r="J113" i="17" s="1"/>
  <c r="H112" i="17"/>
  <c r="J112" i="17" s="1"/>
  <c r="H111" i="17"/>
  <c r="J111" i="17" s="1"/>
  <c r="H110" i="17"/>
  <c r="J110" i="17" s="1"/>
  <c r="H109" i="17"/>
  <c r="J109" i="17" s="1"/>
  <c r="H108" i="17"/>
  <c r="J108" i="17" s="1"/>
  <c r="H107" i="17"/>
  <c r="J107" i="17" s="1"/>
  <c r="H106" i="17"/>
  <c r="J106" i="17" s="1"/>
  <c r="H105" i="17"/>
  <c r="J105" i="17" s="1"/>
  <c r="H104" i="17"/>
  <c r="J104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8" i="17"/>
  <c r="J88" i="17" s="1"/>
  <c r="H87" i="17"/>
  <c r="J87" i="17" s="1"/>
  <c r="H86" i="17"/>
  <c r="J86" i="17" s="1"/>
  <c r="H85" i="17"/>
  <c r="J85" i="17" s="1"/>
  <c r="H83" i="17"/>
  <c r="J83" i="17" s="1"/>
  <c r="H82" i="17"/>
  <c r="J82" i="17" s="1"/>
  <c r="H80" i="17"/>
  <c r="J80" i="17" s="1"/>
  <c r="H79" i="17"/>
  <c r="J79" i="17" s="1"/>
  <c r="H78" i="17"/>
  <c r="J78" i="17" s="1"/>
  <c r="H76" i="17"/>
  <c r="J76" i="17" s="1"/>
  <c r="H75" i="17"/>
  <c r="J75" i="17" s="1"/>
  <c r="H74" i="17"/>
  <c r="J74" i="17" s="1"/>
  <c r="H73" i="17"/>
  <c r="J73" i="17" s="1"/>
  <c r="H72" i="17"/>
  <c r="J72" i="17" s="1"/>
  <c r="H71" i="17"/>
  <c r="J71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2" i="17"/>
  <c r="J42" i="17" s="1"/>
  <c r="H41" i="17"/>
  <c r="J41" i="17" s="1"/>
  <c r="H40" i="17"/>
  <c r="J40" i="17" s="1"/>
  <c r="H39" i="17"/>
  <c r="J39" i="17" s="1"/>
  <c r="H38" i="17"/>
  <c r="J38" i="17" s="1"/>
  <c r="H37" i="17"/>
  <c r="J37" i="17" s="1"/>
  <c r="H36" i="17"/>
  <c r="J36" i="17" s="1"/>
  <c r="H35" i="17"/>
  <c r="J35" i="17" s="1"/>
  <c r="H34" i="17"/>
  <c r="J34" i="17" s="1"/>
  <c r="H33" i="17"/>
  <c r="J33" i="17" s="1"/>
  <c r="H32" i="17"/>
  <c r="J32" i="17" s="1"/>
  <c r="H31" i="17"/>
  <c r="J31" i="17" s="1"/>
  <c r="H30" i="17"/>
  <c r="J30" i="17" s="1"/>
  <c r="H29" i="17"/>
  <c r="J29" i="17" s="1"/>
  <c r="H28" i="17"/>
  <c r="J28" i="17" s="1"/>
  <c r="H26" i="17"/>
  <c r="J26" i="17" s="1"/>
  <c r="H25" i="17"/>
  <c r="J25" i="17" s="1"/>
  <c r="H24" i="17"/>
  <c r="J24" i="17" s="1"/>
  <c r="H23" i="17"/>
  <c r="J23" i="17" s="1"/>
  <c r="H22" i="17"/>
  <c r="J22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J6" i="17" l="1"/>
  <c r="I670" i="6" l="1"/>
  <c r="K670" i="6" s="1"/>
  <c r="I669" i="6"/>
  <c r="K669" i="6" s="1"/>
  <c r="I668" i="6"/>
  <c r="K668" i="6" s="1"/>
  <c r="I667" i="6"/>
  <c r="K667" i="6" s="1"/>
  <c r="I666" i="6"/>
  <c r="K666" i="6" s="1"/>
  <c r="I665" i="6"/>
  <c r="K665" i="6" s="1"/>
  <c r="I664" i="6"/>
  <c r="K664" i="6" s="1"/>
  <c r="I663" i="6"/>
  <c r="K663" i="6" s="1"/>
  <c r="I662" i="6"/>
  <c r="K662" i="6" s="1"/>
  <c r="I661" i="6"/>
  <c r="K661" i="6" s="1"/>
  <c r="I660" i="6"/>
  <c r="K660" i="6" s="1"/>
  <c r="I658" i="6"/>
  <c r="K658" i="6" s="1"/>
  <c r="I656" i="6"/>
  <c r="K656" i="6" s="1"/>
  <c r="I654" i="6"/>
  <c r="K654" i="6" s="1"/>
  <c r="I653" i="6"/>
  <c r="K653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4" i="6"/>
  <c r="K644" i="6" s="1"/>
  <c r="I643" i="6"/>
  <c r="K643" i="6" s="1"/>
  <c r="I642" i="6"/>
  <c r="K642" i="6" s="1"/>
  <c r="I641" i="6"/>
  <c r="K641" i="6" s="1"/>
  <c r="I640" i="6"/>
  <c r="K640" i="6" s="1"/>
  <c r="I639" i="6"/>
  <c r="K639" i="6" s="1"/>
  <c r="I638" i="6"/>
  <c r="K638" i="6" s="1"/>
  <c r="I636" i="6"/>
  <c r="K636" i="6" s="1"/>
  <c r="I635" i="6"/>
  <c r="K635" i="6" s="1"/>
  <c r="I634" i="6"/>
  <c r="K634" i="6" s="1"/>
  <c r="I633" i="6"/>
  <c r="K633" i="6" s="1"/>
  <c r="I631" i="6"/>
  <c r="K631" i="6" s="1"/>
  <c r="I630" i="6"/>
  <c r="K630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2" i="6"/>
  <c r="K622" i="6" s="1"/>
  <c r="I621" i="6"/>
  <c r="K621" i="6" s="1"/>
  <c r="I620" i="6"/>
  <c r="K620" i="6" s="1"/>
  <c r="I619" i="6"/>
  <c r="K619" i="6" s="1"/>
  <c r="I618" i="6"/>
  <c r="K618" i="6" s="1"/>
  <c r="I617" i="6"/>
  <c r="K617" i="6" s="1"/>
  <c r="I616" i="6"/>
  <c r="K616" i="6" s="1"/>
  <c r="I615" i="6"/>
  <c r="K615" i="6" s="1"/>
  <c r="I612" i="6"/>
  <c r="K612" i="6" s="1"/>
  <c r="I611" i="6"/>
  <c r="K611" i="6" s="1"/>
  <c r="I609" i="6"/>
  <c r="K609" i="6" s="1"/>
  <c r="I608" i="6"/>
  <c r="K608" i="6" s="1"/>
  <c r="I607" i="6"/>
  <c r="K607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7" i="6"/>
  <c r="K597" i="6" s="1"/>
  <c r="I596" i="6"/>
  <c r="K596" i="6" s="1"/>
  <c r="I595" i="6"/>
  <c r="K595" i="6" s="1"/>
  <c r="I594" i="6"/>
  <c r="K594" i="6" s="1"/>
  <c r="I593" i="6"/>
  <c r="K593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2" i="6"/>
  <c r="K582" i="6" s="1"/>
  <c r="I581" i="6"/>
  <c r="K581" i="6" s="1"/>
  <c r="I580" i="6"/>
  <c r="K580" i="6" s="1"/>
  <c r="I578" i="6"/>
  <c r="K578" i="6" s="1"/>
  <c r="I577" i="6"/>
  <c r="K577" i="6" s="1"/>
  <c r="I576" i="6"/>
  <c r="K576" i="6" s="1"/>
  <c r="I575" i="6"/>
  <c r="K575" i="6" s="1"/>
  <c r="I573" i="6"/>
  <c r="K573" i="6" s="1"/>
  <c r="I572" i="6"/>
  <c r="K572" i="6" s="1"/>
  <c r="I571" i="6"/>
  <c r="K571" i="6" s="1"/>
  <c r="I570" i="6"/>
  <c r="K570" i="6" s="1"/>
  <c r="I569" i="6"/>
  <c r="K569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1" i="6"/>
  <c r="K561" i="6" s="1"/>
  <c r="I560" i="6"/>
  <c r="K560" i="6" s="1"/>
  <c r="I559" i="6"/>
  <c r="K559" i="6" s="1"/>
  <c r="I558" i="6"/>
  <c r="K558" i="6" s="1"/>
  <c r="I557" i="6"/>
  <c r="K557" i="6" s="1"/>
  <c r="I556" i="6"/>
  <c r="K556" i="6" s="1"/>
  <c r="I555" i="6"/>
  <c r="K555" i="6" s="1"/>
  <c r="I554" i="6"/>
  <c r="K554" i="6" s="1"/>
  <c r="I553" i="6"/>
  <c r="K553" i="6" s="1"/>
  <c r="I551" i="6"/>
  <c r="K551" i="6" s="1"/>
  <c r="I550" i="6"/>
  <c r="K550" i="6" s="1"/>
  <c r="I549" i="6"/>
  <c r="K549" i="6" s="1"/>
  <c r="I547" i="6"/>
  <c r="K547" i="6" s="1"/>
  <c r="I546" i="6"/>
  <c r="K546" i="6" s="1"/>
  <c r="I545" i="6"/>
  <c r="K545" i="6" s="1"/>
  <c r="I543" i="6"/>
  <c r="K543" i="6" s="1"/>
  <c r="I542" i="6"/>
  <c r="K542" i="6" s="1"/>
  <c r="I541" i="6"/>
  <c r="K541" i="6" s="1"/>
  <c r="I540" i="6"/>
  <c r="K540" i="6" s="1"/>
  <c r="I539" i="6"/>
  <c r="K539" i="6" s="1"/>
  <c r="I536" i="6"/>
  <c r="K536" i="6" s="1"/>
  <c r="I535" i="6"/>
  <c r="K535" i="6" s="1"/>
  <c r="I533" i="6"/>
  <c r="K533" i="6" s="1"/>
  <c r="I532" i="6"/>
  <c r="K532" i="6" s="1"/>
  <c r="I531" i="6"/>
  <c r="K531" i="6" s="1"/>
  <c r="I530" i="6"/>
  <c r="K530" i="6" s="1"/>
  <c r="I529" i="6"/>
  <c r="K529" i="6" s="1"/>
  <c r="I527" i="6"/>
  <c r="K527" i="6" s="1"/>
  <c r="I526" i="6"/>
  <c r="K526" i="6" s="1"/>
  <c r="I523" i="6"/>
  <c r="K523" i="6" s="1"/>
  <c r="I521" i="6"/>
  <c r="K521" i="6" s="1"/>
  <c r="I520" i="6"/>
  <c r="K520" i="6" s="1"/>
  <c r="I519" i="6"/>
  <c r="K519" i="6" s="1"/>
  <c r="I518" i="6"/>
  <c r="K518" i="6" s="1"/>
  <c r="I517" i="6"/>
  <c r="K517" i="6" s="1"/>
  <c r="I516" i="6"/>
  <c r="K516" i="6" s="1"/>
  <c r="I514" i="6"/>
  <c r="K514" i="6" s="1"/>
  <c r="I513" i="6"/>
  <c r="K513" i="6" s="1"/>
  <c r="I512" i="6"/>
  <c r="K512" i="6" s="1"/>
  <c r="I510" i="6"/>
  <c r="K510" i="6" s="1"/>
  <c r="I509" i="6"/>
  <c r="K509" i="6" s="1"/>
  <c r="I508" i="6"/>
  <c r="K508" i="6" s="1"/>
  <c r="I507" i="6"/>
  <c r="K507" i="6" s="1"/>
  <c r="I506" i="6"/>
  <c r="K506" i="6" s="1"/>
  <c r="I505" i="6"/>
  <c r="K505" i="6" s="1"/>
  <c r="I503" i="6"/>
  <c r="K503" i="6" s="1"/>
  <c r="I502" i="6"/>
  <c r="K502" i="6" s="1"/>
  <c r="I500" i="6"/>
  <c r="K500" i="6" s="1"/>
  <c r="I499" i="6"/>
  <c r="K499" i="6" s="1"/>
  <c r="I498" i="6"/>
  <c r="K498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5" i="6"/>
  <c r="K475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7" i="6"/>
  <c r="K467" i="6" s="1"/>
  <c r="I466" i="6"/>
  <c r="K466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8" i="6"/>
  <c r="K458" i="6" s="1"/>
  <c r="I457" i="6"/>
  <c r="K457" i="6" s="1"/>
  <c r="I456" i="6"/>
  <c r="K456" i="6" s="1"/>
  <c r="I455" i="6"/>
  <c r="K455" i="6" s="1"/>
  <c r="I454" i="6"/>
  <c r="K454" i="6" s="1"/>
  <c r="I453" i="6"/>
  <c r="K453" i="6" s="1"/>
  <c r="I452" i="6"/>
  <c r="K452" i="6" s="1"/>
  <c r="I451" i="6"/>
  <c r="K451" i="6" s="1"/>
  <c r="I450" i="6"/>
  <c r="K450" i="6" s="1"/>
  <c r="I449" i="6"/>
  <c r="K449" i="6" s="1"/>
  <c r="I446" i="6"/>
  <c r="K446" i="6" s="1"/>
  <c r="I444" i="6"/>
  <c r="K444" i="6" s="1"/>
  <c r="I443" i="6"/>
  <c r="K443" i="6" s="1"/>
  <c r="I441" i="6"/>
  <c r="K441" i="6" s="1"/>
  <c r="I439" i="6"/>
  <c r="K439" i="6" s="1"/>
  <c r="I438" i="6"/>
  <c r="K438" i="6" s="1"/>
  <c r="I436" i="6"/>
  <c r="K436" i="6" s="1"/>
  <c r="I435" i="6"/>
  <c r="K435" i="6" s="1"/>
  <c r="I434" i="6"/>
  <c r="K434" i="6" s="1"/>
  <c r="I433" i="6"/>
  <c r="K433" i="6" s="1"/>
  <c r="I432" i="6"/>
  <c r="K432" i="6" s="1"/>
  <c r="I430" i="6"/>
  <c r="K430" i="6" s="1"/>
  <c r="I429" i="6"/>
  <c r="K429" i="6" s="1"/>
  <c r="I428" i="6"/>
  <c r="K428" i="6" s="1"/>
  <c r="I427" i="6"/>
  <c r="K427" i="6" s="1"/>
  <c r="I426" i="6"/>
  <c r="K426" i="6" s="1"/>
  <c r="I424" i="6"/>
  <c r="K424" i="6" s="1"/>
  <c r="I423" i="6"/>
  <c r="K423" i="6" s="1"/>
  <c r="I422" i="6"/>
  <c r="K422" i="6" s="1"/>
  <c r="I421" i="6"/>
  <c r="K421" i="6" s="1"/>
  <c r="I419" i="6"/>
  <c r="K419" i="6" s="1"/>
  <c r="I418" i="6"/>
  <c r="K418" i="6" s="1"/>
  <c r="I417" i="6"/>
  <c r="K417" i="6" s="1"/>
  <c r="I414" i="6"/>
  <c r="K414" i="6" s="1"/>
  <c r="I413" i="6"/>
  <c r="K413" i="6" s="1"/>
  <c r="I411" i="6"/>
  <c r="K411" i="6" s="1"/>
  <c r="I409" i="6"/>
  <c r="K409" i="6" s="1"/>
  <c r="I408" i="6"/>
  <c r="K408" i="6" s="1"/>
  <c r="I407" i="6"/>
  <c r="K407" i="6" s="1"/>
  <c r="I406" i="6"/>
  <c r="K406" i="6" s="1"/>
  <c r="I404" i="6"/>
  <c r="K404" i="6" s="1"/>
  <c r="I403" i="6"/>
  <c r="K403" i="6" s="1"/>
  <c r="I401" i="6"/>
  <c r="K401" i="6" s="1"/>
  <c r="I399" i="6"/>
  <c r="K399" i="6" s="1"/>
  <c r="I397" i="6"/>
  <c r="K397" i="6" s="1"/>
  <c r="I395" i="6"/>
  <c r="K395" i="6" s="1"/>
  <c r="I394" i="6"/>
  <c r="K394" i="6" s="1"/>
  <c r="I393" i="6"/>
  <c r="K393" i="6" s="1"/>
  <c r="I392" i="6"/>
  <c r="K392" i="6" s="1"/>
  <c r="I390" i="6"/>
  <c r="K390" i="6" s="1"/>
  <c r="I389" i="6"/>
  <c r="K389" i="6" s="1"/>
  <c r="I388" i="6"/>
  <c r="K388" i="6" s="1"/>
  <c r="I387" i="6"/>
  <c r="K387" i="6" s="1"/>
  <c r="I385" i="6"/>
  <c r="K385" i="6" s="1"/>
  <c r="I384" i="6"/>
  <c r="K384" i="6" s="1"/>
  <c r="I383" i="6"/>
  <c r="K383" i="6" s="1"/>
  <c r="I382" i="6"/>
  <c r="K382" i="6" s="1"/>
  <c r="I380" i="6"/>
  <c r="K380" i="6" s="1"/>
  <c r="I379" i="6"/>
  <c r="K379" i="6" s="1"/>
  <c r="I378" i="6"/>
  <c r="K378" i="6" s="1"/>
  <c r="I377" i="6"/>
  <c r="K377" i="6" s="1"/>
  <c r="I375" i="6"/>
  <c r="K375" i="6" s="1"/>
  <c r="I374" i="6"/>
  <c r="K374" i="6" s="1"/>
  <c r="I373" i="6"/>
  <c r="K373" i="6" s="1"/>
  <c r="I372" i="6"/>
  <c r="K372" i="6" s="1"/>
  <c r="I371" i="6"/>
  <c r="K371" i="6" s="1"/>
  <c r="I368" i="6"/>
  <c r="K368" i="6" s="1"/>
  <c r="I367" i="6"/>
  <c r="K367" i="6" s="1"/>
  <c r="I366" i="6"/>
  <c r="K366" i="6" s="1"/>
  <c r="I365" i="6"/>
  <c r="K365" i="6" s="1"/>
  <c r="I364" i="6"/>
  <c r="K364" i="6" s="1"/>
  <c r="I363" i="6"/>
  <c r="K363" i="6" s="1"/>
  <c r="I362" i="6"/>
  <c r="K362" i="6" s="1"/>
  <c r="I361" i="6"/>
  <c r="K361" i="6" s="1"/>
  <c r="I360" i="6"/>
  <c r="K360" i="6" s="1"/>
  <c r="I359" i="6"/>
  <c r="K359" i="6" s="1"/>
  <c r="I358" i="6"/>
  <c r="K358" i="6" s="1"/>
  <c r="I357" i="6"/>
  <c r="K357" i="6" s="1"/>
  <c r="I355" i="6"/>
  <c r="K355" i="6" s="1"/>
  <c r="I354" i="6"/>
  <c r="K354" i="6" s="1"/>
  <c r="I353" i="6"/>
  <c r="K353" i="6" s="1"/>
  <c r="I351" i="6"/>
  <c r="K351" i="6" s="1"/>
  <c r="I350" i="6"/>
  <c r="K350" i="6" s="1"/>
  <c r="I348" i="6"/>
  <c r="K348" i="6" s="1"/>
  <c r="I347" i="6"/>
  <c r="K347" i="6" s="1"/>
  <c r="I346" i="6"/>
  <c r="K346" i="6" s="1"/>
  <c r="I344" i="6"/>
  <c r="K344" i="6" s="1"/>
  <c r="I343" i="6"/>
  <c r="K343" i="6" s="1"/>
  <c r="I342" i="6"/>
  <c r="K342" i="6" s="1"/>
  <c r="I341" i="6"/>
  <c r="K341" i="6" s="1"/>
  <c r="I340" i="6"/>
  <c r="K340" i="6" s="1"/>
  <c r="I339" i="6"/>
  <c r="K339" i="6" s="1"/>
  <c r="I338" i="6"/>
  <c r="K338" i="6" s="1"/>
  <c r="I336" i="6"/>
  <c r="K336" i="6" s="1"/>
  <c r="I335" i="6"/>
  <c r="K335" i="6" s="1"/>
  <c r="I334" i="6"/>
  <c r="K334" i="6" s="1"/>
  <c r="I333" i="6"/>
  <c r="K333" i="6" s="1"/>
  <c r="I332" i="6"/>
  <c r="K332" i="6" s="1"/>
  <c r="I330" i="6"/>
  <c r="K330" i="6" s="1"/>
  <c r="I329" i="6"/>
  <c r="K329" i="6" s="1"/>
  <c r="I328" i="6"/>
  <c r="K328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K5" i="6" l="1"/>
  <c r="H348" i="19" l="1"/>
  <c r="J348" i="19" s="1"/>
  <c r="H349" i="19"/>
  <c r="J349" i="19" s="1"/>
  <c r="H328" i="19"/>
  <c r="J328" i="19" s="1"/>
  <c r="H329" i="19"/>
  <c r="J329" i="19" s="1"/>
  <c r="H330" i="19"/>
  <c r="J330" i="19" s="1"/>
  <c r="H331" i="19"/>
  <c r="J331" i="19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1" i="2"/>
  <c r="I741" i="2" s="1"/>
  <c r="G740" i="2"/>
  <c r="I740" i="2" s="1"/>
  <c r="G739" i="2"/>
  <c r="I739" i="2" s="1"/>
  <c r="G738" i="2"/>
  <c r="I738" i="2" s="1"/>
  <c r="G737" i="2"/>
  <c r="I737" i="2" s="1"/>
  <c r="G736" i="2"/>
  <c r="I736" i="2" s="1"/>
  <c r="G735" i="2"/>
  <c r="I735" i="2" s="1"/>
  <c r="G734" i="2"/>
  <c r="I734" i="2" s="1"/>
  <c r="G733" i="2"/>
  <c r="I733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2" i="2"/>
  <c r="I722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3" i="2"/>
  <c r="I713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I181" i="2"/>
  <c r="G181" i="2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I5" i="2" l="1"/>
  <c r="H36" i="19"/>
  <c r="J36" i="19" s="1"/>
  <c r="H184" i="19"/>
  <c r="J184" i="19" s="1"/>
  <c r="H188" i="19"/>
  <c r="J18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2" i="19"/>
  <c r="J32" i="19" s="1"/>
  <c r="H33" i="19"/>
  <c r="J33" i="19" s="1"/>
  <c r="H229" i="19" l="1"/>
  <c r="J229" i="19" s="1"/>
  <c r="H140" i="19"/>
  <c r="J140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5" i="19"/>
  <c r="J25" i="19" s="1"/>
  <c r="H21" i="19"/>
  <c r="J21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182" i="19"/>
  <c r="J182" i="19" s="1"/>
  <c r="H134" i="19"/>
  <c r="J134" i="19" s="1"/>
  <c r="H351" i="19"/>
  <c r="J351" i="19" s="1"/>
  <c r="H352" i="19"/>
  <c r="J352" i="19" s="1"/>
  <c r="H353" i="19"/>
  <c r="J353" i="19" s="1"/>
  <c r="H354" i="19"/>
  <c r="J354" i="19" s="1"/>
  <c r="H355" i="19"/>
  <c r="J355" i="19" s="1"/>
  <c r="H356" i="19"/>
  <c r="J356" i="19" s="1"/>
  <c r="H357" i="19"/>
  <c r="J357" i="19" s="1"/>
  <c r="H282" i="19"/>
  <c r="J282" i="19" s="1"/>
  <c r="H283" i="19"/>
  <c r="J283" i="19" s="1"/>
  <c r="H284" i="19"/>
  <c r="J284" i="19" s="1"/>
  <c r="H285" i="19"/>
  <c r="J285" i="19" s="1"/>
  <c r="H97" i="19"/>
  <c r="J97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309" i="19"/>
  <c r="J309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1" i="19"/>
  <c r="J301" i="19" s="1"/>
  <c r="H300" i="19"/>
  <c r="J300" i="19" s="1"/>
  <c r="H299" i="19"/>
  <c r="J299" i="19" s="1"/>
  <c r="H298" i="19"/>
  <c r="J298" i="19" s="1"/>
  <c r="H297" i="19"/>
  <c r="J297" i="19" s="1"/>
  <c r="H296" i="19"/>
  <c r="J296" i="19" s="1"/>
  <c r="H295" i="19"/>
  <c r="J295" i="19" s="1"/>
  <c r="H294" i="19"/>
  <c r="J294" i="19" s="1"/>
  <c r="H293" i="19"/>
  <c r="J293" i="19" s="1"/>
  <c r="H292" i="19"/>
  <c r="J292" i="19" s="1"/>
  <c r="H144" i="19"/>
  <c r="H145" i="19"/>
  <c r="H146" i="19"/>
  <c r="H147" i="19"/>
  <c r="H359" i="19"/>
  <c r="J359" i="19" s="1"/>
  <c r="H120" i="19"/>
  <c r="J120" i="19" s="1"/>
  <c r="H93" i="19"/>
  <c r="J93" i="19" s="1"/>
  <c r="H94" i="19"/>
  <c r="J94" i="19" s="1"/>
  <c r="H95" i="19"/>
  <c r="J95" i="19" s="1"/>
  <c r="H96" i="19"/>
  <c r="J96" i="19" s="1"/>
  <c r="H45" i="19"/>
  <c r="J45" i="19" s="1"/>
  <c r="H46" i="19"/>
  <c r="J46" i="19" s="1"/>
  <c r="H47" i="19"/>
  <c r="J47" i="19" s="1"/>
  <c r="H48" i="19"/>
  <c r="J48" i="19" s="1"/>
  <c r="H49" i="19"/>
  <c r="J49" i="19" s="1"/>
  <c r="H50" i="19"/>
  <c r="J50" i="19" s="1"/>
  <c r="F283" i="16"/>
  <c r="F279" i="16"/>
  <c r="F280" i="16"/>
  <c r="F281" i="16"/>
  <c r="F282" i="16"/>
  <c r="F278" i="16"/>
  <c r="F277" i="16"/>
  <c r="F10" i="16"/>
  <c r="F11" i="16"/>
  <c r="H242" i="19"/>
  <c r="J242" i="19" s="1"/>
  <c r="H243" i="19"/>
  <c r="J243" i="19" s="1"/>
  <c r="H244" i="19"/>
  <c r="J244" i="19" s="1"/>
  <c r="H245" i="19"/>
  <c r="J245" i="19" s="1"/>
  <c r="H246" i="19"/>
  <c r="J246" i="19" s="1"/>
  <c r="H247" i="19"/>
  <c r="J247" i="19" s="1"/>
  <c r="H248" i="19"/>
  <c r="J248" i="19" s="1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3" i="19"/>
  <c r="J23" i="19" s="1"/>
  <c r="H24" i="19"/>
  <c r="J24" i="19" s="1"/>
  <c r="H26" i="19"/>
  <c r="J26" i="19" s="1"/>
  <c r="H27" i="19"/>
  <c r="J27" i="19" s="1"/>
  <c r="H28" i="19"/>
  <c r="J28" i="19" s="1"/>
  <c r="H29" i="19"/>
  <c r="J29" i="19" s="1"/>
  <c r="H30" i="19"/>
  <c r="J30" i="19" s="1"/>
  <c r="H31" i="19"/>
  <c r="J31" i="19" s="1"/>
  <c r="F75" i="16"/>
  <c r="F76" i="16"/>
  <c r="F77" i="16"/>
  <c r="F78" i="16"/>
  <c r="F79" i="16"/>
  <c r="F80" i="16"/>
  <c r="F81" i="16"/>
  <c r="F82" i="16"/>
  <c r="F83" i="16"/>
  <c r="F84" i="16"/>
  <c r="H333" i="19"/>
  <c r="J333" i="19" s="1"/>
  <c r="H334" i="19"/>
  <c r="J334" i="19" s="1"/>
  <c r="H335" i="19"/>
  <c r="J335" i="19" s="1"/>
  <c r="H336" i="19"/>
  <c r="J336" i="19" s="1"/>
  <c r="H337" i="19"/>
  <c r="J337" i="19" s="1"/>
  <c r="H338" i="19"/>
  <c r="J338" i="19" s="1"/>
  <c r="H339" i="19"/>
  <c r="J339" i="19" s="1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128" i="19"/>
  <c r="J128" i="19" s="1"/>
  <c r="H129" i="19"/>
  <c r="J129" i="19" s="1"/>
  <c r="H130" i="19"/>
  <c r="J130" i="19" s="1"/>
  <c r="H370" i="19"/>
  <c r="J370" i="19" s="1"/>
  <c r="H369" i="19"/>
  <c r="J369" i="19" s="1"/>
  <c r="H368" i="19"/>
  <c r="J368" i="19" s="1"/>
  <c r="H367" i="19"/>
  <c r="J367" i="19" s="1"/>
  <c r="H366" i="19"/>
  <c r="J366" i="19" s="1"/>
  <c r="H365" i="19"/>
  <c r="J365" i="19" s="1"/>
  <c r="H364" i="19"/>
  <c r="J364" i="19" s="1"/>
  <c r="H363" i="19"/>
  <c r="J363" i="19" s="1"/>
  <c r="H362" i="19"/>
  <c r="J362" i="19" s="1"/>
  <c r="H241" i="19"/>
  <c r="J241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7" i="19"/>
  <c r="J187" i="19" s="1"/>
  <c r="H186" i="19"/>
  <c r="J186" i="19" s="1"/>
  <c r="H185" i="19"/>
  <c r="J185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50" i="19"/>
  <c r="J150" i="19" s="1"/>
  <c r="H149" i="19"/>
  <c r="J149" i="19" s="1"/>
  <c r="H143" i="19"/>
  <c r="J143" i="19" s="1"/>
  <c r="H142" i="19"/>
  <c r="J142" i="19" s="1"/>
  <c r="H141" i="19"/>
  <c r="J141" i="19" s="1"/>
  <c r="H139" i="19"/>
  <c r="J139" i="19" s="1"/>
  <c r="H138" i="19"/>
  <c r="J138" i="19" s="1"/>
  <c r="H137" i="19"/>
  <c r="J137" i="19" s="1"/>
  <c r="H135" i="19"/>
  <c r="J135" i="19" s="1"/>
  <c r="H133" i="19"/>
  <c r="J133" i="19" s="1"/>
  <c r="H132" i="19"/>
  <c r="J132" i="19" s="1"/>
  <c r="H131" i="19"/>
  <c r="J131" i="19" s="1"/>
  <c r="H127" i="19"/>
  <c r="J127" i="19" s="1"/>
  <c r="H126" i="19"/>
  <c r="J126" i="19" s="1"/>
  <c r="H125" i="19"/>
  <c r="J125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100" i="19"/>
  <c r="J100" i="19" s="1"/>
  <c r="H99" i="19"/>
  <c r="J99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70" i="19"/>
  <c r="J70" i="19" s="1"/>
  <c r="H69" i="19"/>
  <c r="J69" i="19" s="1"/>
  <c r="H55" i="19"/>
  <c r="J55" i="19" s="1"/>
  <c r="H54" i="19"/>
  <c r="J54" i="19" s="1"/>
  <c r="H53" i="19"/>
  <c r="J53" i="19" s="1"/>
  <c r="H52" i="19"/>
  <c r="J52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5" i="19"/>
  <c r="J35" i="19" s="1"/>
  <c r="H22" i="19"/>
  <c r="J22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2"/>
  <c r="H9" i="12" s="1"/>
  <c r="F10" i="12"/>
  <c r="H10" i="12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0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2" i="16"/>
  <c r="F163" i="16"/>
  <c r="F164" i="16"/>
  <c r="F165" i="16"/>
  <c r="F166" i="16"/>
  <c r="F167" i="16"/>
  <c r="F168" i="16"/>
  <c r="F169" i="16"/>
  <c r="F171" i="16"/>
  <c r="F172" i="16"/>
  <c r="F173" i="16"/>
  <c r="F175" i="16"/>
  <c r="F180" i="16"/>
  <c r="F181" i="16"/>
  <c r="F182" i="16"/>
  <c r="F183" i="16"/>
  <c r="F184" i="16"/>
  <c r="F185" i="16"/>
  <c r="F186" i="16"/>
  <c r="F187" i="16"/>
  <c r="F189" i="16"/>
  <c r="F190" i="16"/>
  <c r="F191" i="16"/>
  <c r="F192" i="16"/>
  <c r="F193" i="16"/>
  <c r="F198" i="16"/>
  <c r="F199" i="16"/>
  <c r="F200" i="16"/>
  <c r="F201" i="16"/>
  <c r="F202" i="16"/>
  <c r="F203" i="16"/>
  <c r="F204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85" i="16"/>
  <c r="F286" i="16"/>
  <c r="F288" i="16"/>
  <c r="F289" i="16"/>
  <c r="F291" i="16"/>
  <c r="F292" i="16"/>
  <c r="F294" i="16"/>
  <c r="F296" i="16"/>
  <c r="F298" i="16"/>
  <c r="F299" i="16"/>
  <c r="F300" i="16"/>
  <c r="F301" i="16"/>
  <c r="F302" i="16"/>
  <c r="F19" i="16"/>
  <c r="F14" i="12"/>
  <c r="H14" i="12"/>
  <c r="F12" i="12"/>
  <c r="H12" i="12" s="1"/>
  <c r="F11" i="12"/>
  <c r="H11" i="12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H6" i="12"/>
  <c r="B19" i="1" s="1"/>
  <c r="C19" i="1" s="1"/>
  <c r="F6" i="16"/>
  <c r="B20" i="1" s="1"/>
  <c r="C20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7" i="7" l="1"/>
  <c r="H17" i="7" s="1"/>
  <c r="F15" i="7"/>
  <c r="H15" i="7" s="1"/>
  <c r="F27" i="7"/>
  <c r="H27" i="7" s="1"/>
  <c r="F35" i="7"/>
  <c r="H35" i="7" s="1"/>
  <c r="F25" i="7"/>
  <c r="H25" i="7" s="1"/>
  <c r="F14" i="7"/>
  <c r="H14" i="7" s="1"/>
  <c r="F24" i="7"/>
  <c r="H24" i="7" s="1"/>
  <c r="F13" i="7"/>
  <c r="H13" i="7" s="1"/>
  <c r="F21" i="7"/>
  <c r="H21" i="7" s="1"/>
  <c r="F31" i="7"/>
  <c r="H31" i="7" s="1"/>
  <c r="F12" i="7"/>
  <c r="H12" i="7" s="1"/>
  <c r="F20" i="7"/>
  <c r="H20" i="7" s="1"/>
  <c r="F30" i="7"/>
  <c r="H30" i="7" s="1"/>
  <c r="F9" i="7"/>
  <c r="H9" i="7" s="1"/>
  <c r="F33" i="7"/>
  <c r="H33" i="7" s="1"/>
  <c r="F29" i="7"/>
  <c r="H29" i="7" s="1"/>
  <c r="F16" i="7"/>
  <c r="H16" i="7" s="1"/>
  <c r="F26" i="7"/>
  <c r="H26" i="7" s="1"/>
  <c r="F34" i="7"/>
  <c r="H34" i="7" s="1"/>
  <c r="F22" i="7"/>
  <c r="H22" i="7" s="1"/>
  <c r="F32" i="7"/>
  <c r="H32" i="7" s="1"/>
  <c r="F11" i="7"/>
  <c r="H11" i="7" s="1"/>
  <c r="F19" i="7"/>
  <c r="H19" i="7" s="1"/>
  <c r="F10" i="7"/>
  <c r="H10" i="7" s="1"/>
  <c r="F18" i="7"/>
  <c r="H18" i="7" s="1"/>
  <c r="F28" i="7"/>
  <c r="H28" i="7" s="1"/>
  <c r="F8" i="7"/>
  <c r="H8" i="7" s="1"/>
  <c r="F36" i="7"/>
  <c r="H36" i="7" s="1"/>
  <c r="H5" i="7" l="1"/>
  <c r="B15" i="1" s="1"/>
  <c r="C15" i="1" l="1"/>
  <c r="G15" i="10" l="1"/>
  <c r="I15" i="10" s="1"/>
  <c r="G41" i="10"/>
  <c r="I41" i="10" s="1"/>
  <c r="G37" i="10"/>
  <c r="I37" i="10" s="1"/>
  <c r="G23" i="10"/>
  <c r="I23" i="10" s="1"/>
  <c r="G25" i="10"/>
  <c r="I25" i="10" s="1"/>
  <c r="G27" i="10"/>
  <c r="I27" i="10" s="1"/>
  <c r="G34" i="10"/>
  <c r="I34" i="10" s="1"/>
  <c r="G28" i="10"/>
  <c r="I28" i="10" s="1"/>
  <c r="G43" i="10"/>
  <c r="I43" i="10" s="1"/>
  <c r="G32" i="10"/>
  <c r="I32" i="10" s="1"/>
  <c r="G22" i="10"/>
  <c r="I22" i="10" s="1"/>
  <c r="G10" i="10"/>
  <c r="I10" i="10" s="1"/>
  <c r="G11" i="10"/>
  <c r="I11" i="10" s="1"/>
  <c r="G13" i="10"/>
  <c r="I13" i="10" s="1"/>
  <c r="G26" i="10"/>
  <c r="I26" i="10" s="1"/>
  <c r="G16" i="10"/>
  <c r="I16" i="10" s="1"/>
  <c r="G18" i="10"/>
  <c r="I18" i="10" s="1"/>
  <c r="G17" i="10"/>
  <c r="I17" i="10" s="1"/>
  <c r="G21" i="10"/>
  <c r="I21" i="10" s="1"/>
  <c r="G40" i="10"/>
  <c r="I40" i="10" s="1"/>
  <c r="G29" i="10"/>
  <c r="I29" i="10" s="1"/>
  <c r="G19" i="10"/>
  <c r="I19" i="10" s="1"/>
  <c r="G39" i="10"/>
  <c r="I39" i="10" s="1"/>
  <c r="G31" i="10"/>
  <c r="I31" i="10" s="1"/>
  <c r="G33" i="10"/>
  <c r="I33" i="10" s="1"/>
  <c r="G24" i="10"/>
  <c r="I24" i="10" s="1"/>
  <c r="G42" i="10"/>
  <c r="I42" i="10" s="1"/>
  <c r="G35" i="10"/>
  <c r="I35" i="10" s="1"/>
  <c r="G9" i="10"/>
  <c r="I9" i="10"/>
  <c r="G14" i="10"/>
  <c r="I14" i="10" s="1"/>
  <c r="G8" i="10"/>
  <c r="I8" i="10"/>
  <c r="G36" i="10"/>
  <c r="I36" i="10" s="1"/>
  <c r="I5" i="10" l="1"/>
  <c r="B18" i="1" s="1"/>
  <c r="C18" i="1" l="1"/>
  <c r="I30" i="5" l="1"/>
  <c r="K30" i="5" s="1"/>
  <c r="I87" i="5"/>
  <c r="K87" i="5" s="1"/>
  <c r="I96" i="5"/>
  <c r="K96" i="5" s="1"/>
  <c r="I11" i="5"/>
  <c r="K11" i="5" s="1"/>
  <c r="I27" i="5"/>
  <c r="K27" i="5" s="1"/>
  <c r="I105" i="5"/>
  <c r="K105" i="5" s="1"/>
  <c r="I40" i="5"/>
  <c r="K40" i="5" s="1"/>
  <c r="I62" i="5"/>
  <c r="K62" i="5" s="1"/>
  <c r="I79" i="5"/>
  <c r="K79" i="5" s="1"/>
  <c r="I45" i="5"/>
  <c r="K45" i="5" s="1"/>
  <c r="I42" i="5"/>
  <c r="K42" i="5" s="1"/>
  <c r="I99" i="5"/>
  <c r="K99" i="5" s="1"/>
  <c r="I33" i="5"/>
  <c r="K33" i="5" s="1"/>
  <c r="I75" i="5"/>
  <c r="K75" i="5" s="1"/>
  <c r="I71" i="5"/>
  <c r="K71" i="5" s="1"/>
  <c r="I81" i="5"/>
  <c r="K81" i="5" s="1"/>
  <c r="I21" i="5"/>
  <c r="K21" i="5" s="1"/>
  <c r="I49" i="5"/>
  <c r="K49" i="5" s="1"/>
  <c r="I15" i="5"/>
  <c r="K15" i="5" s="1"/>
  <c r="I86" i="5"/>
  <c r="K86" i="5" s="1"/>
  <c r="I68" i="5"/>
  <c r="K68" i="5" s="1"/>
  <c r="I74" i="5"/>
  <c r="K74" i="5" s="1"/>
  <c r="I34" i="5"/>
  <c r="K34" i="5" s="1"/>
  <c r="I97" i="5"/>
  <c r="K97" i="5" s="1"/>
  <c r="I51" i="5"/>
  <c r="K51" i="5" s="1"/>
  <c r="I9" i="5"/>
  <c r="K9" i="5" s="1"/>
  <c r="I24" i="5"/>
  <c r="K24" i="5" s="1"/>
  <c r="I77" i="5"/>
  <c r="K77" i="5" s="1"/>
  <c r="I37" i="5"/>
  <c r="K37" i="5" s="1"/>
  <c r="I88" i="5"/>
  <c r="K88" i="5" s="1"/>
  <c r="I35" i="5"/>
  <c r="K35" i="5" s="1"/>
  <c r="I28" i="5"/>
  <c r="K28" i="5" s="1"/>
  <c r="I53" i="5"/>
  <c r="K53" i="5" s="1"/>
  <c r="I32" i="5"/>
  <c r="K32" i="5" s="1"/>
  <c r="I26" i="5"/>
  <c r="K26" i="5" s="1"/>
  <c r="I38" i="5"/>
  <c r="K38" i="5" s="1"/>
  <c r="I102" i="5"/>
  <c r="K102" i="5" s="1"/>
  <c r="I82" i="5"/>
  <c r="K82" i="5" s="1"/>
  <c r="I48" i="5"/>
  <c r="K48" i="5" s="1"/>
  <c r="I58" i="5"/>
  <c r="K58" i="5" s="1"/>
  <c r="I23" i="5"/>
  <c r="K23" i="5" s="1"/>
  <c r="I56" i="5"/>
  <c r="K56" i="5" s="1"/>
  <c r="I101" i="5"/>
  <c r="K101" i="5" s="1"/>
  <c r="I59" i="5"/>
  <c r="K59" i="5" s="1"/>
  <c r="I64" i="5"/>
  <c r="K64" i="5" s="1"/>
  <c r="I90" i="5"/>
  <c r="K90" i="5" s="1"/>
  <c r="I36" i="5"/>
  <c r="K36" i="5" s="1"/>
  <c r="I93" i="5"/>
  <c r="K93" i="5" s="1"/>
  <c r="I67" i="5"/>
  <c r="K67" i="5" s="1"/>
  <c r="I73" i="5"/>
  <c r="K73" i="5" s="1"/>
  <c r="I50" i="5"/>
  <c r="K50" i="5" s="1"/>
  <c r="I29" i="5"/>
  <c r="K29" i="5" s="1"/>
  <c r="I13" i="5"/>
  <c r="K13" i="5" s="1"/>
  <c r="I54" i="5"/>
  <c r="K54" i="5" s="1"/>
  <c r="I106" i="5"/>
  <c r="K106" i="5" s="1"/>
  <c r="I55" i="5"/>
  <c r="K55" i="5" s="1"/>
  <c r="I20" i="5"/>
  <c r="K20" i="5" s="1"/>
  <c r="I80" i="5"/>
  <c r="K80" i="5" s="1"/>
  <c r="I91" i="5"/>
  <c r="K91" i="5" s="1"/>
  <c r="I63" i="5"/>
  <c r="K63" i="5" s="1"/>
  <c r="I65" i="5"/>
  <c r="K65" i="5" s="1"/>
  <c r="I100" i="5"/>
  <c r="K100" i="5" s="1"/>
  <c r="I44" i="5"/>
  <c r="K44" i="5" s="1"/>
  <c r="I46" i="5"/>
  <c r="K46" i="5" s="1"/>
  <c r="I41" i="5"/>
  <c r="K41" i="5" s="1"/>
  <c r="I89" i="5"/>
  <c r="K89" i="5" s="1"/>
  <c r="I103" i="5"/>
  <c r="K103" i="5" s="1"/>
  <c r="I60" i="5"/>
  <c r="K60" i="5" s="1"/>
  <c r="I31" i="5"/>
  <c r="K31" i="5" s="1"/>
  <c r="I85" i="5"/>
  <c r="K85" i="5" s="1"/>
  <c r="I16" i="5"/>
  <c r="K16" i="5" s="1"/>
  <c r="I10" i="5"/>
  <c r="K10" i="5" s="1"/>
  <c r="I98" i="5"/>
  <c r="K98" i="5" s="1"/>
  <c r="I12" i="5"/>
  <c r="K12" i="5" s="1"/>
  <c r="I57" i="5"/>
  <c r="K57" i="5" s="1"/>
  <c r="I76" i="5"/>
  <c r="K76" i="5" s="1"/>
  <c r="I72" i="5"/>
  <c r="K72" i="5" s="1"/>
  <c r="I22" i="5"/>
  <c r="K22" i="5" s="1"/>
  <c r="I94" i="5"/>
  <c r="K94" i="5" s="1"/>
  <c r="I25" i="5"/>
  <c r="K25" i="5" s="1"/>
  <c r="I8" i="5"/>
  <c r="K8" i="5" s="1"/>
  <c r="I14" i="5"/>
  <c r="K14" i="5" s="1"/>
  <c r="K5" i="5" l="1"/>
  <c r="C14" i="1" s="1"/>
  <c r="B14" i="1" l="1"/>
  <c r="B21" i="1" s="1"/>
  <c r="C21" i="1"/>
</calcChain>
</file>

<file path=xl/sharedStrings.xml><?xml version="1.0" encoding="utf-8"?>
<sst xmlns="http://schemas.openxmlformats.org/spreadsheetml/2006/main" count="11741" uniqueCount="5067">
  <si>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</si>
  <si>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</si>
  <si>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</si>
  <si>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</si>
  <si>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</si>
  <si>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</si>
  <si>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</si>
  <si>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</si>
  <si>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</si>
  <si>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</si>
  <si>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</si>
  <si>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</si>
  <si>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</si>
  <si>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</si>
  <si>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</si>
  <si>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</si>
  <si>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</si>
  <si>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</si>
  <si>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</si>
  <si>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</si>
  <si>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</si>
  <si>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</si>
  <si>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</si>
  <si>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</si>
  <si>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</si>
  <si>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</si>
  <si>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</si>
  <si>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</si>
  <si>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</si>
  <si>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</si>
  <si>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</si>
  <si>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</si>
  <si>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</si>
  <si>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</si>
  <si>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</si>
  <si>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</si>
  <si>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</si>
  <si>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</si>
  <si>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</si>
  <si>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</si>
  <si>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</si>
  <si>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</si>
  <si>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</si>
  <si>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</si>
  <si>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</si>
  <si>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</si>
  <si>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</si>
  <si>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</si>
  <si>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</si>
  <si>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</si>
  <si>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</si>
  <si>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</si>
  <si>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</si>
  <si>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</si>
  <si>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</si>
  <si>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</si>
  <si>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</si>
  <si>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</si>
  <si>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</si>
  <si>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</si>
  <si>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</si>
  <si>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</si>
  <si>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</si>
  <si>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</si>
  <si>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</si>
  <si>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</si>
  <si>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</si>
  <si>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</si>
  <si>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</si>
  <si>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</si>
  <si>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</si>
  <si>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</si>
  <si>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</si>
  <si>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</si>
  <si>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</si>
  <si>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</si>
  <si>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</si>
  <si>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</si>
  <si>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</si>
  <si>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</si>
  <si>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</si>
  <si>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</si>
  <si>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</si>
  <si>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</si>
  <si>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</si>
  <si>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</si>
  <si>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</si>
  <si>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</si>
  <si>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</si>
  <si>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</si>
  <si>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</si>
  <si>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</si>
  <si>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RoxelPro Многоразовая полировальная салфетка MICROSHINE из микрофибры, 40х40см., жёлтая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</si>
  <si>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</si>
  <si>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</si>
  <si>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</si>
  <si>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</si>
  <si>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</si>
  <si>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</si>
  <si>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</si>
  <si>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</si>
  <si>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</si>
  <si>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</si>
  <si>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</si>
  <si>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</si>
  <si>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</si>
  <si>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</si>
  <si>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</si>
  <si>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</si>
  <si>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</si>
  <si>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</si>
  <si>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</si>
  <si>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</si>
  <si>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</si>
  <si>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</si>
  <si>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</si>
  <si>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</si>
  <si>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</si>
  <si>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</si>
  <si>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</si>
  <si>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</si>
  <si>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</si>
  <si>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</si>
  <si>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</si>
  <si>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</si>
  <si>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</si>
  <si>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</si>
  <si>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</si>
  <si>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</si>
  <si>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</si>
  <si>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</si>
  <si>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</si>
  <si>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</si>
  <si>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</si>
  <si>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</si>
  <si>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</si>
  <si>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</si>
  <si>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</si>
  <si>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</si>
  <si>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</si>
  <si>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</si>
  <si>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</si>
  <si>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</si>
  <si>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</si>
  <si>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</si>
  <si>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</si>
  <si>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</si>
  <si>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</si>
  <si>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</si>
  <si>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</si>
  <si>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</si>
  <si>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</si>
  <si>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</si>
  <si>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</si>
  <si>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</si>
  <si>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</si>
  <si>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</si>
  <si>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</si>
  <si>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</si>
  <si>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</si>
  <si>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</si>
  <si>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</si>
  <si>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</si>
  <si>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</si>
  <si>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</si>
  <si>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</si>
  <si>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</si>
  <si>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</si>
  <si>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</si>
  <si>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</si>
  <si>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</si>
  <si>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</si>
  <si>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</si>
  <si>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</si>
  <si>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</si>
  <si>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</si>
  <si>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</si>
  <si>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</si>
  <si>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</si>
  <si>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</si>
  <si>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</si>
  <si>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</si>
  <si>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</si>
  <si>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</si>
  <si>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</si>
  <si>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</si>
  <si>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</si>
  <si>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</si>
  <si>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</si>
  <si>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</si>
  <si>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</si>
  <si>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</si>
  <si>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</si>
  <si>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</si>
  <si>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</si>
  <si>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</si>
  <si>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</si>
  <si>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</si>
  <si>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</si>
  <si>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</si>
  <si>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</si>
  <si>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</si>
  <si>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</si>
  <si>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</si>
  <si>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</si>
  <si>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</si>
  <si>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</si>
  <si>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</si>
  <si>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</si>
  <si>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</si>
  <si>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</si>
  <si>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</si>
  <si>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</si>
  <si>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</si>
  <si>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</si>
  <si>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</si>
  <si>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</si>
  <si>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</si>
  <si>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</si>
  <si>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</si>
  <si>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</si>
  <si>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</si>
  <si>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</si>
  <si>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</si>
  <si>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</si>
  <si>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</si>
  <si>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</si>
  <si>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</si>
  <si>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</si>
  <si>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</si>
  <si>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</si>
  <si>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</si>
  <si>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</si>
  <si>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</si>
  <si>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</si>
  <si>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</si>
  <si>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</si>
  <si>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</si>
  <si>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</si>
  <si>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</si>
  <si>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</si>
  <si>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</si>
  <si>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</si>
  <si>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</si>
  <si>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</si>
  <si>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</si>
  <si>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</si>
  <si>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</si>
  <si>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</si>
  <si>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</si>
  <si>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</si>
  <si>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</si>
  <si>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</si>
  <si>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</si>
  <si>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</si>
  <si>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</si>
  <si>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</si>
  <si>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</si>
  <si>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</si>
  <si>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</si>
  <si>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</si>
  <si>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</si>
  <si>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</si>
  <si>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</si>
  <si>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</si>
  <si>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</si>
  <si>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</si>
  <si>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</si>
  <si>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</si>
  <si>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</si>
  <si>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</si>
  <si>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</si>
  <si>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</si>
  <si>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</si>
  <si>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</si>
  <si>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</si>
  <si>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</si>
  <si>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</si>
  <si>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</si>
  <si>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</si>
  <si>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</si>
  <si>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</si>
  <si>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</si>
  <si>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</si>
  <si>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</si>
  <si>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</si>
  <si>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</si>
  <si>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</si>
  <si>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</si>
  <si>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</si>
  <si>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</si>
  <si>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</si>
  <si>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</si>
  <si>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</si>
  <si>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</si>
  <si>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</si>
  <si>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</si>
  <si>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</si>
  <si>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</si>
  <si>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</si>
  <si>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</si>
  <si>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</si>
  <si>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</si>
  <si>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</si>
  <si>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</si>
  <si>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</si>
  <si>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</si>
  <si>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</si>
  <si>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</si>
  <si>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</si>
  <si>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</si>
  <si>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</si>
  <si>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</si>
  <si>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</si>
  <si>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</si>
  <si>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</si>
  <si>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</si>
  <si>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</si>
  <si>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</si>
  <si>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</si>
  <si>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</si>
  <si>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</si>
  <si>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</si>
  <si>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</si>
  <si>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</si>
  <si>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</si>
  <si>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</si>
  <si>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</si>
  <si>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</si>
  <si>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</si>
  <si>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</si>
  <si>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</si>
  <si>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</si>
  <si>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</si>
  <si>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</si>
  <si>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</si>
  <si>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</si>
  <si>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</si>
  <si>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</si>
  <si>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</si>
  <si>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</si>
  <si>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</si>
  <si>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</si>
  <si>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</si>
  <si>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</si>
  <si>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</si>
  <si>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</si>
  <si>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</si>
  <si>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</si>
  <si>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</si>
  <si>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</si>
  <si>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</si>
  <si>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</si>
  <si>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</si>
  <si>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</si>
  <si>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</si>
  <si>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</si>
  <si>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</si>
  <si>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</si>
  <si>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</si>
  <si>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</si>
  <si>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</si>
  <si>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</si>
  <si>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</si>
  <si>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</si>
  <si>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</si>
  <si>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</si>
  <si>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</si>
  <si>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</si>
  <si>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</si>
  <si>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</si>
  <si>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</si>
  <si>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</si>
  <si>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</si>
  <si>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</si>
  <si>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</si>
  <si>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</si>
  <si>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</si>
  <si>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</si>
  <si>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</si>
  <si>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</si>
  <si>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</si>
  <si>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</si>
  <si>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</si>
  <si>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</si>
  <si>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</si>
  <si>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</si>
  <si>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</si>
  <si>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</si>
  <si>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</si>
  <si>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</si>
  <si>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</si>
  <si>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</si>
  <si>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</si>
  <si>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</si>
  <si>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</si>
  <si>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</si>
  <si>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</si>
  <si>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</si>
  <si>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</si>
  <si>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</si>
  <si>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</si>
  <si>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</si>
  <si>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</si>
  <si>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</si>
  <si>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</si>
  <si>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</si>
  <si>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</si>
  <si>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</si>
  <si>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</si>
  <si>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</si>
  <si>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</si>
  <si>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</si>
  <si>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</si>
  <si>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</si>
  <si>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</si>
  <si>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</si>
  <si>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</si>
  <si>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</si>
  <si>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</si>
  <si>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</si>
  <si>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</si>
  <si>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</si>
  <si>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</si>
  <si>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</si>
  <si>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</si>
  <si>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</si>
  <si>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</si>
  <si>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</si>
  <si>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</si>
  <si>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</si>
  <si>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</si>
  <si>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</si>
  <si>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</si>
  <si>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</si>
  <si>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</si>
  <si>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</si>
  <si>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</si>
  <si>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</si>
  <si>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</si>
  <si>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</si>
  <si>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</si>
  <si>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</si>
  <si>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</si>
  <si>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</si>
  <si>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</si>
  <si>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</si>
  <si>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</si>
  <si>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</si>
  <si>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</si>
  <si>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</si>
  <si>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</si>
  <si>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</si>
  <si>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</si>
  <si>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</si>
  <si>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</si>
  <si>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</si>
  <si>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</si>
  <si>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</si>
  <si>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</si>
  <si>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</si>
  <si>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</si>
  <si>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</si>
  <si>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</si>
  <si>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</si>
  <si>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</si>
  <si>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</si>
  <si>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</si>
  <si>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</si>
  <si>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</si>
  <si>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</si>
  <si>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</si>
  <si>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</si>
  <si>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</si>
  <si>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</si>
  <si>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</si>
  <si>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</si>
  <si>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</si>
  <si>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</si>
  <si>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</si>
  <si>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</si>
  <si>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</si>
  <si>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</si>
  <si>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</si>
  <si>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</si>
  <si>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</si>
  <si>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</si>
  <si>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</si>
  <si>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</si>
  <si>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</si>
  <si>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</si>
  <si>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</si>
  <si>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</si>
  <si>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</si>
  <si>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</si>
  <si>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</si>
  <si>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</si>
  <si>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</si>
  <si>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</si>
  <si>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</si>
  <si>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</si>
  <si>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</si>
  <si>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</si>
  <si>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</si>
  <si>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</si>
  <si>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</si>
  <si>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</si>
  <si>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</si>
  <si>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</si>
  <si>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</si>
  <si>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</si>
  <si>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</si>
  <si>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</si>
  <si>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</si>
  <si>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</si>
  <si>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</si>
  <si>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</si>
  <si>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</si>
  <si>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</si>
  <si>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</si>
  <si>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</si>
  <si>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</si>
  <si>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</si>
  <si>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</si>
  <si>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</si>
  <si>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</si>
  <si>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</si>
  <si>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</si>
  <si>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</si>
  <si>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</si>
  <si>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</si>
  <si>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</si>
  <si>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</si>
  <si>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</si>
  <si>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</si>
  <si>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</si>
  <si>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</si>
  <si>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</si>
  <si>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</si>
  <si>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</si>
  <si>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</si>
  <si>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</si>
  <si>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</si>
  <si>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</si>
  <si>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</si>
  <si>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</si>
  <si>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</si>
  <si>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</si>
  <si>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</si>
  <si>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</si>
  <si>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</si>
  <si>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</si>
  <si>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</si>
  <si>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</si>
  <si>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</si>
  <si>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</si>
  <si>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</si>
  <si>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</si>
  <si>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</si>
  <si>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</si>
  <si>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</si>
  <si>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</si>
  <si>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</si>
  <si>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</si>
  <si>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</si>
  <si>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</si>
  <si>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</si>
  <si>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</si>
  <si>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</si>
  <si>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</si>
  <si>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</si>
  <si>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</si>
  <si>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</si>
  <si>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</si>
  <si>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</si>
  <si>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</si>
  <si>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</si>
  <si>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</si>
  <si>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</si>
  <si>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</si>
  <si>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</si>
  <si>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</si>
  <si>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</si>
  <si>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</si>
  <si>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</si>
  <si>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</si>
  <si>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</si>
  <si>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</si>
  <si>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</si>
  <si>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</si>
  <si>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</si>
  <si>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</si>
  <si>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</si>
  <si>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</si>
  <si>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</si>
  <si>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</si>
  <si>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</si>
  <si>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</si>
  <si>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</si>
  <si>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</si>
  <si>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</si>
  <si>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</si>
  <si>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</si>
  <si>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</si>
  <si>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</si>
  <si>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</si>
  <si>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</si>
  <si>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</si>
  <si>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</si>
  <si>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</si>
  <si>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</si>
  <si>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</si>
  <si>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</si>
  <si>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</si>
  <si>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</si>
  <si>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</si>
  <si>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</si>
  <si>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</si>
  <si>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</si>
  <si>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</si>
  <si>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</si>
  <si>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</si>
  <si>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</si>
  <si>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</si>
  <si>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</si>
  <si>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</si>
  <si>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</si>
  <si>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</si>
  <si>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</si>
  <si>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</si>
  <si>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</si>
  <si>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</si>
  <si>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</si>
  <si>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</si>
  <si>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</si>
  <si>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</si>
  <si>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</si>
  <si>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</si>
  <si>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</si>
  <si>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</si>
  <si>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</si>
  <si>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</si>
  <si>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</si>
  <si>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</si>
  <si>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</si>
  <si>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</si>
  <si>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</si>
  <si>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</si>
  <si>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</si>
  <si>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</si>
  <si>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</si>
  <si>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</si>
  <si>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</si>
  <si>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</si>
  <si>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</si>
  <si>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</si>
  <si>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</si>
  <si>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</si>
  <si>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</si>
  <si>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</si>
  <si>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</si>
  <si>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</si>
  <si>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</si>
  <si>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</si>
  <si>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</si>
  <si>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</si>
  <si>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</si>
  <si>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</si>
  <si>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</si>
  <si>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</si>
  <si>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</si>
  <si>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5000 B HVLP DIGITAL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</si>
  <si>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</si>
  <si>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</si>
  <si>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</si>
  <si>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</si>
  <si>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</si>
  <si>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</si>
  <si>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</si>
  <si>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</si>
  <si>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</si>
  <si>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</si>
  <si>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</si>
  <si>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</si>
  <si>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</si>
  <si>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</si>
  <si>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5000 B RP DIGITAL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</si>
  <si>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</si>
  <si>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</si>
  <si>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</si>
  <si>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</si>
  <si>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</si>
  <si>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</si>
  <si>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</si>
  <si>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</si>
  <si>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</si>
  <si>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</si>
  <si>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</si>
  <si>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</si>
  <si>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</si>
  <si>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</si>
  <si>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</si>
  <si>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</si>
  <si>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</si>
  <si>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</si>
  <si>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</si>
  <si>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</si>
  <si>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</si>
  <si>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</si>
  <si>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</si>
  <si>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</si>
  <si>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</si>
  <si>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</si>
  <si>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</si>
  <si>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</si>
  <si>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</si>
  <si>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</si>
  <si>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</si>
  <si>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</si>
  <si>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</si>
  <si>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</si>
  <si>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</si>
  <si>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</si>
  <si>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</si>
  <si>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</si>
  <si>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</si>
  <si>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</si>
  <si>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</si>
  <si>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</si>
  <si>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</si>
  <si>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</si>
  <si>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</si>
  <si>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</si>
  <si>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</si>
  <si>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</si>
  <si>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</si>
  <si>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</si>
  <si>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</si>
  <si>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</si>
  <si>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</si>
  <si>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</si>
  <si>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</si>
  <si>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</si>
  <si>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</si>
  <si>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</si>
  <si>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</si>
  <si>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</si>
  <si>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</si>
  <si>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</si>
  <si>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</si>
  <si>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</si>
  <si>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</si>
  <si>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</si>
  <si>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</si>
  <si>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</si>
  <si>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</si>
  <si>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</si>
  <si>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</si>
  <si>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</si>
  <si>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</si>
  <si>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</si>
  <si>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</si>
  <si>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</si>
  <si>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</si>
  <si>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</si>
  <si>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</si>
  <si>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</si>
  <si>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</si>
  <si>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</si>
  <si>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</si>
  <si>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</si>
  <si>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</si>
  <si>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</si>
  <si>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</si>
  <si>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</si>
  <si>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</si>
  <si>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</si>
  <si>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</si>
  <si>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</si>
  <si>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</si>
  <si>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</si>
  <si>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</si>
  <si>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</si>
  <si>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</si>
  <si>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</si>
  <si>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</si>
  <si>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</si>
  <si>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</si>
  <si>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</si>
  <si>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</si>
  <si>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</si>
  <si>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</si>
  <si>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</si>
  <si>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</si>
  <si>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</si>
  <si>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</si>
  <si>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</si>
  <si>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</si>
  <si>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</si>
  <si>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</si>
  <si>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</si>
  <si>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</si>
  <si>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</si>
  <si>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</si>
  <si>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</si>
  <si>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</si>
  <si>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</si>
  <si>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</si>
  <si>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</si>
  <si>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</si>
  <si>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</si>
  <si>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</si>
  <si>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</si>
  <si>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</si>
  <si>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</si>
  <si>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</si>
  <si>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</si>
  <si>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</si>
  <si>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</si>
  <si>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</si>
  <si>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</si>
  <si>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</si>
  <si>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</si>
  <si>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</si>
  <si>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</si>
  <si>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</si>
  <si>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</si>
  <si>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</si>
  <si>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</si>
  <si>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</si>
  <si>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</si>
  <si>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</si>
  <si>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</si>
  <si>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</si>
  <si>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</si>
  <si>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</si>
  <si>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</si>
  <si>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</si>
  <si>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</si>
  <si>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</si>
  <si>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</si>
  <si>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</si>
  <si>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</si>
  <si>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</si>
  <si>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</si>
  <si>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</si>
  <si>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</si>
  <si>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</si>
  <si>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</si>
  <si>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</si>
  <si>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</si>
  <si>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</si>
  <si>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</si>
  <si>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</si>
  <si>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</si>
  <si>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</si>
  <si>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</si>
  <si>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</si>
  <si>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</si>
  <si>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</si>
  <si>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</si>
  <si>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</si>
  <si>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</si>
  <si>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</si>
  <si>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</si>
  <si>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</si>
  <si>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</si>
  <si>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</si>
  <si>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</si>
  <si>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</si>
  <si>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</si>
  <si>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</si>
  <si>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</si>
  <si>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</si>
  <si>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</si>
  <si>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</si>
  <si>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</si>
  <si>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</si>
  <si>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</si>
  <si>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</si>
  <si>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</si>
  <si>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</si>
  <si>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</si>
  <si>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</si>
  <si>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</si>
  <si>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</si>
  <si>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</si>
  <si>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</si>
  <si>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</si>
  <si>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</si>
  <si>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</si>
  <si>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</si>
  <si>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</si>
  <si>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</si>
  <si>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</si>
  <si>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</si>
  <si>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</si>
  <si>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</si>
  <si>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</si>
  <si>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</si>
  <si>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</si>
  <si>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</si>
  <si>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</si>
  <si>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</si>
  <si>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</si>
  <si>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</si>
  <si>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</si>
  <si>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</si>
  <si>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</si>
  <si>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</si>
  <si>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</si>
  <si>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</si>
  <si>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</si>
  <si>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</si>
  <si>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</si>
  <si>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</si>
  <si>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</si>
  <si>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</si>
  <si>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</si>
  <si>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</si>
  <si>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</si>
  <si>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</si>
  <si>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</si>
  <si>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</si>
  <si>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</si>
  <si>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</si>
  <si>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</si>
  <si>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</si>
  <si>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</si>
  <si>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</si>
  <si>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</si>
  <si>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</si>
  <si>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</si>
  <si>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</si>
  <si>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</si>
  <si>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</si>
  <si>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</si>
  <si>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</si>
  <si>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</si>
  <si>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</si>
  <si>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</si>
  <si>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</si>
  <si>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</si>
  <si>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</si>
  <si>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</si>
  <si>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</si>
  <si>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</si>
  <si>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</si>
  <si>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</si>
  <si>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</si>
  <si>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</si>
  <si>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</si>
  <si>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</si>
  <si>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</si>
  <si>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</si>
  <si>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</si>
  <si>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</si>
  <si>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</si>
  <si>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</si>
  <si>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</si>
  <si>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</si>
  <si>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</si>
  <si>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</si>
  <si>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</si>
  <si>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</si>
  <si>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</si>
  <si>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</si>
  <si>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</si>
  <si>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</si>
  <si>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</si>
  <si>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</si>
  <si>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</si>
  <si>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</si>
  <si>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</si>
  <si>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</si>
  <si>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</si>
  <si>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</si>
  <si>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</si>
  <si>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</si>
  <si>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</si>
  <si>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</si>
  <si>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</si>
  <si>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</si>
  <si>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</si>
  <si>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</si>
  <si>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</si>
  <si>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</si>
  <si>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</si>
  <si>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</si>
  <si>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</si>
  <si>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</si>
  <si>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</si>
  <si>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</si>
  <si>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</si>
  <si>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</si>
  <si>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</si>
  <si>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</si>
  <si>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</si>
  <si>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</si>
  <si>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</si>
  <si>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</si>
  <si>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</si>
  <si>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</si>
  <si>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</si>
  <si>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</si>
  <si>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</si>
  <si>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</si>
  <si>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</si>
  <si>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</si>
  <si>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</si>
  <si>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</si>
  <si>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</si>
  <si>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</si>
  <si>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</si>
  <si>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</si>
  <si>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</si>
  <si>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</si>
  <si>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</si>
  <si>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</si>
  <si>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</si>
  <si>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</si>
  <si>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</si>
  <si>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</si>
  <si>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</si>
  <si>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</si>
  <si>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</si>
  <si>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</si>
  <si>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</si>
  <si>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</si>
  <si>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</si>
  <si>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</si>
  <si>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</si>
  <si>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</si>
  <si>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</si>
  <si>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</si>
  <si>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</si>
  <si>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</si>
  <si>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</si>
  <si>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</si>
  <si>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</si>
  <si>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</si>
  <si>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</si>
  <si>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</si>
  <si>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</si>
  <si>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</si>
  <si>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</si>
  <si>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</si>
  <si>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</si>
  <si>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</si>
  <si>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</si>
  <si>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</si>
  <si>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</si>
  <si>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</si>
  <si>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</si>
  <si>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</si>
  <si>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</si>
  <si>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</si>
  <si>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</si>
  <si>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</si>
  <si>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</si>
  <si>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</si>
  <si>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</si>
  <si>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</si>
  <si>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</si>
  <si>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</si>
  <si>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</si>
  <si>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</si>
  <si>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</si>
  <si>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</si>
  <si>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</si>
  <si>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</si>
  <si>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</si>
  <si>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</si>
  <si>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</si>
  <si>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</si>
  <si>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</si>
  <si>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</si>
  <si>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</si>
  <si>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</si>
  <si>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</si>
  <si>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</si>
  <si>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</si>
  <si>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</si>
  <si>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</si>
  <si>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</si>
  <si>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</si>
  <si>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</si>
  <si>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</si>
  <si>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</si>
  <si>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</si>
  <si>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</si>
  <si>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</si>
  <si>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</si>
  <si>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</si>
  <si>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</si>
  <si>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</si>
  <si>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</si>
  <si>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</si>
  <si>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</si>
  <si>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</si>
  <si>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</si>
  <si>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</si>
  <si>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</si>
  <si>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</si>
  <si>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</si>
  <si>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</si>
  <si>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</si>
  <si>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</si>
  <si>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</si>
  <si>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</si>
  <si>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</si>
  <si>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</si>
  <si>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</si>
  <si>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</si>
  <si>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</si>
  <si>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</si>
  <si>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</si>
  <si>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</si>
  <si>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</si>
  <si>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</si>
  <si>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</si>
  <si>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</si>
  <si>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</si>
  <si>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</si>
  <si>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</si>
  <si>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</si>
  <si>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</si>
  <si>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</si>
  <si>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</si>
  <si>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</si>
  <si>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</si>
  <si>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</si>
  <si>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</si>
  <si>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</si>
  <si>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</si>
  <si>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</si>
  <si>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</si>
  <si>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</si>
  <si>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</si>
  <si>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</si>
  <si>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</si>
  <si>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</si>
  <si>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</si>
  <si>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</si>
  <si>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</si>
  <si>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</si>
  <si>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</si>
  <si>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</si>
  <si>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</si>
  <si>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</si>
  <si>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</si>
  <si>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</si>
  <si>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</si>
  <si>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</si>
  <si>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</si>
  <si>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</si>
  <si>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</si>
  <si>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</si>
  <si>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</si>
  <si>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</si>
  <si>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</si>
  <si>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</si>
  <si>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</si>
  <si>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</si>
  <si>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</si>
  <si>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</si>
  <si>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</si>
  <si>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</si>
  <si>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</si>
  <si>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</si>
  <si>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</si>
  <si>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</si>
  <si>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</si>
  <si>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</si>
  <si>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</si>
  <si>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</si>
  <si>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28514</t>
  </si>
  <si>
    <t>ОШМ 127мм 5/16, "под мешок", орбита 5мм</t>
  </si>
  <si>
    <t>28515</t>
  </si>
  <si>
    <t>ОШМ 127мм 5/16, "под мешок",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</si>
  <si>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</si>
  <si>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</si>
  <si>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</si>
  <si>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</si>
  <si>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</si>
  <si>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</si>
  <si>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28510</t>
  </si>
  <si>
    <t>ОШМ 152мм 5/16, "под мешок", орбита 8мм</t>
  </si>
  <si>
    <t>28516</t>
  </si>
  <si>
    <t>ОШМ 152мм 5/16, "под мешок", орбита 5мм</t>
  </si>
  <si>
    <t>28517</t>
  </si>
  <si>
    <t>ОШМ 152мм 5/16, "под мешок", орбита 2.5мм</t>
  </si>
  <si>
    <t>20465</t>
  </si>
  <si>
    <t>Оправка Hookit™ 152мм х 9.5мм 5/16, универсальная</t>
  </si>
  <si>
    <t>64380</t>
  </si>
  <si>
    <t>ОШМ 150мм М8, орбита 5мм (оправка 64412 прилагается)</t>
  </si>
  <si>
    <t>64384</t>
  </si>
  <si>
    <t>ОШМ 150мм М8, орбита 3мм (оправка 64412 прилагается)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</si>
  <si>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</si>
  <si>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</si>
  <si>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</si>
  <si>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</si>
  <si>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</si>
  <si>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</si>
  <si>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</si>
  <si>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</si>
  <si>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</si>
  <si>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</si>
  <si>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</si>
  <si>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</si>
  <si>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</si>
  <si>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</si>
  <si>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</si>
  <si>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</si>
  <si>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</si>
  <si>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</si>
  <si>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</si>
  <si>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</si>
  <si>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</si>
  <si>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</si>
  <si>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</si>
  <si>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</si>
  <si>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</si>
  <si>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</si>
  <si>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</si>
  <si>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</si>
  <si>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</si>
  <si>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</si>
  <si>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</si>
  <si>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</si>
  <si>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</si>
  <si>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</si>
  <si>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</si>
  <si>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</si>
  <si>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</si>
  <si>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</si>
  <si>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</si>
  <si>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</si>
  <si>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</si>
  <si>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</si>
  <si>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</si>
  <si>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</si>
  <si>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</si>
  <si>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</si>
  <si>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</si>
  <si>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</si>
  <si>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</si>
  <si>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</si>
  <si>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</si>
  <si>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</si>
  <si>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</si>
  <si>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</si>
  <si>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</si>
  <si>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</si>
  <si>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</si>
  <si>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</si>
  <si>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</si>
  <si>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</si>
  <si>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</si>
  <si>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</si>
  <si>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</si>
  <si>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</si>
  <si>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</si>
  <si>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</si>
  <si>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</si>
  <si>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</si>
  <si>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</si>
  <si>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</si>
  <si>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</si>
  <si>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</si>
  <si>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</si>
  <si>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</si>
  <si>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</si>
  <si>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</si>
  <si>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</si>
  <si>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</si>
  <si>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</si>
  <si>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</si>
  <si>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</si>
  <si>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</si>
  <si>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</si>
  <si>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</si>
  <si>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</si>
  <si>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</si>
  <si>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</si>
  <si>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</si>
  <si>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</si>
  <si>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</si>
  <si>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</si>
  <si>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</si>
  <si>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</si>
  <si>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</si>
  <si>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</si>
  <si>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</si>
  <si>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</si>
  <si>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</si>
  <si>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</si>
  <si>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</si>
  <si>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</si>
  <si>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</si>
  <si>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</si>
  <si>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</si>
  <si>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</si>
  <si>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</si>
  <si>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</si>
  <si>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</si>
  <si>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</si>
  <si>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</si>
  <si>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</si>
  <si>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</si>
  <si>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</si>
  <si>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</si>
  <si>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</si>
  <si>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</si>
  <si>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</si>
  <si>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</si>
  <si>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</si>
  <si>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</si>
  <si>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</si>
  <si>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</si>
  <si>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</si>
  <si>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</si>
  <si>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</si>
  <si>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</si>
  <si>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</si>
  <si>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</si>
  <si>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</si>
  <si>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</si>
  <si>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</si>
  <si>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</si>
  <si>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</si>
  <si>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</si>
  <si>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</si>
  <si>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</si>
  <si>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</si>
  <si>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</si>
  <si>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</si>
  <si>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</si>
  <si>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</si>
  <si>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</si>
  <si>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</si>
  <si>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</si>
  <si>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</si>
  <si>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</si>
  <si>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</si>
  <si>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</si>
  <si>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</si>
  <si>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</si>
  <si>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</si>
  <si>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</si>
  <si>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</si>
  <si>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</si>
  <si>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</si>
  <si>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</si>
  <si>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</si>
  <si>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</si>
  <si>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</si>
  <si>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</si>
  <si>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</si>
  <si>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</si>
  <si>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</si>
  <si>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</si>
  <si>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</si>
  <si>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</si>
  <si>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</si>
  <si>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</si>
  <si>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</si>
  <si>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</si>
  <si>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</si>
  <si>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</si>
  <si>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</si>
  <si>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</si>
  <si>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</si>
  <si>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</si>
  <si>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</si>
  <si>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</si>
  <si>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</si>
  <si>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</si>
  <si>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</si>
  <si>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</si>
  <si>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</si>
  <si>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</si>
  <si>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</si>
  <si>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</si>
  <si>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</si>
  <si>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</si>
  <si>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</si>
  <si>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</si>
  <si>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</si>
  <si>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</si>
  <si>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</si>
  <si>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</si>
  <si>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</si>
  <si>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</si>
  <si>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</si>
  <si>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</si>
  <si>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</si>
  <si>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</si>
  <si>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</si>
  <si>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</si>
  <si>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</si>
  <si>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</si>
  <si>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</si>
  <si>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</si>
  <si>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</si>
  <si>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</si>
  <si>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</si>
  <si>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</si>
  <si>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</si>
  <si>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</si>
  <si>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</si>
  <si>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</si>
  <si>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</si>
  <si>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</si>
  <si>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</si>
  <si>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</si>
  <si>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</si>
  <si>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</si>
  <si>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</si>
  <si>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</si>
  <si>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</si>
  <si>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</si>
  <si>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</si>
  <si>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</si>
  <si>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</si>
  <si>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</si>
  <si>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</si>
  <si>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</si>
  <si>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</si>
  <si>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</si>
  <si>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</si>
  <si>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</si>
  <si>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</si>
  <si>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</si>
  <si>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</si>
  <si>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</si>
  <si>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</si>
  <si>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</si>
  <si>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</si>
  <si>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</si>
  <si>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</si>
  <si>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</si>
  <si>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</si>
  <si>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</si>
  <si>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</si>
  <si>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</si>
  <si>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</si>
  <si>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</si>
  <si>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</si>
  <si>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</si>
  <si>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</si>
  <si>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</si>
  <si>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</si>
  <si>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</si>
  <si>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</si>
  <si>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</si>
  <si>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</si>
  <si>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</si>
  <si>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</si>
  <si>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</si>
  <si>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</si>
  <si>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</si>
  <si>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</si>
  <si>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</si>
  <si>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</si>
  <si>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</si>
  <si>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</si>
  <si>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</si>
  <si>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</si>
  <si>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</si>
  <si>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</si>
  <si>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</si>
  <si>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</si>
  <si>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</si>
  <si>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</si>
  <si>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</si>
  <si>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</si>
  <si>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</si>
  <si>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</si>
  <si>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</si>
  <si>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</si>
  <si>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</si>
  <si>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</si>
  <si>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</si>
  <si>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</si>
  <si>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</si>
  <si>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</si>
  <si>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</si>
  <si>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</si>
  <si>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</si>
  <si>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</si>
  <si>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</si>
  <si>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</si>
  <si>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</si>
  <si>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</si>
  <si>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</si>
  <si>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</si>
  <si>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</si>
  <si>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</si>
  <si>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</si>
  <si>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</si>
  <si>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</si>
  <si>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</si>
  <si>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</si>
  <si>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</si>
  <si>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</si>
  <si>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</si>
  <si>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</si>
  <si>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</si>
  <si>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</si>
  <si>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</si>
  <si>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</si>
  <si>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</si>
  <si>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</si>
  <si>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</si>
  <si>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</si>
  <si>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</si>
  <si>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</si>
  <si>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</si>
  <si>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</si>
  <si>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</si>
  <si>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</si>
  <si>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</si>
  <si>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</si>
  <si>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</si>
  <si>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</si>
  <si>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</si>
  <si>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</si>
  <si>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</si>
  <si>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</si>
  <si>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</si>
  <si>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</si>
  <si>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</si>
  <si>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</si>
  <si>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</si>
  <si>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</si>
  <si>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</si>
  <si>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</si>
  <si>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</si>
  <si>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</si>
  <si>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</si>
  <si>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</si>
  <si>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</si>
  <si>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</si>
  <si>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</si>
  <si>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</si>
  <si>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</si>
  <si>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</si>
  <si>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</si>
  <si>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</si>
  <si>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</si>
  <si>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</si>
  <si>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</si>
  <si>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</si>
  <si>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</si>
  <si>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</si>
  <si>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</si>
  <si>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</si>
  <si>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</si>
  <si>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</si>
  <si>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</si>
  <si>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</si>
  <si>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</si>
  <si>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</si>
  <si>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</si>
  <si>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</si>
  <si>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</si>
  <si>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</si>
  <si>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</si>
  <si>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</si>
  <si>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</si>
  <si>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</si>
  <si>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</si>
  <si>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</si>
  <si>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</si>
  <si>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</si>
  <si>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</si>
  <si>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</si>
  <si>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</si>
  <si>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</si>
  <si>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</si>
  <si>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</si>
  <si>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</si>
  <si>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</si>
  <si>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</si>
  <si>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</si>
  <si>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</si>
  <si>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</si>
  <si>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</si>
  <si>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</si>
  <si>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</si>
  <si>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</si>
  <si>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</si>
  <si>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</si>
  <si>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</si>
  <si>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</si>
  <si>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</si>
  <si>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</si>
  <si>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</si>
  <si>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</si>
  <si>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</si>
  <si>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</si>
  <si>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</si>
  <si>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</si>
  <si>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</si>
  <si>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</si>
  <si>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</si>
  <si>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</si>
  <si>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</si>
  <si>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</si>
  <si>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</si>
  <si>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</si>
  <si>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</si>
  <si>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</si>
  <si>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</si>
  <si>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</si>
  <si>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</si>
  <si>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</si>
  <si>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</si>
  <si>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</si>
  <si>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</si>
  <si>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</si>
  <si>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</si>
  <si>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</si>
  <si>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</si>
  <si>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</si>
  <si>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</si>
  <si>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</si>
  <si>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</si>
  <si>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</si>
  <si>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</si>
  <si>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</si>
  <si>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</si>
  <si>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</si>
  <si>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</si>
  <si>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</si>
  <si>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</si>
  <si>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</si>
  <si>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</si>
  <si>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</si>
  <si>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</si>
  <si>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</si>
  <si>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</si>
  <si>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</si>
  <si>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</si>
  <si>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</si>
  <si>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</si>
  <si>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</si>
  <si>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</si>
  <si>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</si>
  <si>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</si>
  <si>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</si>
  <si>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</si>
  <si>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</si>
  <si>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</si>
  <si>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</si>
  <si>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</si>
  <si>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</si>
  <si>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</si>
  <si>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</si>
  <si>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</si>
  <si>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</si>
  <si>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</si>
  <si>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</si>
  <si>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</si>
  <si>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</si>
  <si>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</si>
  <si>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</si>
  <si>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</si>
  <si>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</si>
  <si>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</si>
  <si>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</si>
  <si>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</si>
  <si>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</si>
  <si>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</si>
  <si>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</si>
  <si>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</si>
  <si>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</si>
  <si>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</si>
  <si>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</si>
  <si>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</si>
  <si>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</si>
  <si>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</si>
  <si>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</si>
  <si>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</si>
  <si>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</si>
  <si>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</si>
  <si>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</si>
  <si>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</si>
  <si>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</si>
  <si>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</si>
  <si>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</si>
  <si>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</si>
  <si>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</si>
  <si>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</si>
  <si>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</si>
  <si>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</si>
  <si>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</si>
  <si>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</si>
  <si>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</si>
  <si>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</si>
  <si>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</si>
  <si>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</si>
  <si>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</si>
  <si>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</si>
  <si>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</si>
  <si>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</si>
  <si>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</si>
  <si>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</si>
  <si>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</si>
  <si>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</si>
  <si>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</si>
  <si>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</si>
  <si>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</si>
  <si>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</si>
  <si>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</si>
  <si>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</si>
  <si>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</si>
  <si>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</si>
  <si>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</si>
  <si>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</si>
  <si>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</si>
  <si>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</si>
  <si>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</si>
  <si>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</si>
  <si>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</si>
  <si>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</si>
  <si>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</si>
  <si>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</si>
  <si>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</si>
  <si>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</si>
  <si>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</si>
  <si>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</si>
  <si>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</si>
  <si>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</si>
  <si>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</si>
  <si>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</si>
  <si>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</si>
  <si>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</si>
  <si>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</si>
  <si>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</si>
  <si>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</si>
  <si>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</si>
  <si>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</si>
  <si>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</si>
  <si>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</si>
  <si>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</si>
  <si>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</si>
  <si>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</si>
  <si>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</si>
  <si>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</si>
  <si>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</si>
  <si>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</si>
  <si>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</si>
  <si>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</si>
  <si>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</si>
  <si>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</si>
  <si>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</si>
  <si>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</si>
  <si>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</si>
  <si>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</si>
  <si>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</si>
  <si>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</si>
  <si>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</si>
  <si>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</si>
  <si>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</si>
  <si>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</si>
  <si>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</si>
  <si>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</si>
  <si>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</si>
  <si>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</si>
  <si>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</si>
  <si>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</si>
  <si>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</si>
  <si>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</si>
  <si>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</si>
  <si>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</si>
  <si>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</si>
  <si>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</si>
  <si>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</si>
  <si>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</si>
  <si>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</si>
  <si>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</si>
  <si>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</si>
  <si>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</si>
  <si>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</si>
  <si>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</si>
  <si>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</si>
  <si>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</si>
  <si>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</si>
  <si>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</si>
  <si>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</si>
  <si>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</si>
  <si>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</si>
  <si>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</si>
  <si>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</si>
  <si>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</si>
  <si>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</si>
  <si>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</si>
  <si>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</si>
  <si>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</si>
  <si>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</si>
  <si>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</si>
  <si>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</si>
  <si>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</si>
  <si>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</si>
  <si>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</si>
  <si>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</si>
  <si>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</si>
  <si>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</si>
  <si>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</si>
  <si>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</si>
  <si>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</si>
  <si>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</si>
  <si>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</si>
  <si>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</si>
  <si>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</si>
  <si>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</si>
  <si>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</si>
  <si>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</si>
  <si>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</si>
  <si>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</si>
  <si>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</si>
  <si>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</si>
  <si>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</si>
  <si>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</si>
  <si>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</si>
  <si>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</si>
  <si>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</si>
  <si>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</si>
  <si>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</si>
  <si>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</si>
  <si>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</si>
  <si>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</si>
  <si>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</si>
  <si>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</si>
  <si>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</si>
  <si>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</si>
  <si>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</si>
  <si>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</si>
  <si>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</si>
  <si>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</si>
  <si>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</si>
  <si>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</si>
  <si>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</si>
  <si>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</si>
  <si>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</si>
  <si>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</si>
  <si>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</si>
  <si>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</si>
  <si>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</si>
  <si>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</si>
  <si>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</si>
  <si>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</si>
  <si>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</si>
  <si>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</si>
  <si>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</si>
  <si>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</si>
  <si>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</si>
  <si>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</si>
  <si>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</si>
  <si>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</si>
  <si>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</si>
  <si>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</si>
  <si>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</si>
  <si>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</si>
  <si>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</si>
  <si>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</si>
  <si>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</si>
  <si>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</si>
  <si>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</si>
  <si>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</si>
  <si>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</si>
  <si>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</si>
  <si>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</si>
  <si>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</si>
  <si>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</si>
  <si>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</si>
  <si>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</si>
  <si>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</si>
  <si>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</si>
  <si>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</si>
  <si>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</si>
  <si>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</si>
  <si>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</si>
  <si>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</si>
  <si>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</si>
  <si>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</si>
  <si>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</si>
  <si>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</si>
  <si>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</si>
  <si>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</si>
  <si>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</si>
  <si>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</si>
  <si>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</si>
  <si>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</si>
  <si>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</si>
  <si>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</si>
  <si>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</si>
  <si>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</si>
  <si>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</si>
  <si>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</si>
  <si>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</si>
  <si>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</si>
  <si>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</si>
  <si>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</si>
  <si>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</si>
  <si>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</si>
  <si>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</si>
  <si>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</si>
  <si>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</si>
  <si>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</si>
  <si>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</si>
  <si>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</si>
  <si>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</si>
  <si>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</si>
  <si>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</si>
  <si>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</si>
  <si>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</si>
  <si>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</si>
  <si>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</si>
  <si>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</si>
  <si>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</si>
  <si>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</si>
  <si>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</si>
  <si>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</si>
  <si>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</si>
  <si>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</si>
  <si>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</si>
  <si>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</si>
  <si>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</si>
  <si>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</si>
  <si>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</si>
  <si>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</si>
  <si>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</si>
  <si>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</si>
  <si>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</si>
  <si>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</si>
  <si>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</si>
  <si>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</si>
  <si>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</si>
  <si>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Шлифовальные машины</t>
  </si>
  <si>
    <t>Орбитальная шлифовальная машина Dynorbital-Spirit с пылеотводом. Ø опоры 152 мм. Ход эксцентрика: 5 мм. Рабочее давление: 6.2 Бар. Скорость вращения: 12000 об/мин. Вес: 0.7 кг. Мощн: 0.25 л/с. Макс.расх.возд: 396 л/м.</t>
  </si>
  <si>
    <t>Орбитальная шлифовальная машина Dynorbital-Spirit с пылеотводом. Ø опоры 152 мм. Ход эксцентрика: 2.5 мм. Рабочее давление: 6.2 Бар. Скорость вращения: 12000 об/мин. Вес: 0.7 кг. Мощн: 0.25 л/с. Макс.расх.возд: 396 л/м.</t>
  </si>
  <si>
    <t>Полировальные машины</t>
  </si>
  <si>
    <t>Угловая полировальная машина. Резьба: М 14 х 2. Рабочее давление: 6,2 Бар. Скорость вращения: 2500 об/мин. Вес: 2.4 кг. Мощн: 0.7 л/с. Макс.расх.возд: 765 л/м.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</si>
  <si>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</si>
  <si>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</si>
  <si>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</si>
  <si>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</si>
  <si>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</si>
  <si>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</si>
  <si>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</si>
  <si>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</si>
  <si>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Пневматический ручной инструмент DYNABRADE (США)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</si>
  <si>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</si>
  <si>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</si>
  <si>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</si>
  <si>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</si>
  <si>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</si>
  <si>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</si>
  <si>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</si>
  <si>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</si>
  <si>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</si>
  <si>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</si>
  <si>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</si>
  <si>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</si>
  <si>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</si>
  <si>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</si>
  <si>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</si>
  <si>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</si>
  <si>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</si>
  <si>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на пневматический ручной инструмент "DYNABRADE" (США)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</si>
  <si>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</si>
  <si>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</si>
  <si>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</si>
  <si>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</si>
  <si>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</si>
  <si>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</si>
  <si>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</si>
  <si>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</si>
  <si>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</si>
  <si>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</si>
  <si>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</si>
  <si>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</si>
  <si>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</si>
  <si>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</si>
  <si>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</si>
  <si>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</si>
  <si>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</si>
  <si>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</si>
  <si>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</si>
  <si>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</si>
  <si>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</si>
  <si>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</si>
  <si>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</si>
  <si>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</si>
  <si>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</si>
  <si>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</si>
  <si>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</si>
  <si>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</si>
  <si>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</si>
  <si>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</si>
  <si>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</si>
  <si>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</si>
  <si>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</si>
  <si>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</si>
  <si>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</si>
  <si>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</si>
  <si>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</si>
  <si>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</si>
  <si>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</si>
  <si>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</si>
  <si>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</si>
  <si>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</si>
  <si>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</si>
  <si>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</si>
  <si>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</si>
  <si>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</si>
  <si>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</si>
  <si>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</si>
  <si>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</si>
  <si>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</si>
  <si>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</si>
  <si>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</si>
  <si>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</si>
  <si>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</si>
  <si>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</si>
  <si>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</si>
  <si>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</si>
  <si>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</si>
  <si>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</si>
  <si>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</si>
  <si>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</si>
  <si>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</si>
  <si>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</si>
  <si>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</si>
  <si>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</si>
  <si>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</si>
  <si>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</si>
  <si>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</si>
  <si>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</si>
  <si>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</si>
  <si>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</si>
  <si>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</si>
  <si>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</si>
  <si>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</si>
  <si>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</si>
  <si>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</si>
  <si>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</si>
  <si>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</si>
  <si>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</si>
  <si>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</si>
  <si>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</si>
  <si>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</si>
  <si>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</si>
  <si>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</si>
  <si>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</si>
  <si>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</si>
  <si>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</si>
  <si>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</si>
  <si>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</si>
  <si>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</si>
  <si>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</si>
  <si>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</si>
  <si>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</si>
  <si>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</si>
  <si>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</si>
  <si>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</si>
  <si>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</si>
  <si>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</si>
  <si>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</si>
  <si>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</si>
  <si>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</si>
  <si>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</si>
  <si>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</si>
  <si>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</si>
  <si>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</si>
  <si>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</si>
  <si>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</si>
  <si>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</si>
  <si>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</si>
  <si>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</si>
  <si>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</si>
  <si>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</si>
  <si>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</si>
  <si>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</si>
  <si>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</si>
  <si>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</si>
  <si>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</si>
  <si>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</si>
  <si>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</si>
  <si>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</si>
  <si>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</si>
  <si>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</si>
  <si>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</si>
  <si>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</si>
  <si>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</si>
  <si>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</si>
  <si>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</si>
  <si>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</si>
  <si>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</si>
  <si>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</si>
  <si>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</si>
  <si>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</si>
  <si>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</si>
  <si>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</si>
  <si>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</si>
  <si>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</si>
  <si>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</si>
  <si>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</si>
  <si>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</si>
  <si>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</si>
  <si>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</si>
  <si>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</si>
  <si>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</si>
  <si>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</si>
  <si>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</si>
  <si>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</si>
  <si>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</si>
  <si>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</si>
  <si>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</si>
  <si>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</si>
  <si>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</si>
  <si>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</si>
  <si>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</si>
  <si>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</si>
  <si>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</si>
  <si>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</si>
  <si>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</si>
  <si>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</si>
  <si>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</si>
  <si>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</si>
  <si>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</si>
  <si>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</si>
  <si>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</si>
  <si>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</si>
  <si>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</si>
  <si>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</si>
  <si>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</si>
  <si>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</si>
  <si>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</si>
  <si>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</si>
  <si>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</si>
  <si>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</si>
  <si>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</si>
  <si>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</si>
  <si>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</si>
  <si>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</si>
  <si>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</si>
  <si>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</si>
  <si>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</si>
  <si>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</si>
  <si>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</si>
  <si>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</si>
  <si>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</si>
  <si>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</si>
  <si>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</si>
  <si>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</si>
  <si>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</si>
  <si>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</si>
  <si>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</si>
  <si>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</si>
  <si>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</si>
  <si>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</si>
  <si>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</si>
  <si>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</si>
  <si>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</si>
  <si>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</si>
  <si>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</si>
  <si>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</si>
  <si>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</si>
  <si>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</si>
  <si>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</si>
  <si>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</si>
  <si>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</si>
  <si>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</si>
  <si>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</si>
  <si>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</si>
  <si>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</si>
  <si>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</si>
  <si>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</si>
  <si>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</si>
  <si>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</si>
  <si>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</si>
  <si>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</si>
  <si>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</si>
  <si>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</si>
  <si>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</si>
  <si>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</si>
  <si>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</si>
  <si>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</si>
  <si>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</si>
  <si>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</si>
  <si>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</si>
  <si>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</si>
  <si>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</si>
  <si>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</si>
  <si>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</si>
  <si>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</si>
  <si>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</si>
  <si>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</si>
  <si>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</si>
  <si>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</si>
  <si>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</si>
  <si>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</si>
  <si>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</si>
  <si>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</si>
  <si>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</si>
  <si>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</si>
  <si>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</si>
  <si>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</si>
  <si>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</si>
  <si>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</si>
  <si>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</si>
  <si>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</si>
  <si>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07933 Круг Scotch-Brite XT-DC S XCS фиолетовый 100мм х 13мм - 30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</si>
  <si>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</si>
  <si>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</si>
  <si>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</si>
  <si>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</si>
  <si>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</si>
  <si>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</si>
  <si>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</si>
  <si>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</si>
  <si>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</si>
  <si>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</si>
  <si>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</si>
  <si>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</si>
  <si>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</si>
  <si>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</si>
  <si>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</si>
  <si>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</si>
  <si>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</si>
  <si>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</si>
  <si>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</si>
  <si>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</si>
  <si>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</si>
  <si>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</si>
  <si>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</si>
  <si>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</si>
  <si>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</si>
  <si>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</si>
  <si>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</si>
  <si>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</si>
  <si>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</si>
  <si>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</si>
  <si>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</si>
  <si>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</si>
  <si>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</si>
  <si>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</si>
  <si>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</si>
  <si>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</si>
  <si>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</si>
  <si>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</si>
  <si>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</si>
  <si>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</si>
  <si>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</si>
  <si>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</si>
  <si>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</si>
  <si>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</si>
  <si>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</si>
  <si>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</si>
  <si>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</si>
  <si>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</si>
  <si>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</si>
  <si>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</si>
  <si>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</si>
  <si>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</si>
  <si>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</si>
  <si>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</si>
  <si>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Шлифовальные ленты из материала R155 (оксид алюминия, основа ткань X, закрытая насыпка) для шлифования древесины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</si>
  <si>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</si>
  <si>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</si>
  <si>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</si>
  <si>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</si>
  <si>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</si>
  <si>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</si>
  <si>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</si>
  <si>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</si>
  <si>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</si>
  <si>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</si>
  <si>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</si>
  <si>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</si>
  <si>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</si>
  <si>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</si>
  <si>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</si>
  <si>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</si>
  <si>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</si>
  <si>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</si>
  <si>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</si>
  <si>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</si>
  <si>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</si>
  <si>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</si>
  <si>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</si>
  <si>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</si>
  <si>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</si>
  <si>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</si>
  <si>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</si>
  <si>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</si>
  <si>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</si>
  <si>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</si>
  <si>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</si>
  <si>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</si>
  <si>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</si>
  <si>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</si>
  <si>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</si>
  <si>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</si>
  <si>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</si>
  <si>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</si>
  <si>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</si>
  <si>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</si>
  <si>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</si>
  <si>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</si>
  <si>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</si>
  <si>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</si>
  <si>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</si>
  <si>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</si>
  <si>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</si>
  <si>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</si>
  <si>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</si>
  <si>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</si>
  <si>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</si>
  <si>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</si>
  <si>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</si>
  <si>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</si>
  <si>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</si>
  <si>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</si>
  <si>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</si>
  <si>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</si>
  <si>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</si>
  <si>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</si>
  <si>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</si>
  <si>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</si>
  <si>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</si>
  <si>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</si>
  <si>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</si>
  <si>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</si>
  <si>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</si>
  <si>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</si>
  <si>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</si>
  <si>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</si>
  <si>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</si>
  <si>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</si>
  <si>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</si>
  <si>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</si>
  <si>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</si>
  <si>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</si>
  <si>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</si>
  <si>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</si>
  <si>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</si>
  <si>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</si>
  <si>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</si>
  <si>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</si>
  <si>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</si>
  <si>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</si>
  <si>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</si>
  <si>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</si>
  <si>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</si>
  <si>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</si>
  <si>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</si>
  <si>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</si>
  <si>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</si>
  <si>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</si>
  <si>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</si>
  <si>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</si>
  <si>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</si>
  <si>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</si>
  <si>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</si>
  <si>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</si>
  <si>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</si>
  <si>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</si>
  <si>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</si>
  <si>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</si>
  <si>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</si>
  <si>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</si>
  <si>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</si>
  <si>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</si>
  <si>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</si>
  <si>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</si>
  <si>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</si>
  <si>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</si>
  <si>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</si>
  <si>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</si>
  <si>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</si>
  <si>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</si>
  <si>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</si>
  <si>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</si>
  <si>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</si>
  <si>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</si>
  <si>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</si>
  <si>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</si>
  <si>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</si>
  <si>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</si>
  <si>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</si>
  <si>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</si>
  <si>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</si>
  <si>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</si>
  <si>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</si>
  <si>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</si>
  <si>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</si>
  <si>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</si>
  <si>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</si>
  <si>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</si>
  <si>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</si>
  <si>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</si>
  <si>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</si>
  <si>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</si>
  <si>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</si>
  <si>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</si>
  <si>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</si>
  <si>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</si>
  <si>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</si>
  <si>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</si>
  <si>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</si>
  <si>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</si>
  <si>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</si>
  <si>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</si>
  <si>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</si>
  <si>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</si>
  <si>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</si>
  <si>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</si>
  <si>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</si>
  <si>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</si>
  <si>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</si>
  <si>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</si>
  <si>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</si>
  <si>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</si>
  <si>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</si>
  <si>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</si>
  <si>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</si>
  <si>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</si>
  <si>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</si>
  <si>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</si>
  <si>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</si>
  <si>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</si>
  <si>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</si>
  <si>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</si>
  <si>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</si>
  <si>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</si>
  <si>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</si>
  <si>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</si>
  <si>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</si>
  <si>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</si>
  <si>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</si>
  <si>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</si>
  <si>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</si>
  <si>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</si>
  <si>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</si>
  <si>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</si>
  <si>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</si>
  <si>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</si>
  <si>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</si>
  <si>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</si>
  <si>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</si>
  <si>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</si>
  <si>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</si>
  <si>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</si>
  <si>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</si>
  <si>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</si>
  <si>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</si>
  <si>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</si>
  <si>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</si>
  <si>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</si>
  <si>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</si>
  <si>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</si>
  <si>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</si>
  <si>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</si>
  <si>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</si>
  <si>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</si>
  <si>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</si>
  <si>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</si>
  <si>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</si>
  <si>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</si>
  <si>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</si>
  <si>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</si>
  <si>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</si>
  <si>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</si>
  <si>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</si>
  <si>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</si>
  <si>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</si>
  <si>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</si>
  <si>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</si>
  <si>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</si>
  <si>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</si>
  <si>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</si>
  <si>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</si>
  <si>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</si>
  <si>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</si>
  <si>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</si>
  <si>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</si>
  <si>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</si>
  <si>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</si>
  <si>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</si>
  <si>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</si>
  <si>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</si>
  <si>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</si>
  <si>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</si>
  <si>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</si>
  <si>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</si>
  <si>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</si>
  <si>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</si>
  <si>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</si>
  <si>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</si>
  <si>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</si>
  <si>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</si>
  <si>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</si>
  <si>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</si>
  <si>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</si>
  <si>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</si>
  <si>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</si>
  <si>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</si>
  <si>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</si>
  <si>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</si>
  <si>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</si>
  <si>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</si>
  <si>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</si>
  <si>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</si>
  <si>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</si>
  <si>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</si>
  <si>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</si>
  <si>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</si>
  <si>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</si>
  <si>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</si>
  <si>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</si>
  <si>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</si>
  <si>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</si>
  <si>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</si>
  <si>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</si>
  <si>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</si>
  <si>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</si>
  <si>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</si>
  <si>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</si>
  <si>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</si>
  <si>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</si>
  <si>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</si>
  <si>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</si>
  <si>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</si>
  <si>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</si>
  <si>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</si>
  <si>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</si>
  <si>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</si>
  <si>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</si>
  <si>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</si>
  <si>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</si>
  <si>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</si>
  <si>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</si>
  <si>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</si>
  <si>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</si>
  <si>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</si>
  <si>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</si>
  <si>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</si>
  <si>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</si>
  <si>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</si>
  <si>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</si>
  <si>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</si>
  <si>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</si>
  <si>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</si>
  <si>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</si>
  <si>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</si>
  <si>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</si>
  <si>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</si>
  <si>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</si>
  <si>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</si>
  <si>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</si>
  <si>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</si>
  <si>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</si>
  <si>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</si>
  <si>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</si>
  <si>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</si>
  <si>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</si>
  <si>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</si>
  <si>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</si>
  <si>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</si>
  <si>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</si>
  <si>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</si>
  <si>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</si>
  <si>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</si>
  <si>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</si>
  <si>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</si>
  <si>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</si>
  <si>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</si>
  <si>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</si>
  <si>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</si>
  <si>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</si>
  <si>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</si>
  <si>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</si>
  <si>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</si>
  <si>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</si>
  <si>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</si>
  <si>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</si>
  <si>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</si>
  <si>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</si>
  <si>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</si>
  <si>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</si>
  <si>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</si>
  <si>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</si>
  <si>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</si>
  <si>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</si>
  <si>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</si>
  <si>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</si>
  <si>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</si>
  <si>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</si>
  <si>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</si>
  <si>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</si>
  <si>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</si>
  <si>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</si>
  <si>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</si>
  <si>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</si>
  <si>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</si>
  <si>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</si>
  <si>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</si>
  <si>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</si>
  <si>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</si>
  <si>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</si>
  <si>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</si>
  <si>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</si>
  <si>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</si>
  <si>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</si>
  <si>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</si>
  <si>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</si>
  <si>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</si>
  <si>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</si>
  <si>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</si>
  <si>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</si>
  <si>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</si>
  <si>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</si>
  <si>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</si>
  <si>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</si>
  <si>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</si>
  <si>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</si>
  <si>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</si>
  <si>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</si>
  <si>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</si>
  <si>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</si>
  <si>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</si>
  <si>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</si>
  <si>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</si>
  <si>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</si>
  <si>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</si>
  <si>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</si>
  <si>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</si>
  <si>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</si>
  <si>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</si>
  <si>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</si>
  <si>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</si>
  <si>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</si>
  <si>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</si>
  <si>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</si>
  <si>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</si>
  <si>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</si>
  <si>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</si>
  <si>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</si>
  <si>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</si>
  <si>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</si>
  <si>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</si>
  <si>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</si>
  <si>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</si>
  <si>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</si>
  <si>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</si>
  <si>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</si>
  <si>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</si>
  <si>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</si>
  <si>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</si>
  <si>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</si>
  <si>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</si>
  <si>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</si>
  <si>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</si>
  <si>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</si>
  <si>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</si>
  <si>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</si>
  <si>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</si>
  <si>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</si>
  <si>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</si>
  <si>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</si>
  <si>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</si>
  <si>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</si>
  <si>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</si>
  <si>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</si>
  <si>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</si>
  <si>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</si>
  <si>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</si>
  <si>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</si>
  <si>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</si>
  <si>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</si>
  <si>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</si>
  <si>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</si>
  <si>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</si>
  <si>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</si>
  <si>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</si>
  <si>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</si>
  <si>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</si>
  <si>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</si>
  <si>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</si>
  <si>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</si>
  <si>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</si>
  <si>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</si>
  <si>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</si>
  <si>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</si>
  <si>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</si>
  <si>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</si>
  <si>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</si>
  <si>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</si>
  <si>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</si>
  <si>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FC-3/12</t>
  </si>
  <si>
    <t>FARECLA Жёлтая полировальная салфетка 40х40см (3шт.)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</si>
  <si>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</si>
  <si>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</si>
  <si>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</si>
  <si>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</si>
  <si>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</si>
  <si>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</si>
  <si>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</si>
  <si>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</si>
  <si>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</si>
  <si>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</si>
  <si>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</si>
  <si>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</si>
  <si>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</si>
  <si>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</si>
  <si>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</si>
  <si>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</si>
  <si>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</si>
  <si>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</si>
  <si>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</si>
  <si>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</si>
  <si>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</si>
  <si>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</si>
  <si>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</si>
  <si>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</si>
  <si>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</si>
  <si>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</si>
  <si>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</si>
  <si>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</si>
  <si>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</si>
  <si>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</si>
  <si>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</si>
  <si>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</si>
  <si>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</si>
  <si>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</si>
  <si>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</si>
  <si>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</si>
  <si>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</si>
  <si>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</si>
  <si>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</si>
  <si>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</si>
  <si>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</si>
  <si>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</si>
  <si>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</si>
  <si>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</si>
  <si>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</si>
  <si>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</si>
  <si>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</si>
  <si>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</si>
  <si>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</si>
  <si>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</si>
  <si>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</si>
  <si>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</si>
  <si>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</si>
  <si>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</si>
  <si>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</si>
  <si>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</si>
  <si>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</si>
  <si>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</si>
  <si>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</si>
  <si>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</si>
  <si>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</si>
  <si>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</si>
  <si>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</si>
  <si>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</si>
  <si>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</si>
  <si>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</si>
  <si>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</si>
  <si>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</si>
  <si>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</si>
  <si>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</si>
  <si>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</si>
  <si>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</si>
  <si>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</si>
  <si>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</si>
  <si>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</si>
  <si>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</si>
  <si>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</si>
  <si>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</si>
  <si>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</si>
  <si>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</si>
  <si>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</si>
  <si>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</si>
  <si>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</si>
  <si>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</si>
  <si>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</si>
  <si>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</si>
  <si>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</si>
  <si>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</si>
  <si>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</si>
  <si>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</si>
  <si>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</si>
  <si>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</si>
  <si>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</si>
  <si>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</si>
  <si>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</si>
  <si>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</si>
  <si>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</si>
  <si>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</si>
  <si>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</si>
  <si>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</si>
  <si>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</si>
  <si>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</si>
  <si>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</si>
  <si>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</si>
  <si>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</si>
  <si>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</si>
  <si>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</si>
  <si>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</si>
  <si>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</si>
  <si>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</si>
  <si>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</si>
  <si>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</si>
  <si>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</si>
  <si>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</si>
  <si>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</si>
  <si>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</si>
  <si>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</si>
  <si>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</si>
  <si>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</si>
  <si>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</si>
  <si>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</si>
  <si>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</si>
  <si>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</si>
  <si>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</si>
  <si>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</si>
  <si>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</si>
  <si>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</si>
  <si>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</si>
  <si>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</si>
  <si>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</si>
  <si>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</si>
  <si>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</si>
  <si>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</si>
  <si>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</si>
  <si>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</si>
  <si>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</si>
  <si>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</si>
  <si>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</si>
  <si>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</si>
  <si>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</si>
  <si>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</si>
  <si>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</si>
  <si>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</si>
  <si>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</si>
  <si>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</si>
  <si>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</si>
  <si>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</si>
  <si>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</si>
  <si>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</si>
  <si>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</si>
  <si>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</si>
  <si>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</si>
  <si>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</si>
  <si>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</si>
  <si>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</si>
  <si>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</si>
  <si>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</si>
  <si>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</si>
  <si>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</si>
  <si>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</si>
  <si>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</si>
  <si>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</si>
  <si>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</si>
  <si>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</si>
  <si>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</si>
  <si>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</si>
  <si>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</si>
  <si>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</si>
  <si>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</si>
  <si>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</si>
  <si>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</si>
  <si>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</si>
  <si>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</si>
  <si>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</si>
  <si>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</si>
  <si>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</si>
  <si>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</si>
  <si>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</si>
  <si>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</si>
  <si>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</si>
  <si>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</si>
  <si>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</si>
  <si>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</si>
  <si>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</si>
  <si>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</si>
  <si>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</si>
  <si>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</si>
  <si>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</si>
  <si>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</si>
  <si>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</si>
  <si>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</si>
  <si>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</si>
  <si>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</si>
  <si>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</si>
  <si>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</si>
  <si>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</si>
  <si>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</si>
  <si>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</si>
  <si>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</si>
  <si>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</si>
  <si>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</si>
  <si>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</si>
  <si>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</si>
  <si>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</si>
  <si>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</si>
  <si>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</si>
  <si>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</si>
  <si>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</si>
  <si>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</si>
  <si>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</si>
  <si>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</si>
  <si>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</si>
  <si>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</si>
  <si>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</si>
  <si>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</si>
  <si>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</si>
  <si>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</si>
  <si>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</si>
  <si>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</si>
  <si>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</si>
  <si>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</si>
  <si>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</si>
  <si>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</si>
  <si>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</si>
  <si>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</si>
  <si>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</si>
  <si>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</si>
  <si>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</si>
  <si>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</si>
  <si>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</si>
  <si>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</si>
  <si>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</si>
  <si>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</si>
  <si>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</si>
  <si>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</si>
  <si>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</si>
  <si>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</si>
  <si>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</si>
  <si>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</si>
  <si>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</si>
  <si>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</si>
  <si>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</si>
  <si>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</si>
  <si>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</si>
  <si>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</si>
  <si>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</si>
  <si>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</si>
  <si>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</si>
  <si>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</si>
  <si>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</si>
  <si>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</si>
  <si>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</si>
  <si>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</si>
  <si>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</si>
  <si>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</si>
  <si>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</si>
  <si>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</si>
  <si>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</si>
  <si>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</si>
  <si>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</si>
  <si>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</si>
  <si>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</si>
  <si>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</si>
  <si>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</si>
  <si>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</si>
  <si>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</si>
  <si>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</si>
  <si>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</si>
  <si>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</si>
  <si>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</si>
  <si>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</si>
  <si>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</si>
  <si>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</si>
  <si>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</si>
  <si>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</si>
  <si>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</si>
  <si>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</si>
  <si>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</si>
  <si>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</si>
  <si>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</si>
  <si>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</si>
  <si>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</si>
  <si>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</si>
  <si>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</si>
  <si>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</si>
  <si>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</si>
  <si>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</si>
  <si>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</si>
  <si>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</si>
  <si>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</si>
  <si>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</si>
  <si>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</si>
  <si>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</si>
  <si>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</si>
  <si>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</si>
  <si>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</si>
  <si>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</si>
  <si>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</si>
  <si>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</si>
  <si>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</si>
  <si>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</si>
  <si>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</si>
  <si>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</si>
  <si>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</si>
  <si>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</si>
  <si>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</si>
  <si>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</si>
  <si>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</si>
  <si>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</si>
  <si>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</si>
  <si>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</si>
  <si>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</si>
  <si>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</si>
  <si>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</si>
  <si>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</si>
  <si>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</si>
  <si>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</si>
  <si>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</si>
  <si>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</si>
  <si>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</si>
  <si>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</si>
  <si>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</si>
  <si>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</si>
  <si>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</si>
  <si>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</si>
  <si>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</si>
  <si>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</si>
  <si>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</si>
  <si>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X61V</t>
  </si>
  <si>
    <t>Орбитальная шлифовальная машина Dynorbital EXTREME с пылеотводом. Ø опоры 152 мм. Ход эксцентрика: 5 мм. Рабочее давление: 6.2 Бар. Скорость вращения: 12000 об/мин. Вес: 0.9 кг. Мощн: 0.3 л/с. Макс.расх.возд: 538 л/м.</t>
  </si>
  <si>
    <t>X62V</t>
  </si>
  <si>
    <t>Орбитальная шлифовальная машина Dynorbital EXTREME с пылеотводом. Ø опоры 152 мм. Ход эксцентрика: 2.5 мм. Рабочее давление: 6.2 Бар. Скорость вращения: 12000 об/мин. Вес: 0.9 кг. Мощн: 0.3 л/с. Макс.расх.возд: 538 л/м.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</si>
  <si>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</si>
  <si>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</si>
  <si>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</si>
  <si>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</si>
  <si>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</si>
  <si>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</si>
  <si>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</si>
  <si>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</si>
  <si>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</si>
  <si>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</si>
  <si>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</si>
  <si>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</si>
  <si>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</si>
  <si>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</si>
  <si>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</si>
  <si>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</si>
  <si>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</si>
  <si>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</si>
  <si>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</si>
  <si>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</si>
  <si>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</si>
  <si>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</si>
  <si>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</si>
  <si>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</si>
  <si>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</si>
  <si>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</si>
  <si>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</si>
  <si>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</si>
  <si>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</si>
  <si>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</si>
  <si>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</si>
  <si>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</si>
  <si>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</si>
  <si>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</si>
  <si>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</si>
  <si>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</si>
  <si>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</si>
  <si>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</si>
  <si>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</si>
  <si>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</si>
  <si>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</si>
  <si>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</si>
  <si>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</si>
  <si>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</si>
  <si>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</si>
  <si>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</si>
  <si>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</si>
  <si>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</si>
  <si>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</si>
  <si>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</si>
  <si>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</si>
  <si>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</si>
  <si>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</si>
  <si>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</si>
  <si>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</si>
  <si>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</si>
  <si>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</si>
  <si>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</si>
  <si>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</si>
  <si>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</si>
  <si>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</si>
  <si>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</si>
  <si>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</si>
  <si>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</si>
  <si>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</si>
  <si>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</si>
  <si>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</si>
  <si>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</si>
  <si>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</si>
  <si>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</si>
  <si>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</si>
  <si>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</si>
  <si>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</si>
  <si>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</si>
  <si>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</si>
  <si>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</si>
  <si>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</si>
  <si>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</si>
  <si>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</si>
  <si>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</si>
  <si>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</si>
  <si>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</si>
  <si>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</si>
  <si>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</si>
  <si>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</si>
  <si>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</si>
  <si>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</si>
  <si>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</si>
  <si>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</si>
  <si>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</si>
  <si>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</si>
  <si>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</si>
  <si>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</si>
  <si>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</si>
  <si>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</si>
  <si>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</si>
  <si>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</si>
  <si>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</si>
  <si>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</si>
  <si>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</si>
  <si>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</si>
  <si>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</si>
  <si>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</si>
  <si>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</si>
  <si>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</si>
  <si>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</si>
  <si>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</si>
  <si>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</si>
  <si>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</si>
  <si>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</si>
  <si>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</si>
  <si>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</si>
  <si>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</si>
  <si>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</si>
  <si>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</si>
  <si>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</si>
  <si>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</si>
  <si>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</si>
  <si>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</si>
  <si>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</si>
  <si>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</si>
  <si>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</si>
  <si>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</si>
  <si>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</si>
  <si>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</si>
  <si>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</si>
  <si>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</si>
  <si>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</si>
  <si>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</si>
  <si>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</si>
  <si>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</si>
  <si>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</si>
  <si>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</si>
  <si>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</si>
  <si>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</si>
  <si>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</si>
  <si>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</si>
  <si>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</si>
  <si>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</si>
  <si>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</si>
  <si>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</si>
  <si>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</si>
  <si>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</si>
  <si>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</si>
  <si>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</si>
  <si>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</si>
  <si>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</si>
  <si>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есть на складе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</si>
  <si>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</si>
  <si>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</si>
  <si>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</si>
  <si>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</si>
  <si>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</si>
  <si>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</si>
  <si>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</si>
  <si>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</si>
  <si>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</si>
  <si>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</si>
  <si>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</si>
  <si>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</si>
  <si>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</si>
  <si>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</si>
  <si>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</si>
  <si>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</si>
  <si>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</si>
  <si>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</si>
  <si>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</si>
  <si>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</si>
  <si>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</si>
  <si>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</si>
  <si>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</si>
  <si>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</si>
  <si>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</si>
  <si>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</si>
  <si>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</si>
  <si>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</si>
  <si>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</si>
  <si>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</si>
  <si>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</si>
  <si>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</si>
  <si>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</si>
  <si>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</si>
  <si>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</si>
  <si>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</si>
  <si>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</si>
  <si>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</si>
  <si>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</si>
  <si>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</si>
  <si>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</si>
  <si>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</si>
  <si>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</si>
  <si>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</si>
  <si>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</si>
  <si>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</si>
  <si>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</si>
  <si>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</si>
  <si>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</si>
  <si>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</si>
  <si>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</si>
  <si>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</si>
  <si>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</si>
  <si>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</si>
  <si>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</si>
  <si>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</si>
  <si>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</si>
  <si>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</si>
  <si>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</si>
  <si>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</si>
  <si>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</si>
  <si>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</si>
  <si>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</si>
  <si>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</si>
  <si>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</si>
  <si>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</si>
  <si>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</si>
  <si>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</si>
  <si>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</si>
  <si>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</si>
  <si>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</si>
  <si>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</si>
  <si>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</si>
  <si>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</si>
  <si>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</si>
  <si>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</si>
  <si>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</si>
  <si>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</si>
  <si>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</si>
  <si>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</si>
  <si>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</si>
  <si>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</si>
  <si>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</si>
  <si>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</si>
  <si>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</si>
  <si>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</si>
  <si>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</si>
  <si>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</si>
  <si>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</si>
  <si>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</si>
  <si>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</si>
  <si>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</si>
  <si>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</si>
  <si>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</si>
  <si>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</si>
  <si>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</si>
  <si>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</si>
  <si>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</si>
  <si>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</si>
  <si>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</si>
  <si>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</si>
  <si>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</si>
  <si>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</si>
  <si>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</si>
  <si>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</si>
  <si>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</si>
  <si>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</si>
  <si>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</si>
  <si>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</si>
  <si>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</si>
  <si>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</si>
  <si>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</si>
  <si>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</si>
  <si>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</si>
  <si>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</si>
  <si>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</si>
  <si>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</si>
  <si>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</si>
  <si>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</si>
  <si>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</si>
  <si>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</si>
  <si>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</si>
  <si>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</si>
  <si>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</si>
  <si>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</si>
  <si>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</si>
  <si>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</si>
  <si>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</si>
  <si>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</si>
  <si>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</si>
  <si>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</si>
  <si>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</si>
  <si>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</si>
  <si>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</si>
  <si>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</si>
  <si>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</si>
  <si>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</si>
  <si>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</si>
  <si>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</si>
  <si>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</si>
  <si>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</si>
  <si>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</si>
  <si>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</si>
  <si>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</si>
  <si>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</si>
  <si>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</si>
  <si>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</si>
  <si>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</si>
  <si>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</si>
  <si>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</si>
  <si>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</si>
  <si>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</si>
  <si>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</si>
  <si>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</si>
  <si>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</si>
  <si>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</si>
  <si>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</si>
  <si>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</si>
  <si>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</si>
  <si>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</si>
  <si>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</si>
  <si>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</si>
  <si>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</si>
  <si>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</si>
  <si>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</si>
  <si>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</si>
  <si>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</si>
  <si>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</si>
  <si>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</si>
  <si>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</si>
  <si>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</si>
  <si>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</si>
  <si>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</si>
  <si>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</si>
  <si>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</si>
  <si>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</si>
  <si>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</si>
  <si>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</si>
  <si>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</si>
  <si>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</si>
  <si>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</si>
  <si>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</si>
  <si>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</si>
  <si>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</si>
  <si>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</si>
  <si>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</si>
  <si>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</si>
  <si>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</si>
  <si>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</si>
  <si>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</si>
  <si>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</si>
  <si>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</si>
  <si>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</si>
  <si>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</si>
  <si>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</si>
  <si>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</si>
  <si>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</si>
  <si>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</si>
  <si>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</si>
  <si>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</si>
  <si>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</si>
  <si>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</si>
  <si>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</si>
  <si>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</si>
  <si>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</si>
  <si>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</si>
  <si>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</si>
  <si>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</si>
  <si>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</si>
  <si>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</si>
  <si>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</si>
  <si>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</si>
  <si>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</si>
  <si>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</si>
  <si>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</si>
  <si>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</si>
  <si>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</si>
  <si>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</si>
  <si>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</si>
  <si>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</si>
  <si>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</si>
  <si>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</si>
  <si>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</si>
  <si>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</si>
  <si>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</si>
  <si>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</si>
  <si>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</si>
  <si>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</si>
  <si>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</si>
  <si>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</si>
  <si>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</si>
  <si>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</si>
  <si>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</si>
  <si>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</si>
  <si>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</si>
  <si>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</si>
  <si>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</si>
  <si>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</si>
  <si>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</si>
  <si>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</si>
  <si>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</si>
  <si>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</si>
  <si>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</si>
  <si>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</si>
  <si>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</si>
  <si>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</si>
  <si>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</si>
  <si>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</si>
  <si>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</si>
  <si>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</si>
  <si>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</si>
  <si>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</si>
  <si>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</si>
  <si>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</si>
  <si>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</si>
  <si>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</si>
  <si>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</si>
  <si>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</si>
  <si>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</si>
  <si>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</si>
  <si>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</si>
  <si>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</si>
  <si>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</si>
  <si>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</si>
  <si>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</si>
  <si>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</si>
  <si>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</si>
  <si>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</si>
  <si>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</si>
  <si>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</si>
  <si>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</si>
  <si>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</si>
  <si>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</si>
  <si>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</si>
  <si>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</si>
  <si>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</si>
  <si>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</si>
  <si>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</si>
  <si>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</si>
  <si>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</si>
  <si>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</si>
  <si>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</si>
  <si>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</si>
  <si>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</si>
  <si>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</si>
  <si>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</si>
  <si>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</si>
  <si>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</si>
  <si>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</si>
  <si>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</si>
  <si>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</si>
  <si>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</si>
  <si>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</si>
  <si>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</si>
  <si>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</si>
  <si>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</si>
  <si>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</si>
  <si>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</si>
  <si>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</si>
  <si>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</si>
  <si>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</si>
  <si>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</si>
  <si>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</si>
  <si>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</si>
  <si>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</si>
  <si>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</si>
  <si>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</si>
  <si>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</si>
  <si>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</si>
  <si>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</si>
  <si>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</si>
  <si>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</si>
  <si>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</si>
  <si>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</si>
  <si>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</si>
  <si>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</si>
  <si>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</si>
  <si>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</si>
  <si>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</si>
  <si>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</si>
  <si>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</si>
  <si>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</si>
  <si>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</si>
  <si>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</si>
  <si>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</si>
  <si>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</si>
  <si>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</si>
  <si>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</si>
  <si>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</si>
  <si>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</si>
  <si>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</si>
  <si>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</si>
  <si>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</si>
  <si>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</si>
  <si>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</si>
  <si>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</si>
  <si>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</si>
  <si>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</si>
  <si>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</si>
  <si>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</si>
  <si>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</si>
  <si>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</si>
  <si>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</si>
  <si>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</si>
  <si>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</si>
  <si>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</si>
  <si>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</si>
  <si>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</si>
  <si>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</si>
  <si>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</si>
  <si>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</si>
  <si>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</si>
  <si>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</si>
  <si>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</si>
  <si>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</si>
  <si>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</si>
  <si>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</si>
  <si>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</si>
  <si>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</si>
  <si>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</si>
  <si>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</si>
  <si>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</si>
  <si>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</si>
  <si>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</si>
  <si>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</si>
  <si>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</si>
  <si>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</si>
  <si>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</si>
  <si>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</si>
  <si>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</si>
  <si>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</si>
  <si>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</si>
  <si>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</si>
  <si>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</si>
  <si>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</si>
  <si>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</si>
  <si>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</si>
  <si>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</si>
  <si>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</si>
  <si>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</si>
  <si>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</si>
  <si>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</si>
  <si>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</si>
  <si>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</si>
  <si>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</si>
  <si>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</si>
  <si>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</si>
  <si>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</si>
  <si>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</si>
  <si>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</si>
  <si>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</si>
  <si>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</si>
  <si>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</si>
  <si>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</si>
  <si>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</si>
  <si>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</si>
  <si>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</si>
  <si>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</si>
  <si>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</si>
  <si>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</si>
  <si>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</si>
  <si>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</si>
  <si>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</si>
  <si>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</si>
  <si>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</si>
  <si>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</si>
  <si>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</si>
  <si>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</si>
  <si>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</si>
  <si>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</si>
  <si>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</si>
  <si>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</si>
  <si>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</si>
  <si>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</si>
  <si>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</si>
  <si>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</si>
  <si>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</si>
  <si>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</si>
  <si>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</si>
  <si>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</si>
  <si>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</si>
  <si>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</si>
  <si>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</si>
  <si>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</si>
  <si>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</si>
  <si>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</si>
  <si>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</si>
  <si>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</si>
  <si>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</si>
  <si>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</si>
  <si>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</si>
  <si>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</si>
  <si>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</si>
  <si>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</si>
  <si>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</si>
  <si>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</si>
  <si>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</si>
  <si>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</si>
  <si>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</si>
  <si>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</si>
  <si>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</si>
  <si>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</si>
  <si>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</si>
  <si>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</si>
  <si>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</si>
  <si>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</si>
  <si>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</si>
  <si>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</si>
  <si>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</si>
  <si>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</si>
  <si>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</si>
  <si>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</si>
  <si>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</si>
  <si>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</si>
  <si>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</si>
  <si>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</si>
  <si>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</si>
  <si>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</si>
  <si>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</si>
  <si>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</si>
  <si>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</si>
  <si>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</si>
  <si>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</si>
  <si>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</si>
  <si>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</si>
  <si>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</si>
  <si>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</si>
  <si>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</si>
  <si>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</si>
  <si>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</si>
  <si>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</si>
  <si>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</si>
  <si>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</si>
  <si>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</si>
  <si>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</si>
  <si>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</si>
  <si>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</si>
  <si>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</si>
  <si>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</si>
  <si>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</si>
  <si>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</si>
  <si>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</si>
  <si>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</si>
  <si>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</si>
  <si>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</si>
  <si>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</si>
  <si>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</si>
  <si>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</si>
  <si>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</si>
  <si>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</si>
  <si>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</si>
  <si>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</si>
  <si>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</si>
  <si>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</si>
  <si>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</si>
  <si>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</si>
  <si>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</si>
  <si>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</si>
  <si>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</si>
  <si>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</si>
  <si>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</si>
  <si>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</si>
  <si>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</si>
  <si>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</si>
  <si>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</si>
  <si>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</si>
  <si>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</si>
  <si>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</si>
  <si>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</si>
  <si>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</si>
  <si>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</si>
  <si>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</si>
  <si>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</si>
  <si>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</si>
  <si>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</si>
  <si>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</si>
  <si>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</si>
  <si>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</si>
  <si>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</si>
  <si>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</si>
  <si>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</si>
  <si>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</si>
  <si>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</si>
  <si>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</si>
  <si>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</si>
  <si>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</si>
  <si>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 xml:space="preserve">Абразивный материал на основе эластичной ткани K15F 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</si>
  <si>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</si>
  <si>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</si>
  <si>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</si>
  <si>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</si>
  <si>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</si>
  <si>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</si>
  <si>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</si>
  <si>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</si>
  <si>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</si>
  <si>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</si>
  <si>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</si>
  <si>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</si>
  <si>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</si>
  <si>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</si>
  <si>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</si>
  <si>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</si>
  <si>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</si>
  <si>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</si>
  <si>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</si>
  <si>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</si>
  <si>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</si>
  <si>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</si>
  <si>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</si>
  <si>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</si>
  <si>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</si>
  <si>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</si>
  <si>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</si>
  <si>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</si>
  <si>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</si>
  <si>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</si>
  <si>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</si>
  <si>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</si>
  <si>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</si>
  <si>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</si>
  <si>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</si>
  <si>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</si>
  <si>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</si>
  <si>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</si>
  <si>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</si>
  <si>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</si>
  <si>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</si>
  <si>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</si>
  <si>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</si>
  <si>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</si>
  <si>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</si>
  <si>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</si>
  <si>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</si>
  <si>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</si>
  <si>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</si>
  <si>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</si>
  <si>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</si>
  <si>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</si>
  <si>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</si>
  <si>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</si>
  <si>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</si>
  <si>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</si>
  <si>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</si>
  <si>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</si>
  <si>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</si>
  <si>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</si>
  <si>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</si>
  <si>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</si>
  <si>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</si>
  <si>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</si>
  <si>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</si>
  <si>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</si>
  <si>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</si>
  <si>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</si>
  <si>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</si>
  <si>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</si>
  <si>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</si>
  <si>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</si>
  <si>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</si>
  <si>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</si>
  <si>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</si>
  <si>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</si>
  <si>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</si>
  <si>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</si>
  <si>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</si>
  <si>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</si>
  <si>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</si>
  <si>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</si>
  <si>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</si>
  <si>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</si>
  <si>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</si>
  <si>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</si>
  <si>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</si>
  <si>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</si>
  <si>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</si>
  <si>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</si>
  <si>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</si>
  <si>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</si>
  <si>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</si>
  <si>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</si>
  <si>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</si>
  <si>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</si>
  <si>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</si>
  <si>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</si>
  <si>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</si>
  <si>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</si>
  <si>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</si>
  <si>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</si>
  <si>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</si>
  <si>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</si>
  <si>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</si>
  <si>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</si>
  <si>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</si>
  <si>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</si>
  <si>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</si>
  <si>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</si>
  <si>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</si>
  <si>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</si>
  <si>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</si>
  <si>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</si>
  <si>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</si>
  <si>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</si>
  <si>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</si>
  <si>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</si>
  <si>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</si>
  <si>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</si>
  <si>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</si>
  <si>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</si>
  <si>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</si>
  <si>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</si>
  <si>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</si>
  <si>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</si>
  <si>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</si>
  <si>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</si>
  <si>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</si>
  <si>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</si>
  <si>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</si>
  <si>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</si>
  <si>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</si>
  <si>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</si>
  <si>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</si>
  <si>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</si>
  <si>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</si>
  <si>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</si>
  <si>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</si>
  <si>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</si>
  <si>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</si>
  <si>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</si>
  <si>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</si>
  <si>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</si>
  <si>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</si>
  <si>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</si>
  <si>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</si>
  <si>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</si>
  <si>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</si>
  <si>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</si>
  <si>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</si>
  <si>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</si>
  <si>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</si>
  <si>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</si>
  <si>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</si>
  <si>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</si>
  <si>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</si>
  <si>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</si>
  <si>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</si>
  <si>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</si>
  <si>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</si>
  <si>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</si>
  <si>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</si>
  <si>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</si>
  <si>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</si>
  <si>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</si>
  <si>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</si>
  <si>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</si>
  <si>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</si>
  <si>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</si>
  <si>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</si>
  <si>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</si>
  <si>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</si>
  <si>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</si>
  <si>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</si>
  <si>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</si>
  <si>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</si>
  <si>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</si>
  <si>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</si>
  <si>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</si>
  <si>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</si>
  <si>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</si>
  <si>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</si>
  <si>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</si>
  <si>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</si>
  <si>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</si>
  <si>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</si>
  <si>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</si>
  <si>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</si>
  <si>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</si>
  <si>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</si>
  <si>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</si>
  <si>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</si>
  <si>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</si>
  <si>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</si>
  <si>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</si>
  <si>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</si>
  <si>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</si>
  <si>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</si>
  <si>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</si>
  <si>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</si>
  <si>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</si>
  <si>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</si>
  <si>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</si>
  <si>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</si>
  <si>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</si>
  <si>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</si>
  <si>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</si>
  <si>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</si>
  <si>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</si>
  <si>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</si>
  <si>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</si>
  <si>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</si>
  <si>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</si>
  <si>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</si>
  <si>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</si>
  <si>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</si>
  <si>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</si>
  <si>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</si>
  <si>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</si>
  <si>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</si>
  <si>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</si>
  <si>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</si>
  <si>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</si>
  <si>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</si>
  <si>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</si>
  <si>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</si>
  <si>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</si>
  <si>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</si>
  <si>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</si>
  <si>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</si>
  <si>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</si>
  <si>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</si>
  <si>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</si>
  <si>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Новинка!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</si>
  <si>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</si>
  <si>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</si>
  <si>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</si>
  <si>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</si>
  <si>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</si>
  <si>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</si>
  <si>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</si>
  <si>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</si>
  <si>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</si>
  <si>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</si>
  <si>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</si>
  <si>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</si>
  <si>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</si>
  <si>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</si>
  <si>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</si>
  <si>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</si>
  <si>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</si>
  <si>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</si>
  <si>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</si>
  <si>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</si>
  <si>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</si>
  <si>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</si>
  <si>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</si>
  <si>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</si>
  <si>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</si>
  <si>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</si>
  <si>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</si>
  <si>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</si>
  <si>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</si>
  <si>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</si>
  <si>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</si>
  <si>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</si>
  <si>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</si>
  <si>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</si>
  <si>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</si>
  <si>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</si>
  <si>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</si>
  <si>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</si>
  <si>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</si>
  <si>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</si>
  <si>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</si>
  <si>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</si>
  <si>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</si>
  <si>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</si>
  <si>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</si>
  <si>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</si>
  <si>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</si>
  <si>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</si>
  <si>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</si>
  <si>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</si>
  <si>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</si>
  <si>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</si>
  <si>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</si>
  <si>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</si>
  <si>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</si>
  <si>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</si>
  <si>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</si>
  <si>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</si>
  <si>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</si>
  <si>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</si>
  <si>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</si>
  <si>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</si>
  <si>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</si>
  <si>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</si>
  <si>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</si>
  <si>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</si>
  <si>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</si>
  <si>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</si>
  <si>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</si>
  <si>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</si>
  <si>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</si>
  <si>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</si>
  <si>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</si>
  <si>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</si>
  <si>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</si>
  <si>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</si>
  <si>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</si>
  <si>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</si>
  <si>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</si>
  <si>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SATA Защитные очки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</si>
  <si>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</si>
  <si>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</si>
  <si>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</si>
  <si>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</si>
  <si>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</si>
  <si>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</si>
  <si>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</si>
  <si>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</si>
  <si>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</si>
  <si>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</si>
  <si>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</si>
  <si>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</si>
  <si>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</si>
  <si>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</si>
  <si>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</si>
  <si>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</si>
  <si>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</si>
  <si>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</si>
  <si>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</si>
  <si>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</si>
  <si>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</si>
  <si>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</si>
  <si>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</si>
  <si>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</si>
  <si>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</si>
  <si>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</si>
  <si>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</si>
  <si>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</si>
  <si>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</si>
  <si>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</si>
  <si>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</si>
  <si>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</si>
  <si>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</si>
  <si>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</si>
  <si>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</si>
  <si>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</si>
  <si>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</si>
  <si>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</si>
  <si>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</si>
  <si>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</si>
  <si>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</si>
  <si>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</si>
  <si>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</si>
  <si>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</si>
  <si>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</si>
  <si>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</si>
  <si>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</si>
  <si>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</si>
  <si>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</si>
  <si>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</si>
  <si>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</si>
  <si>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</si>
  <si>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</si>
  <si>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</si>
  <si>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</si>
  <si>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</si>
  <si>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</si>
  <si>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</si>
  <si>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</si>
  <si>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</si>
  <si>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</si>
  <si>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</si>
  <si>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</si>
  <si>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</si>
  <si>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</si>
  <si>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</si>
  <si>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</si>
  <si>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</si>
  <si>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</si>
  <si>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</si>
  <si>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</si>
  <si>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</si>
  <si>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</si>
  <si>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</si>
  <si>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</si>
  <si>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</si>
  <si>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</si>
  <si>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</si>
  <si>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</si>
  <si>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</si>
  <si>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</si>
  <si>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</si>
  <si>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</si>
  <si>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</si>
  <si>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</si>
  <si>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</si>
  <si>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</si>
  <si>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</si>
  <si>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</si>
  <si>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</si>
  <si>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</si>
  <si>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</si>
  <si>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</si>
  <si>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</si>
  <si>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</si>
  <si>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</si>
  <si>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</si>
  <si>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</si>
  <si>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</si>
  <si>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</si>
  <si>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</si>
  <si>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</si>
  <si>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</si>
  <si>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</si>
  <si>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</si>
  <si>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</si>
  <si>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</si>
  <si>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</si>
  <si>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</si>
  <si>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</si>
  <si>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</si>
  <si>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</si>
  <si>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</si>
  <si>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</si>
  <si>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</si>
  <si>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</si>
  <si>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</si>
  <si>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</si>
  <si>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</si>
  <si>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</si>
  <si>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</si>
  <si>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</si>
  <si>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</si>
  <si>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</si>
  <si>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</si>
  <si>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</si>
  <si>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</si>
  <si>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</si>
  <si>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</si>
  <si>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</si>
  <si>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</si>
  <si>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</si>
  <si>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</si>
  <si>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Курок с набором крепления для SATAjet 2000 HVLP</t>
  </si>
  <si>
    <t>SATA Сменная батарейка для JET Digital</t>
  </si>
  <si>
    <t>SATA Винт регулятора подачи материала для SATAjet 2000, jet 90</t>
  </si>
  <si>
    <t>SATA Кольцо системы распределения воздуха для jet 2000 HVLP, с серийным номером до 43699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</si>
  <si>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</si>
  <si>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</si>
  <si>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</si>
  <si>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</si>
  <si>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</si>
  <si>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</si>
  <si>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</si>
  <si>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</si>
  <si>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</si>
  <si>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</si>
  <si>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</si>
  <si>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</si>
  <si>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</si>
  <si>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</si>
  <si>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</si>
  <si>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</si>
  <si>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</si>
  <si>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</si>
  <si>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</si>
  <si>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</si>
  <si>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</si>
  <si>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</si>
  <si>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</si>
  <si>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</si>
  <si>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</si>
  <si>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</si>
  <si>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</si>
  <si>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</si>
  <si>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</si>
  <si>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</si>
  <si>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</si>
  <si>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</si>
  <si>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</si>
  <si>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</si>
  <si>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</si>
  <si>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</si>
  <si>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</si>
  <si>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</si>
  <si>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</si>
  <si>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</si>
  <si>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</si>
  <si>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</si>
  <si>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</si>
  <si>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</si>
  <si>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</si>
  <si>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</si>
  <si>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</si>
  <si>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</si>
  <si>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</si>
  <si>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</si>
  <si>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</si>
  <si>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</si>
  <si>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</si>
  <si>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</si>
  <si>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</si>
  <si>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</si>
  <si>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</si>
  <si>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</si>
  <si>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</si>
  <si>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</si>
  <si>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</si>
  <si>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</si>
  <si>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</si>
  <si>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</si>
  <si>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</si>
  <si>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</si>
  <si>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</si>
  <si>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</si>
  <si>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</si>
  <si>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</si>
  <si>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</si>
  <si>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</si>
  <si>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</si>
  <si>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</si>
  <si>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</si>
  <si>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</si>
  <si>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</si>
  <si>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</si>
  <si>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</si>
  <si>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</si>
  <si>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</si>
  <si>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</si>
  <si>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</si>
  <si>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</si>
  <si>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</si>
  <si>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</si>
  <si>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</si>
  <si>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</si>
  <si>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</si>
  <si>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</si>
  <si>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</si>
  <si>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</si>
  <si>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</si>
  <si>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</si>
  <si>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</si>
  <si>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</si>
  <si>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</si>
  <si>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</si>
  <si>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</si>
  <si>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</si>
  <si>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</si>
  <si>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</si>
  <si>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</si>
  <si>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</si>
  <si>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</si>
  <si>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</si>
  <si>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</si>
  <si>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</si>
  <si>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</si>
  <si>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</si>
  <si>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</si>
  <si>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</si>
  <si>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</si>
  <si>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</si>
  <si>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</si>
  <si>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</si>
  <si>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</si>
  <si>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</si>
  <si>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</si>
  <si>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</si>
  <si>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</si>
  <si>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</si>
  <si>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</si>
  <si>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</si>
  <si>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</si>
  <si>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</si>
  <si>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</si>
  <si>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</si>
  <si>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</si>
  <si>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</si>
  <si>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</si>
  <si>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</si>
  <si>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</si>
  <si>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</si>
  <si>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</si>
  <si>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</si>
  <si>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</si>
  <si>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</si>
  <si>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</si>
  <si>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</si>
  <si>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</si>
  <si>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</si>
  <si>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</si>
  <si>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</si>
  <si>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</si>
  <si>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</si>
  <si>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</si>
  <si>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</si>
  <si>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</si>
  <si>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</si>
  <si>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</si>
  <si>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</si>
  <si>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</si>
  <si>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</si>
  <si>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</si>
  <si>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Шток воздушного клапана для SATAjet 3000 K, jet K3, jet 1000, jet 100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</si>
  <si>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</si>
  <si>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</si>
  <si>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</si>
  <si>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</si>
  <si>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</si>
  <si>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</si>
  <si>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</si>
  <si>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</si>
  <si>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</si>
  <si>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</si>
  <si>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</si>
  <si>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</si>
  <si>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</si>
  <si>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</si>
  <si>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</si>
  <si>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</si>
  <si>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</si>
  <si>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</si>
  <si>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</si>
  <si>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</si>
  <si>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</si>
  <si>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</si>
  <si>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</si>
  <si>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</si>
  <si>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</si>
  <si>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</si>
  <si>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</si>
  <si>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</si>
  <si>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</si>
  <si>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</si>
  <si>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</si>
  <si>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</si>
  <si>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</si>
  <si>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</si>
  <si>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</si>
  <si>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</si>
  <si>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</si>
  <si>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</si>
  <si>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</si>
  <si>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Увлажнитель воздуха в сборе для маски SATA vision Air 5000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</si>
  <si>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</si>
  <si>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</si>
  <si>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</si>
  <si>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</si>
  <si>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 xml:space="preserve">SATA демпфер подачи воздуха для респираторов SATA 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</si>
  <si>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</si>
  <si>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</si>
  <si>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</si>
  <si>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</si>
  <si>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</si>
  <si>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</si>
  <si>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</si>
  <si>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</si>
  <si>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</si>
  <si>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</si>
  <si>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</si>
  <si>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</si>
  <si>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</si>
  <si>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</si>
  <si>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</si>
  <si>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</si>
  <si>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</si>
  <si>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</si>
  <si>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</si>
  <si>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</si>
  <si>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</si>
  <si>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</si>
  <si>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</si>
  <si>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</si>
  <si>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</si>
  <si>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</si>
  <si>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</si>
  <si>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</si>
  <si>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</si>
  <si>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</si>
  <si>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</si>
  <si>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</si>
  <si>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</si>
  <si>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</si>
  <si>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</si>
  <si>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</si>
  <si>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</si>
  <si>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</si>
  <si>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</si>
  <si>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</si>
  <si>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</si>
  <si>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</si>
  <si>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</si>
  <si>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</si>
  <si>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</si>
  <si>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</si>
  <si>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</si>
  <si>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</si>
  <si>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</si>
  <si>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</si>
  <si>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</si>
  <si>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</si>
  <si>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</si>
  <si>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</si>
  <si>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</si>
  <si>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</si>
  <si>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</si>
  <si>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</si>
  <si>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</si>
  <si>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</si>
  <si>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</si>
  <si>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</si>
  <si>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</si>
  <si>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</si>
  <si>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</si>
  <si>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</si>
  <si>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</si>
  <si>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</si>
  <si>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</si>
  <si>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</si>
  <si>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</si>
  <si>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</si>
  <si>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</si>
  <si>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</si>
  <si>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</si>
  <si>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</si>
  <si>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</si>
  <si>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</si>
  <si>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</si>
  <si>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</si>
  <si>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</si>
  <si>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</si>
  <si>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</si>
  <si>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</si>
  <si>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</si>
  <si>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</si>
  <si>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</si>
  <si>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</si>
  <si>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</si>
  <si>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</si>
  <si>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</si>
  <si>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</si>
  <si>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</si>
  <si>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</si>
  <si>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</si>
  <si>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</si>
  <si>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</si>
  <si>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</si>
  <si>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</si>
  <si>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</si>
  <si>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</si>
  <si>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</si>
  <si>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</si>
  <si>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</si>
  <si>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</si>
  <si>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</si>
  <si>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</si>
  <si>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</si>
  <si>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</si>
  <si>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</si>
  <si>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</si>
  <si>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</si>
  <si>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</si>
  <si>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</si>
  <si>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</si>
  <si>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</si>
  <si>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</si>
  <si>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</si>
  <si>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</si>
  <si>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</si>
  <si>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</si>
  <si>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</si>
  <si>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</si>
  <si>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</si>
  <si>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</si>
  <si>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</si>
  <si>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</si>
  <si>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</si>
  <si>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</si>
  <si>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</si>
  <si>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</si>
  <si>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</si>
  <si>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</si>
  <si>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</si>
  <si>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</si>
  <si>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</si>
  <si>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</si>
  <si>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</si>
  <si>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</si>
  <si>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</si>
  <si>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</si>
  <si>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</si>
  <si>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</si>
  <si>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</si>
  <si>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</si>
  <si>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</si>
  <si>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</si>
  <si>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</si>
  <si>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</si>
  <si>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</si>
  <si>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</si>
  <si>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</si>
  <si>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</si>
  <si>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</si>
  <si>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</si>
  <si>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</si>
  <si>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</si>
  <si>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</si>
  <si>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</si>
  <si>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</si>
  <si>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</si>
  <si>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</si>
  <si>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</si>
  <si>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</si>
  <si>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</si>
  <si>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</si>
  <si>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</si>
  <si>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</si>
  <si>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</si>
  <si>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</si>
  <si>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</si>
  <si>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</si>
  <si>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</si>
  <si>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</si>
  <si>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</si>
  <si>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</si>
  <si>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</si>
  <si>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</si>
  <si>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</si>
  <si>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</si>
  <si>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</si>
  <si>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</si>
  <si>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</si>
  <si>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</si>
  <si>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</si>
  <si>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</si>
  <si>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</si>
  <si>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</si>
  <si>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</si>
  <si>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</si>
  <si>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</si>
  <si>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</si>
  <si>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</si>
  <si>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</si>
  <si>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</si>
  <si>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</si>
  <si>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</si>
  <si>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</si>
  <si>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</si>
  <si>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</si>
  <si>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</si>
  <si>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</si>
  <si>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</si>
  <si>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</si>
  <si>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</si>
  <si>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</si>
  <si>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</si>
  <si>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</si>
  <si>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</si>
  <si>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</si>
  <si>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</si>
  <si>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</si>
  <si>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</si>
  <si>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</si>
  <si>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</si>
  <si>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</si>
  <si>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</si>
  <si>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</si>
  <si>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</si>
  <si>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</si>
  <si>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</si>
  <si>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</si>
  <si>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</si>
  <si>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</si>
  <si>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</si>
  <si>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</si>
  <si>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</si>
  <si>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</si>
  <si>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</si>
  <si>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</si>
  <si>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</si>
  <si>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</si>
  <si>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</si>
  <si>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</si>
  <si>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</si>
  <si>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</si>
  <si>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</si>
  <si>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</si>
  <si>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</si>
  <si>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</si>
  <si>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</si>
  <si>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</si>
  <si>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</si>
  <si>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</si>
  <si>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</si>
  <si>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</si>
  <si>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</si>
  <si>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</si>
  <si>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</si>
  <si>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</si>
  <si>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</si>
  <si>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</si>
  <si>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</si>
  <si>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</si>
  <si>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</si>
  <si>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</si>
  <si>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</si>
  <si>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</si>
  <si>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</si>
  <si>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</si>
  <si>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</si>
  <si>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</si>
  <si>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</si>
  <si>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</si>
  <si>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</si>
  <si>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</si>
  <si>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</si>
  <si>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</si>
  <si>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</si>
  <si>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</si>
  <si>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</si>
  <si>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</si>
  <si>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</si>
  <si>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</si>
  <si>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</si>
  <si>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</si>
  <si>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</si>
  <si>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</si>
  <si>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</si>
  <si>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</si>
  <si>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</si>
  <si>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</si>
  <si>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</si>
  <si>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</si>
  <si>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</si>
  <si>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</si>
  <si>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</si>
  <si>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</si>
  <si>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</si>
  <si>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</si>
  <si>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</si>
  <si>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</si>
  <si>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</si>
  <si>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</si>
  <si>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</si>
  <si>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</si>
  <si>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</si>
  <si>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</si>
  <si>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</si>
  <si>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</si>
  <si>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</si>
  <si>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</si>
  <si>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</si>
  <si>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</si>
  <si>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</si>
  <si>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</si>
  <si>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</si>
  <si>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</si>
  <si>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</si>
  <si>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</si>
  <si>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</si>
  <si>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</si>
  <si>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</si>
  <si>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</si>
  <si>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</si>
  <si>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</si>
  <si>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</si>
  <si>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</si>
  <si>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</si>
  <si>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</si>
  <si>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</si>
  <si>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</si>
  <si>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</si>
  <si>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</si>
  <si>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</si>
  <si>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</si>
  <si>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</si>
  <si>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</si>
  <si>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</si>
  <si>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</si>
  <si>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</si>
  <si>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</si>
  <si>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</si>
  <si>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</si>
  <si>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</si>
  <si>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</si>
  <si>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</si>
  <si>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</si>
  <si>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</si>
  <si>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</si>
  <si>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</si>
  <si>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</si>
  <si>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</si>
  <si>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</si>
  <si>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</si>
  <si>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</si>
  <si>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</si>
  <si>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чёрных колпачков (5шт.) для защиты головки SATAjet 3000 B от ультрафиолетового излучения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</si>
  <si>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</si>
  <si>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</si>
  <si>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</si>
  <si>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</si>
  <si>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</si>
  <si>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</si>
  <si>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</si>
  <si>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</si>
  <si>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</si>
  <si>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</si>
  <si>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</si>
  <si>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</si>
  <si>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</si>
  <si>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</si>
  <si>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</si>
  <si>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</si>
  <si>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</si>
  <si>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</si>
  <si>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</si>
  <si>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</si>
  <si>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</si>
  <si>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</si>
  <si>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</si>
  <si>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</si>
  <si>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</si>
  <si>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</si>
  <si>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</si>
  <si>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</si>
  <si>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</si>
  <si>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</si>
  <si>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</si>
  <si>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</si>
  <si>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</si>
  <si>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</si>
  <si>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</si>
  <si>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</si>
  <si>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</si>
  <si>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</si>
  <si>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</si>
  <si>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</si>
  <si>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</si>
  <si>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</si>
  <si>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</si>
  <si>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</si>
  <si>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</si>
  <si>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</si>
  <si>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</si>
  <si>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</si>
  <si>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</si>
  <si>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</si>
  <si>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</si>
  <si>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</si>
  <si>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</si>
  <si>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</si>
  <si>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</si>
  <si>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</si>
  <si>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</si>
  <si>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</si>
  <si>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</si>
  <si>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</si>
  <si>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</si>
  <si>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</si>
  <si>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</si>
  <si>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</si>
  <si>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</si>
  <si>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</si>
  <si>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</si>
  <si>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</si>
  <si>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</si>
  <si>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</si>
  <si>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</si>
  <si>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</si>
  <si>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</si>
  <si>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</si>
  <si>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</si>
  <si>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</si>
  <si>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</si>
  <si>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</si>
  <si>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</si>
  <si>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</si>
  <si>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</si>
  <si>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</si>
  <si>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</si>
  <si>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</si>
  <si>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</si>
  <si>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</si>
  <si>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</si>
  <si>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</si>
  <si>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</si>
  <si>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</si>
  <si>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</si>
  <si>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</si>
  <si>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</si>
  <si>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</si>
  <si>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</si>
  <si>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</si>
  <si>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</si>
  <si>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</si>
  <si>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</si>
  <si>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</si>
  <si>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</si>
  <si>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</si>
  <si>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</si>
  <si>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</si>
  <si>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</si>
  <si>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</si>
  <si>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</si>
  <si>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</si>
  <si>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</si>
  <si>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</si>
  <si>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</si>
  <si>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</si>
  <si>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</si>
  <si>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</si>
  <si>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</si>
  <si>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</si>
  <si>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</si>
  <si>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</si>
  <si>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</si>
  <si>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</si>
  <si>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</si>
  <si>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</si>
  <si>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</si>
  <si>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</si>
  <si>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</si>
  <si>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</si>
  <si>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</si>
  <si>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</si>
  <si>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</si>
  <si>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</si>
  <si>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G3-400/12</t>
  </si>
  <si>
    <t>FARECLA G3 Абразивная универсальная паста 0,4кг</t>
  </si>
  <si>
    <t xml:space="preserve">G3-1000/12       </t>
  </si>
  <si>
    <t>FARECLA G3 Абразивная универсальная паста 1кг</t>
  </si>
  <si>
    <t>G3-4000/4</t>
  </si>
  <si>
    <t>FARECLA G3 Абразивная универсальная паста 4кг</t>
  </si>
  <si>
    <t>AG3-700/12</t>
  </si>
  <si>
    <t>FARECLA G3 LIQUID Абразивная универсальная паста 0,5л</t>
  </si>
  <si>
    <t>AG3-1400/6</t>
  </si>
  <si>
    <t>FARECLA G3 LIQUID Абразивная универсальная паста 1л</t>
  </si>
  <si>
    <t>AG4-1300/6</t>
  </si>
  <si>
    <t>FARECLA G4 LIQUID Высокоабразивная паста для твёрдых HS лаков 1л</t>
  </si>
  <si>
    <t>G6-400/12</t>
  </si>
  <si>
    <t>FARECLA G6 Высокоабразивная паста для твёрдых, старых поверхностей 0,4кг</t>
  </si>
  <si>
    <t>G6-3000/4</t>
  </si>
  <si>
    <t>FARECLA G6 Высокоабразивная паста для твёрдых, старых поверхностей 3кг</t>
  </si>
  <si>
    <t>G10-500/12</t>
  </si>
  <si>
    <t>FARECLA G10 LIQUID Неабразивная паста для блеска 0,5л</t>
  </si>
  <si>
    <t>G10-1000/6</t>
  </si>
  <si>
    <t>FARECLA G10 LIQUID Неабразивная паста для блеска 1л</t>
  </si>
  <si>
    <t>UC-1000/12</t>
  </si>
  <si>
    <t>FARECLA UNIVERSAL Универсальная паста 1 кг</t>
  </si>
  <si>
    <t>G3W501</t>
  </si>
  <si>
    <t>FARECLA G3 WAX PREMIUM Защитный воск, жидкий 0,5л</t>
  </si>
  <si>
    <t>G3W106</t>
  </si>
  <si>
    <t>FARECLA G3 WAX PREMIUM Защитный воск, жидкий 1л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</si>
  <si>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</si>
  <si>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</si>
  <si>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</si>
  <si>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</si>
  <si>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</si>
  <si>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</si>
  <si>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</si>
  <si>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</si>
  <si>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</si>
  <si>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 xml:space="preserve">FARECLA Оправка для полировальника  G6 RAPID 150мм резьба М14 </t>
  </si>
  <si>
    <t>AGM-LWP/6</t>
  </si>
  <si>
    <t>FARECLA Шерстяной полировальник 150мм на липучке</t>
  </si>
  <si>
    <t>AGM-LWP8/12</t>
  </si>
  <si>
    <t>FARECLA Шерстяной полировальник 203мм для неабразивной пасты на липучке</t>
  </si>
  <si>
    <t>AGM-WCP8/12</t>
  </si>
  <si>
    <t>FARECLA Шерстяной полировальник 203мм на липучке</t>
  </si>
  <si>
    <t>FC-100/1</t>
  </si>
  <si>
    <t>FARECLA Жёлтая полировальная салфетка 40х40см</t>
  </si>
  <si>
    <t>WSB/25</t>
  </si>
  <si>
    <t>FARECLA Пульверизатор 600мл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</si>
  <si>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</si>
  <si>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</si>
  <si>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</si>
  <si>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</si>
  <si>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</si>
  <si>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</si>
  <si>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</si>
  <si>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</si>
  <si>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</si>
  <si>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</si>
  <si>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</si>
  <si>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</si>
  <si>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</si>
  <si>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</si>
  <si>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</si>
  <si>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</si>
  <si>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</si>
  <si>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</si>
  <si>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</si>
  <si>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</si>
  <si>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</si>
  <si>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</si>
  <si>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</si>
  <si>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</si>
  <si>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</si>
  <si>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</si>
  <si>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</si>
  <si>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</si>
  <si>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</si>
  <si>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</si>
  <si>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</si>
  <si>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</si>
  <si>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</si>
  <si>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</si>
  <si>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</si>
  <si>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SWMP15215F1</t>
  </si>
  <si>
    <t>Оправка TWISTER 150мм на липучке, 5/16"+М8, 15 отв, средней жёсткости</t>
  </si>
  <si>
    <t>SWMP15215F2</t>
  </si>
  <si>
    <t>Оправка TWISTER 150мм на липучке, 5/16"+М8, 15 отв, мягкая</t>
  </si>
  <si>
    <t>SWMP15215F3</t>
  </si>
  <si>
    <t>Оправка TWISTER 150мм на липучке, 5/16"+М8, 15 отв, жёсткая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</si>
  <si>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</si>
  <si>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</si>
  <si>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</si>
  <si>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</si>
  <si>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</si>
  <si>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</si>
  <si>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</si>
  <si>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</si>
  <si>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</si>
  <si>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</si>
  <si>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</si>
  <si>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</si>
  <si>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</si>
  <si>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</si>
  <si>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</si>
  <si>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</si>
  <si>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</si>
  <si>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</si>
  <si>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SW32FU250F1</t>
  </si>
  <si>
    <t>Оправка FUSION 150мм на липучке, 5/16"+M8, 97 отв, средней жёсткости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</si>
  <si>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</si>
  <si>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</si>
  <si>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</si>
  <si>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</si>
  <si>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</si>
  <si>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</si>
  <si>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</si>
  <si>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</si>
  <si>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</si>
  <si>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</si>
  <si>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</si>
  <si>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</si>
  <si>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</si>
  <si>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</si>
  <si>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</si>
  <si>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</si>
  <si>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</si>
  <si>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CMOD0815200</t>
  </si>
  <si>
    <t>Мягкая прокладка 150мм на липучке, без пылеотвода, 10мм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</si>
  <si>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</si>
  <si>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</si>
  <si>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</si>
  <si>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</si>
  <si>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</si>
  <si>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</si>
  <si>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CVLFM120309</t>
  </si>
  <si>
    <t>Защитная прокладка 120мм, 8 отв.</t>
  </si>
  <si>
    <t>CVLFM145375</t>
  </si>
  <si>
    <t>Защитная прокладка 150мм, 75 отв.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</si>
  <si>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</si>
  <si>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</si>
  <si>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</si>
  <si>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</si>
  <si>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</si>
  <si>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B63F7R40214</t>
  </si>
  <si>
    <t>Регулируемый шлифок 70 х 400мм на липучке, 14 отв. + адаптор для Ø29мм шланга</t>
  </si>
  <si>
    <t xml:space="preserve">B55R7712147 </t>
  </si>
  <si>
    <t>Набор для шлифования выпуклых и вогнутых поверхностей под круги (шлифок 77 х 150мм, 3 накладки, регулятор пылеотсоса)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</si>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</sst>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7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2" fillId="0" borderId="0" xfId="0" applyFont="1" applyBorder="1"/>
    <xf numFmtId="0" fontId="15" fillId="0" borderId="6" xfId="0" applyFont="1" applyBorder="1"/>
    <xf numFmtId="0" fontId="16" fillId="0" borderId="0" xfId="0" applyFont="1"/>
    <xf numFmtId="0" fontId="2" fillId="0" borderId="0" xfId="0" applyFont="1" applyBorder="1" applyAlignment="1">
      <alignment vertical="center" wrapText="1"/>
    </xf>
    <xf numFmtId="3" fontId="2" fillId="0" borderId="6" xfId="0" applyNumberFormat="1" applyFont="1" applyBorder="1"/>
    <xf numFmtId="3" fontId="2" fillId="0" borderId="6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0" fontId="2" fillId="3" borderId="10" xfId="0" applyFont="1" applyFill="1" applyBorder="1"/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3" fontId="2" fillId="0" borderId="12" xfId="0" applyNumberFormat="1" applyFont="1" applyBorder="1" applyAlignment="1">
      <alignment horizontal="left" vertical="center"/>
    </xf>
    <xf numFmtId="0" fontId="2" fillId="0" borderId="12" xfId="0" applyFont="1" applyBorder="1" applyAlignment="1">
      <alignment vertical="center" wrapText="1"/>
    </xf>
    <xf numFmtId="2" fontId="2" fillId="3" borderId="15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3" fontId="2" fillId="0" borderId="12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49" fontId="5" fillId="0" borderId="0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left" vertical="center" wrapText="1"/>
    </xf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 applyAlignment="1">
      <alignment vertical="center" wrapText="1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168" fontId="2" fillId="0" borderId="7" xfId="0" applyNumberFormat="1" applyFont="1" applyBorder="1" applyAlignment="1">
      <alignment horizontal="center" vertical="center"/>
    </xf>
    <xf numFmtId="0" fontId="2" fillId="0" borderId="31" xfId="0" applyFont="1" applyBorder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left" vertical="center"/>
    </xf>
    <xf numFmtId="2" fontId="11" fillId="5" borderId="7" xfId="0" applyNumberFormat="1" applyFont="1" applyFill="1" applyBorder="1"/>
    <xf numFmtId="1" fontId="11" fillId="5" borderId="7" xfId="0" applyNumberFormat="1" applyFont="1" applyFill="1" applyBorder="1"/>
    <xf numFmtId="4" fontId="11" fillId="5" borderId="7" xfId="0" applyNumberFormat="1" applyFont="1" applyFill="1" applyBorder="1"/>
    <xf numFmtId="4" fontId="2" fillId="5" borderId="7" xfId="0" applyNumberFormat="1" applyFont="1" applyFill="1" applyBorder="1"/>
    <xf numFmtId="3" fontId="2" fillId="5" borderId="7" xfId="0" applyNumberFormat="1" applyFont="1" applyFill="1" applyBorder="1"/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2" fillId="0" borderId="7" xfId="5" applyFont="1" applyBorder="1" applyAlignment="1">
      <alignment horizontal="left" vertical="center"/>
    </xf>
    <xf numFmtId="0" fontId="22" fillId="0" borderId="7" xfId="5" applyFont="1" applyBorder="1" applyAlignment="1">
      <alignment horizontal="right" vertical="center"/>
    </xf>
    <xf numFmtId="2" fontId="22" fillId="0" borderId="7" xfId="5" applyNumberFormat="1" applyFont="1" applyBorder="1" applyAlignment="1">
      <alignment horizontal="right" vertical="center"/>
    </xf>
    <xf numFmtId="0" fontId="2" fillId="0" borderId="50" xfId="0" applyFont="1" applyBorder="1"/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left"/>
    </xf>
    <xf numFmtId="0" fontId="11" fillId="7" borderId="15" xfId="0" applyFont="1" applyFill="1" applyBorder="1" applyAlignment="1">
      <alignment horizontal="left"/>
    </xf>
    <xf numFmtId="0" fontId="11" fillId="0" borderId="7" xfId="0" applyFont="1" applyBorder="1" applyAlignment="1">
      <alignment horizontal="center" vertical="center"/>
    </xf>
    <xf numFmtId="168" fontId="11" fillId="0" borderId="7" xfId="2" applyNumberFormat="1" applyFont="1" applyFill="1" applyBorder="1" applyAlignment="1">
      <alignment horizontal="center" vertical="center"/>
    </xf>
    <xf numFmtId="0" fontId="11" fillId="0" borderId="15" xfId="0" applyFont="1" applyBorder="1"/>
    <xf numFmtId="49" fontId="11" fillId="0" borderId="36" xfId="0" applyNumberFormat="1" applyFont="1" applyBorder="1" applyAlignment="1">
      <alignment horizontal="left"/>
    </xf>
    <xf numFmtId="49" fontId="11" fillId="5" borderId="15" xfId="0" applyNumberFormat="1" applyFont="1" applyFill="1" applyBorder="1" applyAlignment="1">
      <alignment horizontal="left"/>
    </xf>
    <xf numFmtId="168" fontId="11" fillId="0" borderId="7" xfId="2" applyNumberFormat="1" applyFont="1" applyBorder="1" applyAlignment="1">
      <alignment horizontal="center" vertical="center"/>
    </xf>
    <xf numFmtId="168" fontId="26" fillId="0" borderId="7" xfId="2" applyNumberFormat="1" applyFont="1" applyFill="1" applyBorder="1" applyAlignment="1">
      <alignment horizontal="center" vertical="center"/>
    </xf>
    <xf numFmtId="168" fontId="26" fillId="0" borderId="7" xfId="2" applyNumberFormat="1" applyFont="1" applyBorder="1" applyAlignment="1">
      <alignment horizontal="center" vertical="center"/>
    </xf>
    <xf numFmtId="0" fontId="22" fillId="0" borderId="15" xfId="0" applyFont="1" applyBorder="1" applyAlignment="1">
      <alignment horizontal="left"/>
    </xf>
    <xf numFmtId="0" fontId="22" fillId="0" borderId="7" xfId="0" applyFont="1" applyBorder="1"/>
    <xf numFmtId="4" fontId="22" fillId="0" borderId="7" xfId="0" applyNumberFormat="1" applyFont="1" applyBorder="1"/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0" fontId="25" fillId="2" borderId="4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6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2.png"/><Relationship Id="rId4" Type="http://schemas.openxmlformats.org/officeDocument/2006/relationships/image" Target="../media/image7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487680</xdr:colOff>
      <xdr:row>2</xdr:row>
      <xdr:rowOff>1270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171644</xdr:rowOff>
    </xdr:from>
    <xdr:to>
      <xdr:col>1</xdr:col>
      <xdr:colOff>590550</xdr:colOff>
      <xdr:row>11</xdr:row>
      <xdr:rowOff>293526</xdr:rowOff>
    </xdr:to>
    <xdr:pic>
      <xdr:nvPicPr>
        <xdr:cNvPr id="54" name="Изображение 4" descr="21039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194"/>
          <a:ext cx="571500" cy="66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13</xdr:row>
      <xdr:rowOff>9525</xdr:rowOff>
    </xdr:from>
    <xdr:to>
      <xdr:col>1</xdr:col>
      <xdr:colOff>552451</xdr:colOff>
      <xdr:row>14</xdr:row>
      <xdr:rowOff>2527</xdr:rowOff>
    </xdr:to>
    <xdr:pic>
      <xdr:nvPicPr>
        <xdr:cNvPr id="55" name="Изображение 11" descr="18053.jp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619375"/>
          <a:ext cx="457200" cy="53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171644</xdr:rowOff>
    </xdr:from>
    <xdr:to>
      <xdr:col>2</xdr:col>
      <xdr:colOff>0</xdr:colOff>
      <xdr:row>11</xdr:row>
      <xdr:rowOff>293526</xdr:rowOff>
    </xdr:to>
    <xdr:pic>
      <xdr:nvPicPr>
        <xdr:cNvPr id="5" name="Изображение 4" descr="21039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194"/>
          <a:ext cx="571500" cy="66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13</xdr:row>
      <xdr:rowOff>9525</xdr:rowOff>
    </xdr:from>
    <xdr:to>
      <xdr:col>1</xdr:col>
      <xdr:colOff>552451</xdr:colOff>
      <xdr:row>14</xdr:row>
      <xdr:rowOff>2527</xdr:rowOff>
    </xdr:to>
    <xdr:pic>
      <xdr:nvPicPr>
        <xdr:cNvPr id="6" name="Изображение 11" descr="18053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619375"/>
          <a:ext cx="457200" cy="53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209550</xdr:rowOff>
    </xdr:from>
    <xdr:to>
      <xdr:col>1</xdr:col>
      <xdr:colOff>571500</xdr:colOff>
      <xdr:row>9</xdr:row>
      <xdr:rowOff>285750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1600200"/>
          <a:ext cx="533400" cy="5334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611505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36</xdr:row>
      <xdr:rowOff>98425</xdr:rowOff>
    </xdr:from>
    <xdr:to>
      <xdr:col>1</xdr:col>
      <xdr:colOff>676275</xdr:colOff>
      <xdr:row>39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53</xdr:row>
      <xdr:rowOff>9526</xdr:rowOff>
    </xdr:from>
    <xdr:to>
      <xdr:col>1</xdr:col>
      <xdr:colOff>665389</xdr:colOff>
      <xdr:row>56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68</xdr:row>
      <xdr:rowOff>85725</xdr:rowOff>
    </xdr:from>
    <xdr:to>
      <xdr:col>1</xdr:col>
      <xdr:colOff>644525</xdr:colOff>
      <xdr:row>72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76</xdr:row>
      <xdr:rowOff>76200</xdr:rowOff>
    </xdr:from>
    <xdr:to>
      <xdr:col>1</xdr:col>
      <xdr:colOff>657225</xdr:colOff>
      <xdr:row>80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84</xdr:row>
      <xdr:rowOff>133350</xdr:rowOff>
    </xdr:from>
    <xdr:to>
      <xdr:col>1</xdr:col>
      <xdr:colOff>628649</xdr:colOff>
      <xdr:row>89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98</xdr:row>
      <xdr:rowOff>76200</xdr:rowOff>
    </xdr:from>
    <xdr:to>
      <xdr:col>1</xdr:col>
      <xdr:colOff>674914</xdr:colOff>
      <xdr:row>102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112</xdr:row>
      <xdr:rowOff>104776</xdr:rowOff>
    </xdr:from>
    <xdr:to>
      <xdr:col>1</xdr:col>
      <xdr:colOff>609600</xdr:colOff>
      <xdr:row>116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136</xdr:row>
      <xdr:rowOff>0</xdr:rowOff>
    </xdr:from>
    <xdr:to>
      <xdr:col>1</xdr:col>
      <xdr:colOff>638175</xdr:colOff>
      <xdr:row>140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208</xdr:row>
      <xdr:rowOff>28575</xdr:rowOff>
    </xdr:from>
    <xdr:to>
      <xdr:col>1</xdr:col>
      <xdr:colOff>571499</xdr:colOff>
      <xdr:row>211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222</xdr:row>
      <xdr:rowOff>85724</xdr:rowOff>
    </xdr:from>
    <xdr:to>
      <xdr:col>1</xdr:col>
      <xdr:colOff>628649</xdr:colOff>
      <xdr:row>225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226</xdr:row>
      <xdr:rowOff>1</xdr:rowOff>
    </xdr:from>
    <xdr:to>
      <xdr:col>1</xdr:col>
      <xdr:colOff>628650</xdr:colOff>
      <xdr:row>228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244</xdr:row>
      <xdr:rowOff>38101</xdr:rowOff>
    </xdr:from>
    <xdr:to>
      <xdr:col>1</xdr:col>
      <xdr:colOff>691243</xdr:colOff>
      <xdr:row>247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257</xdr:row>
      <xdr:rowOff>48985</xdr:rowOff>
    </xdr:from>
    <xdr:to>
      <xdr:col>1</xdr:col>
      <xdr:colOff>653143</xdr:colOff>
      <xdr:row>261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271</xdr:row>
      <xdr:rowOff>48987</xdr:rowOff>
    </xdr:from>
    <xdr:to>
      <xdr:col>1</xdr:col>
      <xdr:colOff>613681</xdr:colOff>
      <xdr:row>274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361</xdr:row>
      <xdr:rowOff>19050</xdr:rowOff>
    </xdr:from>
    <xdr:to>
      <xdr:col>1</xdr:col>
      <xdr:colOff>638175</xdr:colOff>
      <xdr:row>364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62</xdr:row>
      <xdr:rowOff>63502</xdr:rowOff>
    </xdr:from>
    <xdr:to>
      <xdr:col>1</xdr:col>
      <xdr:colOff>663575</xdr:colOff>
      <xdr:row>66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124</xdr:row>
      <xdr:rowOff>97971</xdr:rowOff>
    </xdr:from>
    <xdr:to>
      <xdr:col>1</xdr:col>
      <xdr:colOff>644979</xdr:colOff>
      <xdr:row>128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153</xdr:row>
      <xdr:rowOff>95251</xdr:rowOff>
    </xdr:from>
    <xdr:to>
      <xdr:col>1</xdr:col>
      <xdr:colOff>609600</xdr:colOff>
      <xdr:row>157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167</xdr:row>
      <xdr:rowOff>1</xdr:rowOff>
    </xdr:from>
    <xdr:to>
      <xdr:col>1</xdr:col>
      <xdr:colOff>600075</xdr:colOff>
      <xdr:row>171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40</xdr:row>
      <xdr:rowOff>95251</xdr:rowOff>
    </xdr:from>
    <xdr:to>
      <xdr:col>1</xdr:col>
      <xdr:colOff>662214</xdr:colOff>
      <xdr:row>44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133351</xdr:rowOff>
    </xdr:from>
    <xdr:to>
      <xdr:col>1</xdr:col>
      <xdr:colOff>619125</xdr:colOff>
      <xdr:row>109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111580</xdr:colOff>
      <xdr:row>367</xdr:row>
      <xdr:rowOff>12247</xdr:rowOff>
    </xdr:from>
    <xdr:to>
      <xdr:col>1</xdr:col>
      <xdr:colOff>604158</xdr:colOff>
      <xdr:row>369</xdr:row>
      <xdr:rowOff>136072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5866" y="49221118"/>
          <a:ext cx="492578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365</xdr:row>
      <xdr:rowOff>9525</xdr:rowOff>
    </xdr:from>
    <xdr:to>
      <xdr:col>1</xdr:col>
      <xdr:colOff>390525</xdr:colOff>
      <xdr:row>366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365</xdr:row>
      <xdr:rowOff>12247</xdr:rowOff>
    </xdr:from>
    <xdr:to>
      <xdr:col>1</xdr:col>
      <xdr:colOff>664029</xdr:colOff>
      <xdr:row>366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230</xdr:row>
      <xdr:rowOff>85725</xdr:rowOff>
    </xdr:from>
    <xdr:to>
      <xdr:col>1</xdr:col>
      <xdr:colOff>638175</xdr:colOff>
      <xdr:row>234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184</xdr:row>
      <xdr:rowOff>76200</xdr:rowOff>
    </xdr:from>
    <xdr:to>
      <xdr:col>1</xdr:col>
      <xdr:colOff>657225</xdr:colOff>
      <xdr:row>188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191</xdr:row>
      <xdr:rowOff>0</xdr:rowOff>
    </xdr:from>
    <xdr:to>
      <xdr:col>1</xdr:col>
      <xdr:colOff>628650</xdr:colOff>
      <xdr:row>195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196</xdr:row>
      <xdr:rowOff>0</xdr:rowOff>
    </xdr:from>
    <xdr:to>
      <xdr:col>1</xdr:col>
      <xdr:colOff>619124</xdr:colOff>
      <xdr:row>199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16</xdr:row>
      <xdr:rowOff>105229</xdr:rowOff>
    </xdr:from>
    <xdr:to>
      <xdr:col>1</xdr:col>
      <xdr:colOff>644322</xdr:colOff>
      <xdr:row>20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20</xdr:row>
      <xdr:rowOff>133350</xdr:rowOff>
    </xdr:from>
    <xdr:to>
      <xdr:col>1</xdr:col>
      <xdr:colOff>667907</xdr:colOff>
      <xdr:row>24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25</xdr:row>
      <xdr:rowOff>19050</xdr:rowOff>
    </xdr:from>
    <xdr:to>
      <xdr:col>1</xdr:col>
      <xdr:colOff>664279</xdr:colOff>
      <xdr:row>28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298</xdr:row>
      <xdr:rowOff>4535</xdr:rowOff>
    </xdr:from>
    <xdr:to>
      <xdr:col>1</xdr:col>
      <xdr:colOff>577851</xdr:colOff>
      <xdr:row>301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320</xdr:row>
      <xdr:rowOff>63500</xdr:rowOff>
    </xdr:from>
    <xdr:to>
      <xdr:col>1</xdr:col>
      <xdr:colOff>618672</xdr:colOff>
      <xdr:row>323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333</xdr:row>
      <xdr:rowOff>0</xdr:rowOff>
    </xdr:from>
    <xdr:to>
      <xdr:col>1</xdr:col>
      <xdr:colOff>658585</xdr:colOff>
      <xdr:row>337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343</xdr:row>
      <xdr:rowOff>26306</xdr:rowOff>
    </xdr:from>
    <xdr:to>
      <xdr:col>1</xdr:col>
      <xdr:colOff>608693</xdr:colOff>
      <xdr:row>346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44</xdr:row>
      <xdr:rowOff>0</xdr:rowOff>
    </xdr:from>
    <xdr:to>
      <xdr:col>1</xdr:col>
      <xdr:colOff>601369</xdr:colOff>
      <xdr:row>47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46</xdr:row>
      <xdr:rowOff>59871</xdr:rowOff>
    </xdr:from>
    <xdr:to>
      <xdr:col>1</xdr:col>
      <xdr:colOff>599194</xdr:colOff>
      <xdr:row>49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90</xdr:row>
      <xdr:rowOff>87086</xdr:rowOff>
    </xdr:from>
    <xdr:to>
      <xdr:col>1</xdr:col>
      <xdr:colOff>544286</xdr:colOff>
      <xdr:row>92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93</xdr:row>
      <xdr:rowOff>70757</xdr:rowOff>
    </xdr:from>
    <xdr:to>
      <xdr:col>1</xdr:col>
      <xdr:colOff>669284</xdr:colOff>
      <xdr:row>95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117</xdr:row>
      <xdr:rowOff>70757</xdr:rowOff>
    </xdr:from>
    <xdr:to>
      <xdr:col>1</xdr:col>
      <xdr:colOff>656878</xdr:colOff>
      <xdr:row>119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358</xdr:row>
      <xdr:rowOff>16329</xdr:rowOff>
    </xdr:from>
    <xdr:to>
      <xdr:col>1</xdr:col>
      <xdr:colOff>499462</xdr:colOff>
      <xdr:row>359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57</xdr:row>
      <xdr:rowOff>59871</xdr:rowOff>
    </xdr:from>
    <xdr:to>
      <xdr:col>1</xdr:col>
      <xdr:colOff>657679</xdr:colOff>
      <xdr:row>61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121</xdr:row>
      <xdr:rowOff>21771</xdr:rowOff>
    </xdr:from>
    <xdr:to>
      <xdr:col>1</xdr:col>
      <xdr:colOff>625927</xdr:colOff>
      <xdr:row>124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142</xdr:row>
      <xdr:rowOff>146052</xdr:rowOff>
    </xdr:from>
    <xdr:to>
      <xdr:col>1</xdr:col>
      <xdr:colOff>571501</xdr:colOff>
      <xdr:row>145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339</xdr:row>
      <xdr:rowOff>19050</xdr:rowOff>
    </xdr:from>
    <xdr:to>
      <xdr:col>1</xdr:col>
      <xdr:colOff>660401</xdr:colOff>
      <xdr:row>343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312</xdr:row>
      <xdr:rowOff>82550</xdr:rowOff>
    </xdr:from>
    <xdr:to>
      <xdr:col>1</xdr:col>
      <xdr:colOff>654051</xdr:colOff>
      <xdr:row>316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351</xdr:row>
      <xdr:rowOff>101601</xdr:rowOff>
    </xdr:from>
    <xdr:to>
      <xdr:col>1</xdr:col>
      <xdr:colOff>673101</xdr:colOff>
      <xdr:row>355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29</xdr:row>
      <xdr:rowOff>38100</xdr:rowOff>
    </xdr:from>
    <xdr:to>
      <xdr:col>1</xdr:col>
      <xdr:colOff>647950</xdr:colOff>
      <xdr:row>32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31750</xdr:rowOff>
    </xdr:from>
    <xdr:to>
      <xdr:col>3</xdr:col>
      <xdr:colOff>387350</xdr:colOff>
      <xdr:row>2</xdr:row>
      <xdr:rowOff>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3175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1</xdr:col>
      <xdr:colOff>1125401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1E70FCD-85AD-4906-9934-3369D1F7C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449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25"/>
  <cols>
    <col min="1" max="1" width="65.265625" customWidth="1"/>
    <col min="2" max="2" width="10.73046875" customWidth="1"/>
    <col min="3" max="3" width="12.53125" customWidth="1"/>
  </cols>
  <sheetData>
    <row r="2" spans="1:5" ht="15.75">
      <c r="B2" s="61"/>
      <c r="C2" s="61"/>
      <c r="D2" s="61"/>
      <c r="E2" s="61"/>
    </row>
    <row r="3" spans="1:5" ht="18">
      <c r="A3" s="64" t="s">
        <v>1955</v>
      </c>
      <c r="B3" s="61"/>
      <c r="C3" s="61"/>
      <c r="D3" s="61"/>
      <c r="E3" s="61"/>
    </row>
    <row r="4" spans="1:5" ht="15.75">
      <c r="A4" s="63">
        <v>44536</v>
      </c>
      <c r="B4" s="316" t="s">
        <v>1962</v>
      </c>
      <c r="C4" s="316"/>
      <c r="D4" s="61"/>
      <c r="E4" s="61"/>
    </row>
    <row r="5" spans="1:5" ht="15.75">
      <c r="A5" s="61"/>
      <c r="B5" s="95" t="s">
        <v>1963</v>
      </c>
      <c r="C5" s="95">
        <v>83</v>
      </c>
      <c r="D5" s="61"/>
      <c r="E5" s="61"/>
    </row>
    <row r="6" spans="1:5" ht="15.75">
      <c r="A6" s="61"/>
      <c r="B6" s="96" t="s">
        <v>2085</v>
      </c>
      <c r="C6" s="97" t="s">
        <v>2086</v>
      </c>
      <c r="D6" s="61"/>
      <c r="E6" s="61"/>
    </row>
    <row r="7" spans="1:5">
      <c r="A7" s="62" t="s">
        <v>1946</v>
      </c>
      <c r="B7" s="92">
        <f>Sunmight!I5</f>
        <v>0</v>
      </c>
      <c r="C7" s="94">
        <f>B7*Курс_EUR</f>
        <v>0</v>
      </c>
    </row>
    <row r="8" spans="1:5">
      <c r="A8" s="62" t="s">
        <v>3857</v>
      </c>
      <c r="B8" s="92">
        <f>'RP CR'!I5+'RP CR'!I6/Курс_EUR</f>
        <v>0</v>
      </c>
      <c r="C8" s="92">
        <f>B8*Курс_EUR</f>
        <v>0</v>
      </c>
    </row>
    <row r="9" spans="1:5">
      <c r="A9" s="62" t="s">
        <v>2262</v>
      </c>
      <c r="B9" s="92">
        <f>'RP IND'!J6</f>
        <v>0</v>
      </c>
      <c r="C9" s="94">
        <f>B9*Курс_EUR</f>
        <v>0</v>
      </c>
    </row>
    <row r="10" spans="1:5">
      <c r="A10" s="62" t="s">
        <v>3875</v>
      </c>
      <c r="B10" s="92">
        <f>'RP BR'!K5</f>
        <v>0</v>
      </c>
      <c r="C10" s="94">
        <f>B10*Курс_EUR</f>
        <v>0</v>
      </c>
    </row>
    <row r="11" spans="1:5">
      <c r="A11" s="62" t="s">
        <v>1947</v>
      </c>
      <c r="B11" s="92"/>
      <c r="C11" s="92"/>
    </row>
    <row r="12" spans="1:5">
      <c r="A12" s="62" t="s">
        <v>1948</v>
      </c>
      <c r="B12" s="92">
        <f>'3M EUR'!K5</f>
        <v>0</v>
      </c>
      <c r="C12" s="92">
        <f>B12*Курс_EUR</f>
        <v>0</v>
      </c>
    </row>
    <row r="13" spans="1:5">
      <c r="A13" s="62" t="s">
        <v>2221</v>
      </c>
      <c r="B13" s="92">
        <f>'3M АМ'!J6</f>
        <v>0</v>
      </c>
      <c r="C13" s="92">
        <f>B13*Курс_EUR</f>
        <v>0</v>
      </c>
    </row>
    <row r="14" spans="1:5">
      <c r="A14" s="62" t="s">
        <v>1949</v>
      </c>
      <c r="B14" s="92">
        <f>C14/Курс_EUR</f>
        <v>0</v>
      </c>
      <c r="C14" s="92">
        <f>'3M РУБ'!K5</f>
        <v>0</v>
      </c>
    </row>
    <row r="15" spans="1:5">
      <c r="A15" s="62" t="s">
        <v>1950</v>
      </c>
      <c r="B15" s="92">
        <f>Farecla!H5</f>
        <v>0</v>
      </c>
      <c r="C15" s="92">
        <f t="shared" ref="C15:C20" si="0">B15*Курс_EUR</f>
        <v>0</v>
      </c>
    </row>
    <row r="16" spans="1:5">
      <c r="A16" s="62" t="s">
        <v>1951</v>
      </c>
      <c r="B16" s="92">
        <f>'U-POL'!K5</f>
        <v>0</v>
      </c>
      <c r="C16" s="92">
        <f t="shared" si="0"/>
        <v>0</v>
      </c>
    </row>
    <row r="17" spans="1:3">
      <c r="A17" s="62" t="s">
        <v>1952</v>
      </c>
      <c r="B17" s="92">
        <f>Jtape!H6</f>
        <v>0</v>
      </c>
      <c r="C17" s="92">
        <f t="shared" si="0"/>
        <v>0</v>
      </c>
    </row>
    <row r="18" spans="1:3">
      <c r="A18" s="62" t="s">
        <v>1953</v>
      </c>
      <c r="B18" s="92">
        <f>Abrex!I5</f>
        <v>0</v>
      </c>
      <c r="C18" s="92">
        <f t="shared" si="0"/>
        <v>0</v>
      </c>
    </row>
    <row r="19" spans="1:3">
      <c r="A19" s="62" t="s">
        <v>1954</v>
      </c>
      <c r="B19" s="92">
        <f>Dynabrade!H6</f>
        <v>0</v>
      </c>
      <c r="C19" s="92">
        <f t="shared" si="0"/>
        <v>0</v>
      </c>
    </row>
    <row r="20" spans="1:3">
      <c r="A20" s="145" t="s">
        <v>2549</v>
      </c>
      <c r="B20" s="92">
        <f>Распродажа!F6</f>
        <v>0</v>
      </c>
      <c r="C20" s="92">
        <f t="shared" si="0"/>
        <v>0</v>
      </c>
    </row>
    <row r="21" spans="1:3">
      <c r="A21" s="86" t="s">
        <v>2087</v>
      </c>
      <c r="B21" s="93">
        <f>SUM(B7:B20)</f>
        <v>0</v>
      </c>
      <c r="C21" s="93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9" location="Dynabrade!A1" display="Пневматический ручной инструмент DYNABRADE (США)" xr:uid="{00000000-0004-0000-0000-00000B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9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9921875" defaultRowHeight="11.65" outlineLevelCol="1"/>
  <cols>
    <col min="1" max="1" width="7" style="39" hidden="1" customWidth="1" outlineLevel="1"/>
    <col min="2" max="2" width="14.19921875" style="39" customWidth="1" collapsed="1"/>
    <col min="3" max="3" width="60" style="39" customWidth="1"/>
    <col min="4" max="5" width="9.19921875" style="39"/>
    <col min="6" max="8" width="9.19921875" style="39" customWidth="1" outlineLevel="1"/>
    <col min="9" max="16384" width="9.19921875" style="39"/>
  </cols>
  <sheetData>
    <row r="1" spans="1:8">
      <c r="B1" s="1"/>
      <c r="C1" s="1"/>
      <c r="D1" s="1"/>
      <c r="E1" s="1"/>
      <c r="F1" s="1"/>
      <c r="G1" s="1"/>
    </row>
    <row r="2" spans="1:8" ht="15.75">
      <c r="B2" s="363" t="s">
        <v>0</v>
      </c>
      <c r="C2" s="363"/>
      <c r="D2" s="363"/>
      <c r="E2" s="363"/>
      <c r="F2" s="289"/>
      <c r="G2" s="289"/>
    </row>
    <row r="3" spans="1:8" ht="15.75">
      <c r="B3" s="363" t="s">
        <v>1901</v>
      </c>
      <c r="C3" s="363"/>
      <c r="D3" s="363"/>
      <c r="E3" s="363"/>
      <c r="F3" s="289"/>
      <c r="G3" s="289"/>
    </row>
    <row r="4" spans="1:8">
      <c r="B4" s="1" t="s">
        <v>4780</v>
      </c>
      <c r="C4" s="40"/>
      <c r="D4" s="40"/>
      <c r="E4" s="41"/>
      <c r="F4" s="1"/>
      <c r="G4" s="66" t="s">
        <v>1957</v>
      </c>
      <c r="H4" s="67">
        <v>0</v>
      </c>
    </row>
    <row r="5" spans="1:8" ht="14.65" thickBot="1">
      <c r="B5" s="1" t="s">
        <v>1</v>
      </c>
      <c r="C5" s="40"/>
      <c r="D5" s="98" t="s">
        <v>2088</v>
      </c>
      <c r="E5" s="40"/>
      <c r="F5" s="1"/>
      <c r="G5" s="66" t="s">
        <v>1958</v>
      </c>
      <c r="H5" s="7">
        <f>SUM(H8:H36)</f>
        <v>0</v>
      </c>
    </row>
    <row r="6" spans="1:8" ht="23.65" thickBot="1">
      <c r="A6" s="17" t="s">
        <v>3238</v>
      </c>
      <c r="B6" s="17" t="s">
        <v>2</v>
      </c>
      <c r="C6" s="38" t="s">
        <v>1670</v>
      </c>
      <c r="D6" s="38" t="s">
        <v>1671</v>
      </c>
      <c r="E6" s="18" t="s">
        <v>1672</v>
      </c>
      <c r="F6" s="78" t="s">
        <v>1959</v>
      </c>
      <c r="G6" s="79" t="s">
        <v>1960</v>
      </c>
      <c r="H6" s="80" t="s">
        <v>1961</v>
      </c>
    </row>
    <row r="7" spans="1:8">
      <c r="A7" s="291"/>
      <c r="B7" s="364" t="s">
        <v>1673</v>
      </c>
      <c r="C7" s="364"/>
      <c r="D7" s="364"/>
      <c r="E7" s="364"/>
      <c r="F7" s="292"/>
      <c r="G7" s="293"/>
      <c r="H7" s="292"/>
    </row>
    <row r="8" spans="1:8">
      <c r="A8" s="157">
        <v>0</v>
      </c>
      <c r="B8" s="6" t="s">
        <v>4840</v>
      </c>
      <c r="C8" s="6" t="s">
        <v>4841</v>
      </c>
      <c r="D8" s="6">
        <v>12</v>
      </c>
      <c r="E8" s="7">
        <v>14.8</v>
      </c>
      <c r="F8" s="85">
        <f t="shared" ref="F8:F22" si="0">E8*(1-Скидка_FARECLA)</f>
        <v>14.8</v>
      </c>
      <c r="G8" s="84"/>
      <c r="H8" s="85">
        <f>F8*G8</f>
        <v>0</v>
      </c>
    </row>
    <row r="9" spans="1:8">
      <c r="A9" s="157">
        <v>0</v>
      </c>
      <c r="B9" s="6" t="s">
        <v>4842</v>
      </c>
      <c r="C9" s="6" t="s">
        <v>4843</v>
      </c>
      <c r="D9" s="6">
        <v>24</v>
      </c>
      <c r="E9" s="5">
        <v>7.28</v>
      </c>
      <c r="F9" s="85">
        <f t="shared" si="0"/>
        <v>7.28</v>
      </c>
      <c r="G9" s="84"/>
      <c r="H9" s="85">
        <f t="shared" ref="H9:H36" si="1">F9*G9</f>
        <v>0</v>
      </c>
    </row>
    <row r="10" spans="1:8">
      <c r="A10" s="157">
        <v>0</v>
      </c>
      <c r="B10" s="6" t="s">
        <v>4844</v>
      </c>
      <c r="C10" s="6" t="s">
        <v>4845</v>
      </c>
      <c r="D10" s="6">
        <v>12</v>
      </c>
      <c r="E10" s="5">
        <v>10.59</v>
      </c>
      <c r="F10" s="85">
        <f t="shared" si="0"/>
        <v>10.59</v>
      </c>
      <c r="G10" s="84"/>
      <c r="H10" s="85">
        <f t="shared" si="1"/>
        <v>0</v>
      </c>
    </row>
    <row r="11" spans="1:8">
      <c r="A11" s="157">
        <v>0</v>
      </c>
      <c r="B11" s="6" t="s">
        <v>4846</v>
      </c>
      <c r="C11" s="6" t="s">
        <v>4847</v>
      </c>
      <c r="D11" s="6">
        <v>12</v>
      </c>
      <c r="E11" s="5">
        <v>18.899999999999999</v>
      </c>
      <c r="F11" s="85">
        <f t="shared" si="0"/>
        <v>18.899999999999999</v>
      </c>
      <c r="G11" s="84"/>
      <c r="H11" s="85">
        <f t="shared" si="1"/>
        <v>0</v>
      </c>
    </row>
    <row r="12" spans="1:8">
      <c r="A12" s="157">
        <v>0</v>
      </c>
      <c r="B12" s="6" t="s">
        <v>4848</v>
      </c>
      <c r="C12" s="6" t="s">
        <v>4849</v>
      </c>
      <c r="D12" s="6">
        <v>4</v>
      </c>
      <c r="E12" s="5">
        <v>56.39</v>
      </c>
      <c r="F12" s="85">
        <f t="shared" si="0"/>
        <v>56.39</v>
      </c>
      <c r="G12" s="84"/>
      <c r="H12" s="85">
        <f t="shared" si="1"/>
        <v>0</v>
      </c>
    </row>
    <row r="13" spans="1:8">
      <c r="A13" s="157">
        <v>0</v>
      </c>
      <c r="B13" s="6" t="s">
        <v>4850</v>
      </c>
      <c r="C13" s="6" t="s">
        <v>4851</v>
      </c>
      <c r="D13" s="6">
        <v>12</v>
      </c>
      <c r="E13" s="5">
        <v>18.059999999999999</v>
      </c>
      <c r="F13" s="85">
        <f t="shared" si="0"/>
        <v>18.059999999999999</v>
      </c>
      <c r="G13" s="84"/>
      <c r="H13" s="85">
        <f t="shared" si="1"/>
        <v>0</v>
      </c>
    </row>
    <row r="14" spans="1:8">
      <c r="A14" s="157">
        <v>0</v>
      </c>
      <c r="B14" s="6" t="s">
        <v>4852</v>
      </c>
      <c r="C14" s="6" t="s">
        <v>4853</v>
      </c>
      <c r="D14" s="6">
        <v>6</v>
      </c>
      <c r="E14" s="5">
        <v>36.17</v>
      </c>
      <c r="F14" s="85">
        <f t="shared" si="0"/>
        <v>36.17</v>
      </c>
      <c r="G14" s="84"/>
      <c r="H14" s="85">
        <f t="shared" si="1"/>
        <v>0</v>
      </c>
    </row>
    <row r="15" spans="1:8">
      <c r="A15" s="157">
        <v>0</v>
      </c>
      <c r="B15" s="6" t="s">
        <v>4854</v>
      </c>
      <c r="C15" s="6" t="s">
        <v>4855</v>
      </c>
      <c r="D15" s="6">
        <v>6</v>
      </c>
      <c r="E15" s="5">
        <v>31.04</v>
      </c>
      <c r="F15" s="85">
        <f t="shared" si="0"/>
        <v>31.04</v>
      </c>
      <c r="G15" s="84"/>
      <c r="H15" s="85">
        <f t="shared" si="1"/>
        <v>0</v>
      </c>
    </row>
    <row r="16" spans="1:8">
      <c r="A16" s="157">
        <v>0</v>
      </c>
      <c r="B16" s="6" t="s">
        <v>4856</v>
      </c>
      <c r="C16" s="6" t="s">
        <v>4857</v>
      </c>
      <c r="D16" s="6">
        <v>12</v>
      </c>
      <c r="E16" s="5">
        <v>12.74</v>
      </c>
      <c r="F16" s="85">
        <f t="shared" si="0"/>
        <v>12.74</v>
      </c>
      <c r="G16" s="84"/>
      <c r="H16" s="85">
        <f t="shared" si="1"/>
        <v>0</v>
      </c>
    </row>
    <row r="17" spans="1:8">
      <c r="A17" s="157">
        <v>0</v>
      </c>
      <c r="B17" s="6" t="s">
        <v>4858</v>
      </c>
      <c r="C17" s="6" t="s">
        <v>4859</v>
      </c>
      <c r="D17" s="6">
        <v>4</v>
      </c>
      <c r="E17" s="5">
        <v>63.93</v>
      </c>
      <c r="F17" s="85">
        <f t="shared" si="0"/>
        <v>63.93</v>
      </c>
      <c r="G17" s="84"/>
      <c r="H17" s="85">
        <f t="shared" si="1"/>
        <v>0</v>
      </c>
    </row>
    <row r="18" spans="1:8">
      <c r="A18" s="157">
        <v>0</v>
      </c>
      <c r="B18" s="6" t="s">
        <v>4860</v>
      </c>
      <c r="C18" s="6" t="s">
        <v>4861</v>
      </c>
      <c r="D18" s="6">
        <v>12</v>
      </c>
      <c r="E18" s="5">
        <v>16.690000000000001</v>
      </c>
      <c r="F18" s="85">
        <f t="shared" si="0"/>
        <v>16.690000000000001</v>
      </c>
      <c r="G18" s="84"/>
      <c r="H18" s="85">
        <f t="shared" si="1"/>
        <v>0</v>
      </c>
    </row>
    <row r="19" spans="1:8">
      <c r="A19" s="157">
        <v>0</v>
      </c>
      <c r="B19" s="6" t="s">
        <v>4862</v>
      </c>
      <c r="C19" s="6" t="s">
        <v>4863</v>
      </c>
      <c r="D19" s="6">
        <v>6</v>
      </c>
      <c r="E19" s="5">
        <v>29.18</v>
      </c>
      <c r="F19" s="85">
        <f t="shared" si="0"/>
        <v>29.18</v>
      </c>
      <c r="G19" s="84"/>
      <c r="H19" s="85">
        <f t="shared" si="1"/>
        <v>0</v>
      </c>
    </row>
    <row r="20" spans="1:8">
      <c r="A20" s="157">
        <v>0</v>
      </c>
      <c r="B20" s="6" t="s">
        <v>4864</v>
      </c>
      <c r="C20" s="6" t="s">
        <v>4865</v>
      </c>
      <c r="D20" s="6">
        <v>12</v>
      </c>
      <c r="E20" s="5">
        <v>15.24</v>
      </c>
      <c r="F20" s="85">
        <f t="shared" si="0"/>
        <v>15.24</v>
      </c>
      <c r="G20" s="84"/>
      <c r="H20" s="85">
        <f t="shared" si="1"/>
        <v>0</v>
      </c>
    </row>
    <row r="21" spans="1:8">
      <c r="A21" s="157">
        <v>0</v>
      </c>
      <c r="B21" s="6" t="s">
        <v>4866</v>
      </c>
      <c r="C21" s="6" t="s">
        <v>4867</v>
      </c>
      <c r="D21" s="6">
        <v>12</v>
      </c>
      <c r="E21" s="5">
        <v>11.42</v>
      </c>
      <c r="F21" s="85">
        <f t="shared" si="0"/>
        <v>11.42</v>
      </c>
      <c r="G21" s="84"/>
      <c r="H21" s="85">
        <f t="shared" si="1"/>
        <v>0</v>
      </c>
    </row>
    <row r="22" spans="1:8">
      <c r="A22" s="157">
        <v>0</v>
      </c>
      <c r="B22" s="6" t="s">
        <v>4868</v>
      </c>
      <c r="C22" s="6" t="s">
        <v>4869</v>
      </c>
      <c r="D22" s="6">
        <v>6</v>
      </c>
      <c r="E22" s="5">
        <v>20.61</v>
      </c>
      <c r="F22" s="85">
        <f t="shared" si="0"/>
        <v>20.61</v>
      </c>
      <c r="G22" s="84"/>
      <c r="H22" s="85">
        <f t="shared" si="1"/>
        <v>0</v>
      </c>
    </row>
    <row r="23" spans="1:8" ht="12" thickBot="1">
      <c r="A23" s="157"/>
      <c r="B23" s="320" t="s">
        <v>4870</v>
      </c>
      <c r="C23" s="320"/>
      <c r="D23" s="320"/>
      <c r="E23" s="320"/>
      <c r="F23" s="85"/>
      <c r="G23" s="84"/>
      <c r="H23" s="85"/>
    </row>
    <row r="24" spans="1:8">
      <c r="A24" s="157">
        <v>0</v>
      </c>
      <c r="B24" s="6" t="s">
        <v>4871</v>
      </c>
      <c r="C24" s="6" t="s">
        <v>4872</v>
      </c>
      <c r="D24" s="6">
        <v>12</v>
      </c>
      <c r="E24" s="5">
        <v>4.47</v>
      </c>
      <c r="F24" s="85">
        <f t="shared" ref="F24:F36" si="2">E24*(1-Скидка_FARECLA)</f>
        <v>4.47</v>
      </c>
      <c r="G24" s="84"/>
      <c r="H24" s="85">
        <f t="shared" si="1"/>
        <v>0</v>
      </c>
    </row>
    <row r="25" spans="1:8">
      <c r="A25" s="157">
        <v>0</v>
      </c>
      <c r="B25" s="6" t="s">
        <v>4873</v>
      </c>
      <c r="C25" s="6" t="s">
        <v>4874</v>
      </c>
      <c r="D25" s="6">
        <v>12</v>
      </c>
      <c r="E25" s="5">
        <v>4.47</v>
      </c>
      <c r="F25" s="85">
        <f t="shared" si="2"/>
        <v>4.47</v>
      </c>
      <c r="G25" s="84"/>
      <c r="H25" s="85">
        <f t="shared" si="1"/>
        <v>0</v>
      </c>
    </row>
    <row r="26" spans="1:8">
      <c r="A26" s="157">
        <v>0</v>
      </c>
      <c r="B26" s="6" t="s">
        <v>4875</v>
      </c>
      <c r="C26" s="6" t="s">
        <v>4876</v>
      </c>
      <c r="D26" s="6">
        <v>12</v>
      </c>
      <c r="E26" s="5">
        <v>4.47</v>
      </c>
      <c r="F26" s="85">
        <f t="shared" si="2"/>
        <v>4.47</v>
      </c>
      <c r="G26" s="84"/>
      <c r="H26" s="85">
        <f t="shared" si="1"/>
        <v>0</v>
      </c>
    </row>
    <row r="27" spans="1:8">
      <c r="A27" s="157">
        <v>0</v>
      </c>
      <c r="B27" s="6" t="s">
        <v>4877</v>
      </c>
      <c r="C27" s="6" t="s">
        <v>4878</v>
      </c>
      <c r="D27" s="6">
        <v>12</v>
      </c>
      <c r="E27" s="5">
        <v>4.47</v>
      </c>
      <c r="F27" s="85">
        <f t="shared" si="2"/>
        <v>4.47</v>
      </c>
      <c r="G27" s="84"/>
      <c r="H27" s="85">
        <f t="shared" si="1"/>
        <v>0</v>
      </c>
    </row>
    <row r="28" spans="1:8">
      <c r="A28" s="157">
        <v>0</v>
      </c>
      <c r="B28" s="6" t="s">
        <v>1674</v>
      </c>
      <c r="C28" s="6" t="s">
        <v>1675</v>
      </c>
      <c r="D28" s="6">
        <v>12</v>
      </c>
      <c r="E28" s="5">
        <v>26.19</v>
      </c>
      <c r="F28" s="85">
        <f t="shared" si="2"/>
        <v>26.19</v>
      </c>
      <c r="G28" s="84"/>
      <c r="H28" s="85">
        <f t="shared" si="1"/>
        <v>0</v>
      </c>
    </row>
    <row r="29" spans="1:8">
      <c r="A29" s="157">
        <v>0</v>
      </c>
      <c r="B29" s="6" t="s">
        <v>1676</v>
      </c>
      <c r="C29" s="6" t="s">
        <v>4879</v>
      </c>
      <c r="D29" s="6">
        <v>6</v>
      </c>
      <c r="E29" s="5">
        <v>35.58</v>
      </c>
      <c r="F29" s="85">
        <f t="shared" si="2"/>
        <v>35.58</v>
      </c>
      <c r="G29" s="84"/>
      <c r="H29" s="85">
        <f t="shared" si="1"/>
        <v>0</v>
      </c>
    </row>
    <row r="30" spans="1:8">
      <c r="A30" s="157">
        <v>0</v>
      </c>
      <c r="B30" s="6" t="s">
        <v>1677</v>
      </c>
      <c r="C30" s="6" t="s">
        <v>1678</v>
      </c>
      <c r="D30" s="6">
        <v>12</v>
      </c>
      <c r="E30" s="5">
        <v>22.24</v>
      </c>
      <c r="F30" s="85">
        <f t="shared" si="2"/>
        <v>22.24</v>
      </c>
      <c r="G30" s="84"/>
      <c r="H30" s="85">
        <f t="shared" si="1"/>
        <v>0</v>
      </c>
    </row>
    <row r="31" spans="1:8">
      <c r="A31" s="157">
        <v>0</v>
      </c>
      <c r="B31" s="6" t="s">
        <v>4880</v>
      </c>
      <c r="C31" s="6" t="s">
        <v>4881</v>
      </c>
      <c r="D31" s="6">
        <v>6</v>
      </c>
      <c r="E31" s="5">
        <v>17.78</v>
      </c>
      <c r="F31" s="85">
        <f t="shared" si="2"/>
        <v>17.78</v>
      </c>
      <c r="G31" s="84"/>
      <c r="H31" s="85">
        <f t="shared" si="1"/>
        <v>0</v>
      </c>
    </row>
    <row r="32" spans="1:8">
      <c r="A32" s="157">
        <v>0</v>
      </c>
      <c r="B32" s="6" t="s">
        <v>4882</v>
      </c>
      <c r="C32" s="6" t="s">
        <v>4883</v>
      </c>
      <c r="D32" s="6">
        <v>12</v>
      </c>
      <c r="E32" s="5">
        <v>23.2</v>
      </c>
      <c r="F32" s="85">
        <f t="shared" si="2"/>
        <v>23.2</v>
      </c>
      <c r="G32" s="84"/>
      <c r="H32" s="85">
        <f t="shared" si="1"/>
        <v>0</v>
      </c>
    </row>
    <row r="33" spans="1:8">
      <c r="A33" s="157">
        <v>0</v>
      </c>
      <c r="B33" s="6" t="s">
        <v>4884</v>
      </c>
      <c r="C33" s="6" t="s">
        <v>4885</v>
      </c>
      <c r="D33" s="6">
        <v>12</v>
      </c>
      <c r="E33" s="5">
        <v>25.86</v>
      </c>
      <c r="F33" s="85">
        <f t="shared" si="2"/>
        <v>25.86</v>
      </c>
      <c r="G33" s="84"/>
      <c r="H33" s="85">
        <f t="shared" si="1"/>
        <v>0</v>
      </c>
    </row>
    <row r="34" spans="1:8">
      <c r="A34" s="157">
        <v>0</v>
      </c>
      <c r="B34" s="6" t="s">
        <v>1679</v>
      </c>
      <c r="C34" s="6" t="s">
        <v>1680</v>
      </c>
      <c r="D34" s="6">
        <v>6</v>
      </c>
      <c r="E34" s="5">
        <v>28.05</v>
      </c>
      <c r="F34" s="85">
        <f t="shared" si="2"/>
        <v>28.05</v>
      </c>
      <c r="G34" s="84"/>
      <c r="H34" s="85">
        <f t="shared" si="1"/>
        <v>0</v>
      </c>
    </row>
    <row r="35" spans="1:8">
      <c r="A35" s="157">
        <v>0</v>
      </c>
      <c r="B35" s="6" t="s">
        <v>4886</v>
      </c>
      <c r="C35" s="6" t="s">
        <v>4887</v>
      </c>
      <c r="D35" s="6">
        <v>100</v>
      </c>
      <c r="E35" s="5">
        <v>3.63</v>
      </c>
      <c r="F35" s="85">
        <f t="shared" si="2"/>
        <v>3.63</v>
      </c>
      <c r="G35" s="84"/>
      <c r="H35" s="85">
        <f t="shared" si="1"/>
        <v>0</v>
      </c>
    </row>
    <row r="36" spans="1:8">
      <c r="A36" s="157">
        <v>0</v>
      </c>
      <c r="B36" s="6" t="s">
        <v>4888</v>
      </c>
      <c r="C36" s="6" t="s">
        <v>4889</v>
      </c>
      <c r="D36" s="6">
        <v>25</v>
      </c>
      <c r="E36" s="5">
        <v>9.7799999999999994</v>
      </c>
      <c r="F36" s="85">
        <f t="shared" si="2"/>
        <v>9.7799999999999994</v>
      </c>
      <c r="G36" s="84"/>
      <c r="H36" s="85">
        <f t="shared" si="1"/>
        <v>0</v>
      </c>
    </row>
    <row r="38" spans="1:8">
      <c r="B38" s="290" t="s">
        <v>119</v>
      </c>
    </row>
    <row r="39" spans="1:8">
      <c r="B39" s="15" t="s">
        <v>120</v>
      </c>
    </row>
  </sheetData>
  <mergeCells count="4">
    <mergeCell ref="B2:E2"/>
    <mergeCell ref="B3:E3"/>
    <mergeCell ref="B7:E7"/>
    <mergeCell ref="B23:E23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9921875" defaultRowHeight="11.65" outlineLevelRow="1" outlineLevelCol="1"/>
  <cols>
    <col min="1" max="1" width="7.53125" style="1" hidden="1" customWidth="1" outlineLevel="1"/>
    <col min="2" max="2" width="10.53125" style="43" customWidth="1" collapsed="1"/>
    <col min="3" max="3" width="52.796875" style="43" customWidth="1"/>
    <col min="4" max="4" width="11.33203125" style="44" customWidth="1"/>
    <col min="5" max="5" width="7.265625" style="47" customWidth="1"/>
    <col min="6" max="6" width="12.796875" style="43" customWidth="1"/>
    <col min="7" max="7" width="5.19921875" style="44" customWidth="1"/>
    <col min="8" max="8" width="8" style="45" customWidth="1"/>
    <col min="9" max="9" width="9.73046875" style="48" customWidth="1" outlineLevel="1"/>
    <col min="10" max="11" width="9.19921875" style="1" customWidth="1" outlineLevel="1"/>
    <col min="12" max="12" width="1.73046875" style="1" customWidth="1"/>
    <col min="13" max="16384" width="9.19921875" style="1"/>
  </cols>
  <sheetData>
    <row r="1" spans="1:11">
      <c r="B1" s="1"/>
      <c r="C1" s="1"/>
      <c r="D1" s="1"/>
      <c r="E1" s="1"/>
    </row>
    <row r="2" spans="1:11" ht="15.75" customHeight="1">
      <c r="B2" s="319" t="s">
        <v>0</v>
      </c>
      <c r="C2" s="319"/>
      <c r="D2" s="319"/>
      <c r="E2" s="319"/>
      <c r="F2" s="319"/>
      <c r="G2" s="319"/>
      <c r="H2" s="319"/>
    </row>
    <row r="3" spans="1:11" ht="15.75" customHeight="1">
      <c r="B3" s="319" t="s">
        <v>1969</v>
      </c>
      <c r="C3" s="319"/>
      <c r="D3" s="319"/>
      <c r="E3" s="319"/>
      <c r="F3" s="319"/>
      <c r="G3" s="319"/>
      <c r="H3" s="319"/>
    </row>
    <row r="4" spans="1:11">
      <c r="B4" s="1" t="s">
        <v>4780</v>
      </c>
      <c r="C4" s="1"/>
      <c r="D4" s="1"/>
      <c r="E4" s="1"/>
      <c r="H4" s="16"/>
      <c r="I4" s="1"/>
      <c r="J4" s="66" t="s">
        <v>1957</v>
      </c>
      <c r="K4" s="67">
        <v>0</v>
      </c>
    </row>
    <row r="5" spans="1:11" ht="14.65" thickBot="1">
      <c r="B5" s="43" t="s">
        <v>1</v>
      </c>
      <c r="D5" s="1"/>
      <c r="E5" s="1"/>
      <c r="F5" s="99" t="s">
        <v>2088</v>
      </c>
      <c r="I5" s="1"/>
      <c r="J5" s="66" t="s">
        <v>1958</v>
      </c>
      <c r="K5" s="7">
        <f>SUM(K8:K174)</f>
        <v>0</v>
      </c>
    </row>
    <row r="6" spans="1:11" ht="29.25" customHeight="1">
      <c r="A6" s="164" t="s">
        <v>3238</v>
      </c>
      <c r="B6" s="270" t="s">
        <v>2</v>
      </c>
      <c r="C6" s="287" t="s">
        <v>3</v>
      </c>
      <c r="D6" s="366" t="s">
        <v>1681</v>
      </c>
      <c r="E6" s="367"/>
      <c r="F6" s="288" t="s">
        <v>1682</v>
      </c>
      <c r="G6" s="271" t="s">
        <v>1683</v>
      </c>
      <c r="H6" s="272" t="s">
        <v>1970</v>
      </c>
      <c r="I6" s="273" t="s">
        <v>1959</v>
      </c>
      <c r="J6" s="274" t="s">
        <v>1960</v>
      </c>
      <c r="K6" s="275" t="s">
        <v>1961</v>
      </c>
    </row>
    <row r="7" spans="1:11">
      <c r="A7" s="6"/>
      <c r="B7" s="365" t="s">
        <v>1684</v>
      </c>
      <c r="C7" s="365"/>
      <c r="D7" s="365"/>
      <c r="E7" s="365"/>
      <c r="F7" s="365"/>
      <c r="G7" s="365"/>
      <c r="H7" s="365"/>
      <c r="I7" s="85"/>
      <c r="J7" s="82"/>
      <c r="K7" s="82"/>
    </row>
    <row r="8" spans="1:11" outlineLevel="1">
      <c r="A8" s="157">
        <v>0</v>
      </c>
      <c r="B8" s="276" t="s">
        <v>1685</v>
      </c>
      <c r="C8" s="276" t="s">
        <v>1686</v>
      </c>
      <c r="D8" s="277" t="s">
        <v>1687</v>
      </c>
      <c r="E8" s="276" t="s">
        <v>1441</v>
      </c>
      <c r="F8" s="276" t="s">
        <v>1688</v>
      </c>
      <c r="G8" s="277">
        <v>6</v>
      </c>
      <c r="H8" s="278">
        <v>23.21</v>
      </c>
      <c r="I8" s="85">
        <f t="shared" ref="I8:I20" si="0">H8*(1-Скидка_U_POL)</f>
        <v>23.21</v>
      </c>
      <c r="J8" s="84"/>
      <c r="K8" s="85">
        <f>I8*J8</f>
        <v>0</v>
      </c>
    </row>
    <row r="9" spans="1:11" outlineLevel="1">
      <c r="A9" s="157">
        <v>0</v>
      </c>
      <c r="B9" s="276" t="s">
        <v>1689</v>
      </c>
      <c r="C9" s="276" t="s">
        <v>1686</v>
      </c>
      <c r="D9" s="277" t="s">
        <v>1690</v>
      </c>
      <c r="E9" s="276" t="s">
        <v>1441</v>
      </c>
      <c r="F9" s="276" t="s">
        <v>1688</v>
      </c>
      <c r="G9" s="277">
        <v>2</v>
      </c>
      <c r="H9" s="278">
        <v>103.71</v>
      </c>
      <c r="I9" s="85">
        <f t="shared" si="0"/>
        <v>103.71</v>
      </c>
      <c r="J9" s="84"/>
      <c r="K9" s="85">
        <f t="shared" ref="K9:K69" si="1">I9*J9</f>
        <v>0</v>
      </c>
    </row>
    <row r="10" spans="1:11" outlineLevel="1">
      <c r="A10" s="157">
        <v>0</v>
      </c>
      <c r="B10" s="276" t="s">
        <v>3731</v>
      </c>
      <c r="C10" s="276" t="s">
        <v>3732</v>
      </c>
      <c r="D10" s="277" t="s">
        <v>1687</v>
      </c>
      <c r="E10" s="276" t="s">
        <v>1441</v>
      </c>
      <c r="F10" s="276" t="s">
        <v>1688</v>
      </c>
      <c r="G10" s="277">
        <v>6</v>
      </c>
      <c r="H10" s="278">
        <v>31.57</v>
      </c>
      <c r="I10" s="85">
        <f>H10*(1-Скидка_U_POL)</f>
        <v>31.57</v>
      </c>
      <c r="J10" s="84"/>
      <c r="K10" s="85">
        <f>I10*J10</f>
        <v>0</v>
      </c>
    </row>
    <row r="11" spans="1:11" outlineLevel="1">
      <c r="A11" s="157">
        <v>0</v>
      </c>
      <c r="B11" s="276" t="s">
        <v>3733</v>
      </c>
      <c r="C11" s="276" t="s">
        <v>3734</v>
      </c>
      <c r="D11" s="277" t="s">
        <v>1690</v>
      </c>
      <c r="E11" s="276" t="s">
        <v>1441</v>
      </c>
      <c r="F11" s="276" t="s">
        <v>1688</v>
      </c>
      <c r="G11" s="277">
        <v>2</v>
      </c>
      <c r="H11" s="278">
        <v>135.97</v>
      </c>
      <c r="I11" s="85">
        <f>H11*(1-Скидка_U_POL)</f>
        <v>135.97</v>
      </c>
      <c r="J11" s="84"/>
      <c r="K11" s="85">
        <f>I11*J11</f>
        <v>0</v>
      </c>
    </row>
    <row r="12" spans="1:11" outlineLevel="1">
      <c r="A12" s="157">
        <v>0</v>
      </c>
      <c r="B12" s="276" t="s">
        <v>1691</v>
      </c>
      <c r="C12" s="276" t="s">
        <v>1692</v>
      </c>
      <c r="D12" s="277" t="s">
        <v>1687</v>
      </c>
      <c r="E12" s="276" t="s">
        <v>1441</v>
      </c>
      <c r="F12" s="276" t="s">
        <v>1688</v>
      </c>
      <c r="G12" s="277">
        <v>6</v>
      </c>
      <c r="H12" s="278">
        <v>25.2</v>
      </c>
      <c r="I12" s="85">
        <f t="shared" si="0"/>
        <v>25.2</v>
      </c>
      <c r="J12" s="84"/>
      <c r="K12" s="85">
        <f t="shared" si="1"/>
        <v>0</v>
      </c>
    </row>
    <row r="13" spans="1:11" outlineLevel="1">
      <c r="A13" s="157">
        <v>0</v>
      </c>
      <c r="B13" s="276" t="s">
        <v>1693</v>
      </c>
      <c r="C13" s="276" t="s">
        <v>1694</v>
      </c>
      <c r="D13" s="277" t="s">
        <v>1687</v>
      </c>
      <c r="E13" s="276" t="s">
        <v>1441</v>
      </c>
      <c r="F13" s="276" t="s">
        <v>1688</v>
      </c>
      <c r="G13" s="277">
        <v>6</v>
      </c>
      <c r="H13" s="278">
        <v>18.53</v>
      </c>
      <c r="I13" s="85">
        <f t="shared" si="0"/>
        <v>18.53</v>
      </c>
      <c r="J13" s="84"/>
      <c r="K13" s="85">
        <f t="shared" si="1"/>
        <v>0</v>
      </c>
    </row>
    <row r="14" spans="1:11" outlineLevel="1">
      <c r="A14" s="157">
        <v>0</v>
      </c>
      <c r="B14" s="276" t="s">
        <v>1695</v>
      </c>
      <c r="C14" s="276" t="s">
        <v>1694</v>
      </c>
      <c r="D14" s="277" t="s">
        <v>1690</v>
      </c>
      <c r="E14" s="276" t="s">
        <v>1441</v>
      </c>
      <c r="F14" s="276" t="s">
        <v>1688</v>
      </c>
      <c r="G14" s="277">
        <v>2</v>
      </c>
      <c r="H14" s="278">
        <v>84.16</v>
      </c>
      <c r="I14" s="85">
        <f t="shared" si="0"/>
        <v>84.16</v>
      </c>
      <c r="J14" s="84"/>
      <c r="K14" s="85">
        <f t="shared" si="1"/>
        <v>0</v>
      </c>
    </row>
    <row r="15" spans="1:11" outlineLevel="1">
      <c r="A15" s="157">
        <v>0</v>
      </c>
      <c r="B15" s="276" t="s">
        <v>1696</v>
      </c>
      <c r="C15" s="276" t="s">
        <v>1697</v>
      </c>
      <c r="D15" s="277" t="s">
        <v>1687</v>
      </c>
      <c r="E15" s="276" t="s">
        <v>1441</v>
      </c>
      <c r="F15" s="276" t="s">
        <v>1688</v>
      </c>
      <c r="G15" s="277">
        <v>6</v>
      </c>
      <c r="H15" s="278">
        <v>21.47</v>
      </c>
      <c r="I15" s="85">
        <f t="shared" si="0"/>
        <v>21.47</v>
      </c>
      <c r="J15" s="84"/>
      <c r="K15" s="85">
        <f t="shared" si="1"/>
        <v>0</v>
      </c>
    </row>
    <row r="16" spans="1:11" outlineLevel="1">
      <c r="A16" s="157">
        <v>0</v>
      </c>
      <c r="B16" s="276" t="s">
        <v>1698</v>
      </c>
      <c r="C16" s="276" t="s">
        <v>1697</v>
      </c>
      <c r="D16" s="277" t="s">
        <v>1690</v>
      </c>
      <c r="E16" s="276" t="s">
        <v>1441</v>
      </c>
      <c r="F16" s="276" t="s">
        <v>1688</v>
      </c>
      <c r="G16" s="277">
        <v>2</v>
      </c>
      <c r="H16" s="278">
        <v>96.04</v>
      </c>
      <c r="I16" s="85">
        <f t="shared" si="0"/>
        <v>96.04</v>
      </c>
      <c r="J16" s="84"/>
      <c r="K16" s="85">
        <f t="shared" si="1"/>
        <v>0</v>
      </c>
    </row>
    <row r="17" spans="1:11" outlineLevel="1">
      <c r="A17" s="157">
        <v>0</v>
      </c>
      <c r="B17" s="276" t="s">
        <v>1699</v>
      </c>
      <c r="C17" s="276" t="s">
        <v>1700</v>
      </c>
      <c r="D17" s="277" t="s">
        <v>1687</v>
      </c>
      <c r="E17" s="276" t="s">
        <v>1441</v>
      </c>
      <c r="F17" s="276" t="s">
        <v>1688</v>
      </c>
      <c r="G17" s="277">
        <v>6</v>
      </c>
      <c r="H17" s="278">
        <v>21.47</v>
      </c>
      <c r="I17" s="85">
        <f t="shared" si="0"/>
        <v>21.47</v>
      </c>
      <c r="J17" s="84"/>
      <c r="K17" s="85">
        <f t="shared" si="1"/>
        <v>0</v>
      </c>
    </row>
    <row r="18" spans="1:11" outlineLevel="1">
      <c r="A18" s="157">
        <v>0</v>
      </c>
      <c r="B18" s="276" t="s">
        <v>1702</v>
      </c>
      <c r="C18" s="276" t="s">
        <v>1703</v>
      </c>
      <c r="D18" s="277" t="s">
        <v>1687</v>
      </c>
      <c r="E18" s="276" t="s">
        <v>1441</v>
      </c>
      <c r="F18" s="276" t="s">
        <v>1688</v>
      </c>
      <c r="G18" s="277">
        <v>6</v>
      </c>
      <c r="H18" s="278">
        <v>22.07</v>
      </c>
      <c r="I18" s="85">
        <f t="shared" si="0"/>
        <v>22.07</v>
      </c>
      <c r="J18" s="84"/>
      <c r="K18" s="85">
        <f t="shared" si="1"/>
        <v>0</v>
      </c>
    </row>
    <row r="19" spans="1:11" outlineLevel="1">
      <c r="A19" s="157">
        <v>0</v>
      </c>
      <c r="B19" s="276" t="s">
        <v>1704</v>
      </c>
      <c r="C19" s="276" t="s">
        <v>1703</v>
      </c>
      <c r="D19" s="277" t="s">
        <v>1690</v>
      </c>
      <c r="E19" s="276" t="s">
        <v>1441</v>
      </c>
      <c r="F19" s="276" t="s">
        <v>1688</v>
      </c>
      <c r="G19" s="277">
        <v>2</v>
      </c>
      <c r="H19" s="278">
        <v>99.92</v>
      </c>
      <c r="I19" s="85">
        <f t="shared" si="0"/>
        <v>99.92</v>
      </c>
      <c r="J19" s="84"/>
      <c r="K19" s="85">
        <f t="shared" si="1"/>
        <v>0</v>
      </c>
    </row>
    <row r="20" spans="1:11" outlineLevel="1">
      <c r="A20" s="157">
        <v>0</v>
      </c>
      <c r="B20" s="276" t="s">
        <v>1705</v>
      </c>
      <c r="C20" s="276" t="s">
        <v>1706</v>
      </c>
      <c r="D20" s="277" t="s">
        <v>1687</v>
      </c>
      <c r="E20" s="276" t="s">
        <v>1441</v>
      </c>
      <c r="F20" s="276" t="s">
        <v>1688</v>
      </c>
      <c r="G20" s="277">
        <v>6</v>
      </c>
      <c r="H20" s="278">
        <v>16.97</v>
      </c>
      <c r="I20" s="85">
        <f t="shared" si="0"/>
        <v>16.97</v>
      </c>
      <c r="J20" s="84"/>
      <c r="K20" s="85">
        <f t="shared" si="1"/>
        <v>0</v>
      </c>
    </row>
    <row r="21" spans="1:11" outlineLevel="1">
      <c r="A21" s="157"/>
      <c r="B21" s="279" t="s">
        <v>1728</v>
      </c>
      <c r="C21" s="276"/>
      <c r="D21" s="277"/>
      <c r="E21" s="276"/>
      <c r="F21" s="276"/>
      <c r="G21" s="277"/>
      <c r="H21" s="278"/>
      <c r="I21" s="85"/>
      <c r="J21" s="84"/>
      <c r="K21" s="85"/>
    </row>
    <row r="22" spans="1:11" outlineLevel="1">
      <c r="A22" s="157">
        <v>0</v>
      </c>
      <c r="B22" s="276" t="s">
        <v>1729</v>
      </c>
      <c r="C22" s="276" t="s">
        <v>1730</v>
      </c>
      <c r="D22" s="277" t="s">
        <v>1731</v>
      </c>
      <c r="E22" s="276" t="s">
        <v>1441</v>
      </c>
      <c r="F22" s="276" t="s">
        <v>1688</v>
      </c>
      <c r="G22" s="277">
        <v>4</v>
      </c>
      <c r="H22" s="278">
        <v>86.47</v>
      </c>
      <c r="I22" s="85">
        <f>H22*(1-Скидка_U_POL)</f>
        <v>86.47</v>
      </c>
      <c r="J22" s="84"/>
      <c r="K22" s="85">
        <f t="shared" si="1"/>
        <v>0</v>
      </c>
    </row>
    <row r="23" spans="1:11" outlineLevel="1">
      <c r="A23" s="157">
        <v>0</v>
      </c>
      <c r="B23" s="276" t="s">
        <v>1732</v>
      </c>
      <c r="C23" s="276" t="s">
        <v>1733</v>
      </c>
      <c r="D23" s="277" t="s">
        <v>1731</v>
      </c>
      <c r="E23" s="276" t="s">
        <v>1441</v>
      </c>
      <c r="F23" s="276" t="s">
        <v>1688</v>
      </c>
      <c r="G23" s="277">
        <v>4</v>
      </c>
      <c r="H23" s="278">
        <v>68.239999999999995</v>
      </c>
      <c r="I23" s="85">
        <f>H23*(1-Скидка_U_POL)</f>
        <v>68.239999999999995</v>
      </c>
      <c r="J23" s="84"/>
      <c r="K23" s="85">
        <f t="shared" si="1"/>
        <v>0</v>
      </c>
    </row>
    <row r="24" spans="1:11" outlineLevel="1">
      <c r="A24" s="157">
        <v>0</v>
      </c>
      <c r="B24" s="276" t="s">
        <v>1734</v>
      </c>
      <c r="C24" s="276" t="s">
        <v>1735</v>
      </c>
      <c r="D24" s="277" t="s">
        <v>1731</v>
      </c>
      <c r="E24" s="276" t="s">
        <v>1441</v>
      </c>
      <c r="F24" s="276" t="s">
        <v>1688</v>
      </c>
      <c r="G24" s="277">
        <v>4</v>
      </c>
      <c r="H24" s="278">
        <v>68.239999999999995</v>
      </c>
      <c r="I24" s="85">
        <f>H24*(1-Скидка_U_POL)</f>
        <v>68.239999999999995</v>
      </c>
      <c r="J24" s="84"/>
      <c r="K24" s="85">
        <f t="shared" si="1"/>
        <v>0</v>
      </c>
    </row>
    <row r="25" spans="1:11">
      <c r="A25" s="157"/>
      <c r="B25" s="365" t="s">
        <v>1736</v>
      </c>
      <c r="C25" s="365"/>
      <c r="D25" s="365"/>
      <c r="E25" s="365"/>
      <c r="F25" s="365"/>
      <c r="G25" s="365"/>
      <c r="H25" s="365"/>
      <c r="I25" s="85"/>
      <c r="J25" s="84"/>
      <c r="K25" s="85"/>
    </row>
    <row r="26" spans="1:11" outlineLevel="1">
      <c r="A26" s="157">
        <v>0</v>
      </c>
      <c r="B26" s="276" t="s">
        <v>4781</v>
      </c>
      <c r="C26" s="276" t="s">
        <v>4782</v>
      </c>
      <c r="D26" s="277" t="s">
        <v>1687</v>
      </c>
      <c r="E26" s="276" t="s">
        <v>1441</v>
      </c>
      <c r="F26" s="276" t="s">
        <v>1737</v>
      </c>
      <c r="G26" s="277">
        <v>6</v>
      </c>
      <c r="H26" s="278">
        <v>21.97</v>
      </c>
      <c r="I26" s="85">
        <f t="shared" ref="I26:I37" si="2">H26*(1-Скидка_U_POL)</f>
        <v>21.97</v>
      </c>
      <c r="J26" s="84"/>
      <c r="K26" s="85">
        <f t="shared" si="1"/>
        <v>0</v>
      </c>
    </row>
    <row r="27" spans="1:11" outlineLevel="1">
      <c r="A27" s="157">
        <v>0</v>
      </c>
      <c r="B27" s="276" t="s">
        <v>4783</v>
      </c>
      <c r="C27" s="276" t="s">
        <v>4782</v>
      </c>
      <c r="D27" s="277" t="s">
        <v>1738</v>
      </c>
      <c r="E27" s="276" t="s">
        <v>1441</v>
      </c>
      <c r="F27" s="276" t="s">
        <v>1737</v>
      </c>
      <c r="G27" s="277">
        <v>4</v>
      </c>
      <c r="H27" s="278">
        <v>63.55</v>
      </c>
      <c r="I27" s="85">
        <f t="shared" si="2"/>
        <v>63.55</v>
      </c>
      <c r="J27" s="84"/>
      <c r="K27" s="85">
        <f t="shared" si="1"/>
        <v>0</v>
      </c>
    </row>
    <row r="28" spans="1:11" outlineLevel="1">
      <c r="A28" s="157">
        <v>0</v>
      </c>
      <c r="B28" s="276" t="s">
        <v>1741</v>
      </c>
      <c r="C28" s="276" t="s">
        <v>1739</v>
      </c>
      <c r="D28" s="277" t="s">
        <v>1690</v>
      </c>
      <c r="E28" s="276" t="s">
        <v>1441</v>
      </c>
      <c r="F28" s="276" t="s">
        <v>1737</v>
      </c>
      <c r="G28" s="277">
        <v>2</v>
      </c>
      <c r="H28" s="278">
        <v>99.4</v>
      </c>
      <c r="I28" s="85">
        <f t="shared" si="2"/>
        <v>99.4</v>
      </c>
      <c r="J28" s="84"/>
      <c r="K28" s="85">
        <f t="shared" si="1"/>
        <v>0</v>
      </c>
    </row>
    <row r="29" spans="1:11" outlineLevel="1">
      <c r="A29" s="157">
        <v>0</v>
      </c>
      <c r="B29" s="276" t="s">
        <v>1742</v>
      </c>
      <c r="C29" s="276" t="s">
        <v>1743</v>
      </c>
      <c r="D29" s="277" t="s">
        <v>1687</v>
      </c>
      <c r="E29" s="276" t="s">
        <v>1441</v>
      </c>
      <c r="F29" s="276" t="s">
        <v>1744</v>
      </c>
      <c r="G29" s="277">
        <v>6</v>
      </c>
      <c r="H29" s="278">
        <v>16.52</v>
      </c>
      <c r="I29" s="85">
        <f t="shared" si="2"/>
        <v>16.52</v>
      </c>
      <c r="J29" s="84"/>
      <c r="K29" s="85">
        <f t="shared" si="1"/>
        <v>0</v>
      </c>
    </row>
    <row r="30" spans="1:11" outlineLevel="1">
      <c r="A30" s="157">
        <v>0</v>
      </c>
      <c r="B30" s="276" t="s">
        <v>1745</v>
      </c>
      <c r="C30" s="276" t="s">
        <v>1743</v>
      </c>
      <c r="D30" s="277" t="s">
        <v>1738</v>
      </c>
      <c r="E30" s="276" t="s">
        <v>1441</v>
      </c>
      <c r="F30" s="276" t="s">
        <v>1744</v>
      </c>
      <c r="G30" s="277">
        <v>4</v>
      </c>
      <c r="H30" s="278">
        <v>48.9</v>
      </c>
      <c r="I30" s="85">
        <f t="shared" si="2"/>
        <v>48.9</v>
      </c>
      <c r="J30" s="84"/>
      <c r="K30" s="85">
        <f t="shared" si="1"/>
        <v>0</v>
      </c>
    </row>
    <row r="31" spans="1:11" outlineLevel="1">
      <c r="A31" s="157">
        <v>0</v>
      </c>
      <c r="B31" s="276" t="s">
        <v>1746</v>
      </c>
      <c r="C31" s="276" t="s">
        <v>1743</v>
      </c>
      <c r="D31" s="277" t="s">
        <v>1731</v>
      </c>
      <c r="E31" s="276" t="s">
        <v>1441</v>
      </c>
      <c r="F31" s="276" t="s">
        <v>1744</v>
      </c>
      <c r="G31" s="277">
        <v>2</v>
      </c>
      <c r="H31" s="278">
        <v>62.58</v>
      </c>
      <c r="I31" s="85">
        <f t="shared" si="2"/>
        <v>62.58</v>
      </c>
      <c r="J31" s="84"/>
      <c r="K31" s="85">
        <f t="shared" si="1"/>
        <v>0</v>
      </c>
    </row>
    <row r="32" spans="1:11" outlineLevel="1">
      <c r="A32" s="157">
        <v>0</v>
      </c>
      <c r="B32" s="276" t="s">
        <v>1747</v>
      </c>
      <c r="C32" s="276" t="s">
        <v>1743</v>
      </c>
      <c r="D32" s="277" t="s">
        <v>1687</v>
      </c>
      <c r="E32" s="276" t="s">
        <v>1441</v>
      </c>
      <c r="F32" s="276" t="s">
        <v>1737</v>
      </c>
      <c r="G32" s="277">
        <v>6</v>
      </c>
      <c r="H32" s="278">
        <v>16.52</v>
      </c>
      <c r="I32" s="85">
        <f t="shared" si="2"/>
        <v>16.52</v>
      </c>
      <c r="J32" s="84"/>
      <c r="K32" s="85">
        <f t="shared" si="1"/>
        <v>0</v>
      </c>
    </row>
    <row r="33" spans="1:12" outlineLevel="1">
      <c r="A33" s="157">
        <v>0</v>
      </c>
      <c r="B33" s="276" t="s">
        <v>1748</v>
      </c>
      <c r="C33" s="276" t="s">
        <v>1743</v>
      </c>
      <c r="D33" s="277" t="s">
        <v>1738</v>
      </c>
      <c r="E33" s="276" t="s">
        <v>1441</v>
      </c>
      <c r="F33" s="276" t="s">
        <v>1737</v>
      </c>
      <c r="G33" s="277">
        <v>4</v>
      </c>
      <c r="H33" s="278">
        <v>48.9</v>
      </c>
      <c r="I33" s="85">
        <f t="shared" si="2"/>
        <v>48.9</v>
      </c>
      <c r="J33" s="84"/>
      <c r="K33" s="85">
        <f t="shared" si="1"/>
        <v>0</v>
      </c>
    </row>
    <row r="34" spans="1:12" outlineLevel="1">
      <c r="A34" s="157">
        <v>0</v>
      </c>
      <c r="B34" s="276" t="s">
        <v>1749</v>
      </c>
      <c r="C34" s="276" t="s">
        <v>1743</v>
      </c>
      <c r="D34" s="277" t="s">
        <v>1731</v>
      </c>
      <c r="E34" s="276" t="s">
        <v>1441</v>
      </c>
      <c r="F34" s="276" t="s">
        <v>1737</v>
      </c>
      <c r="G34" s="277">
        <v>2</v>
      </c>
      <c r="H34" s="278">
        <v>62.58</v>
      </c>
      <c r="I34" s="85">
        <f t="shared" si="2"/>
        <v>62.58</v>
      </c>
      <c r="J34" s="84"/>
      <c r="K34" s="85">
        <f t="shared" si="1"/>
        <v>0</v>
      </c>
    </row>
    <row r="35" spans="1:12" outlineLevel="1">
      <c r="A35" s="157">
        <v>0</v>
      </c>
      <c r="B35" s="276" t="s">
        <v>1750</v>
      </c>
      <c r="C35" s="276" t="s">
        <v>1743</v>
      </c>
      <c r="D35" s="277" t="s">
        <v>1687</v>
      </c>
      <c r="E35" s="276" t="s">
        <v>1441</v>
      </c>
      <c r="F35" s="276" t="s">
        <v>1751</v>
      </c>
      <c r="G35" s="277">
        <v>6</v>
      </c>
      <c r="H35" s="278">
        <v>16.52</v>
      </c>
      <c r="I35" s="85">
        <f t="shared" si="2"/>
        <v>16.52</v>
      </c>
      <c r="J35" s="84"/>
      <c r="K35" s="85">
        <f t="shared" si="1"/>
        <v>0</v>
      </c>
    </row>
    <row r="36" spans="1:12" outlineLevel="1">
      <c r="A36" s="157">
        <v>0</v>
      </c>
      <c r="B36" s="276" t="s">
        <v>3735</v>
      </c>
      <c r="C36" s="276" t="s">
        <v>1743</v>
      </c>
      <c r="D36" s="277" t="s">
        <v>1738</v>
      </c>
      <c r="E36" s="276" t="s">
        <v>1441</v>
      </c>
      <c r="F36" s="276" t="s">
        <v>1751</v>
      </c>
      <c r="G36" s="277">
        <v>4</v>
      </c>
      <c r="H36" s="278">
        <v>49.88</v>
      </c>
      <c r="I36" s="85">
        <f>H36*(1-Скидка_U_POL)</f>
        <v>49.88</v>
      </c>
      <c r="J36" s="84"/>
      <c r="K36" s="85">
        <f t="shared" si="1"/>
        <v>0</v>
      </c>
    </row>
    <row r="37" spans="1:12" outlineLevel="1">
      <c r="A37" s="157">
        <v>0</v>
      </c>
      <c r="B37" s="276" t="s">
        <v>1752</v>
      </c>
      <c r="C37" s="276" t="s">
        <v>1743</v>
      </c>
      <c r="D37" s="277" t="s">
        <v>1731</v>
      </c>
      <c r="E37" s="276" t="s">
        <v>1441</v>
      </c>
      <c r="F37" s="276" t="s">
        <v>1751</v>
      </c>
      <c r="G37" s="277">
        <v>2</v>
      </c>
      <c r="H37" s="278">
        <v>62.58</v>
      </c>
      <c r="I37" s="85">
        <f t="shared" si="2"/>
        <v>62.58</v>
      </c>
      <c r="J37" s="84"/>
      <c r="K37" s="85">
        <f t="shared" si="1"/>
        <v>0</v>
      </c>
    </row>
    <row r="38" spans="1:12" outlineLevel="1">
      <c r="A38" s="157"/>
      <c r="B38" s="279" t="s">
        <v>1759</v>
      </c>
      <c r="C38" s="276"/>
      <c r="D38" s="277"/>
      <c r="E38" s="276"/>
      <c r="F38" s="276"/>
      <c r="G38" s="277"/>
      <c r="H38" s="278"/>
      <c r="I38" s="85"/>
      <c r="J38" s="84"/>
      <c r="K38" s="85"/>
    </row>
    <row r="39" spans="1:12" outlineLevel="1">
      <c r="A39" s="157">
        <v>0</v>
      </c>
      <c r="B39" s="276" t="s">
        <v>1760</v>
      </c>
      <c r="C39" s="276" t="s">
        <v>1761</v>
      </c>
      <c r="D39" s="277" t="s">
        <v>1687</v>
      </c>
      <c r="E39" s="276" t="s">
        <v>1441</v>
      </c>
      <c r="F39" s="276" t="s">
        <v>1762</v>
      </c>
      <c r="G39" s="277">
        <v>6</v>
      </c>
      <c r="H39" s="278">
        <v>41.14</v>
      </c>
      <c r="I39" s="85">
        <f>H39*(1-Скидка_U_POL)</f>
        <v>41.14</v>
      </c>
      <c r="J39" s="84"/>
      <c r="K39" s="85">
        <f t="shared" si="1"/>
        <v>0</v>
      </c>
    </row>
    <row r="40" spans="1:12" outlineLevel="1">
      <c r="A40" s="157">
        <v>0</v>
      </c>
      <c r="B40" s="276" t="s">
        <v>1763</v>
      </c>
      <c r="C40" s="276" t="s">
        <v>1764</v>
      </c>
      <c r="D40" s="277" t="s">
        <v>1687</v>
      </c>
      <c r="E40" s="276" t="s">
        <v>1441</v>
      </c>
      <c r="F40" s="276" t="s">
        <v>1737</v>
      </c>
      <c r="G40" s="277">
        <v>6</v>
      </c>
      <c r="H40" s="278">
        <v>36.36</v>
      </c>
      <c r="I40" s="85">
        <f>H40*(1-Скидка_U_POL)</f>
        <v>36.36</v>
      </c>
      <c r="J40" s="84"/>
      <c r="K40" s="85">
        <f t="shared" si="1"/>
        <v>0</v>
      </c>
    </row>
    <row r="41" spans="1:12" outlineLevel="1">
      <c r="A41" s="157">
        <v>0</v>
      </c>
      <c r="B41" s="276" t="s">
        <v>1768</v>
      </c>
      <c r="C41" s="276" t="s">
        <v>1769</v>
      </c>
      <c r="D41" s="277" t="s">
        <v>1687</v>
      </c>
      <c r="E41" s="276" t="s">
        <v>1441</v>
      </c>
      <c r="F41" s="276" t="s">
        <v>1688</v>
      </c>
      <c r="G41" s="277">
        <v>6</v>
      </c>
      <c r="H41" s="278">
        <v>34.43</v>
      </c>
      <c r="I41" s="85">
        <f>H41*(1-Скидка_U_POL)</f>
        <v>34.43</v>
      </c>
      <c r="J41" s="84"/>
      <c r="K41" s="85">
        <f t="shared" si="1"/>
        <v>0</v>
      </c>
    </row>
    <row r="42" spans="1:12" outlineLevel="1">
      <c r="A42" s="157">
        <v>0</v>
      </c>
      <c r="B42" s="276" t="s">
        <v>3896</v>
      </c>
      <c r="C42" s="276" t="s">
        <v>3897</v>
      </c>
      <c r="D42" s="277" t="s">
        <v>3898</v>
      </c>
      <c r="E42" s="276" t="s">
        <v>1441</v>
      </c>
      <c r="F42" s="276" t="s">
        <v>1715</v>
      </c>
      <c r="G42" s="277">
        <v>6</v>
      </c>
      <c r="H42" s="278">
        <v>15</v>
      </c>
      <c r="I42" s="85">
        <f>H42*(1-Скидка_U_POL)</f>
        <v>15</v>
      </c>
      <c r="J42" s="84"/>
      <c r="K42" s="85">
        <f>I42*J42</f>
        <v>0</v>
      </c>
      <c r="L42" s="109"/>
    </row>
    <row r="43" spans="1:12" outlineLevel="1">
      <c r="A43" s="157">
        <v>0</v>
      </c>
      <c r="B43" s="276" t="s">
        <v>3899</v>
      </c>
      <c r="C43" s="276" t="s">
        <v>3900</v>
      </c>
      <c r="D43" s="277" t="s">
        <v>1778</v>
      </c>
      <c r="E43" s="276" t="s">
        <v>1441</v>
      </c>
      <c r="F43" s="276" t="s">
        <v>1688</v>
      </c>
      <c r="G43" s="277">
        <v>6</v>
      </c>
      <c r="H43" s="278">
        <v>9.69</v>
      </c>
      <c r="I43" s="85">
        <f>H43*(1-Скидка_U_POL)</f>
        <v>9.69</v>
      </c>
      <c r="J43" s="84"/>
      <c r="K43" s="85">
        <f>I43*J43</f>
        <v>0</v>
      </c>
      <c r="L43" s="109"/>
    </row>
    <row r="44" spans="1:12">
      <c r="A44" s="157"/>
      <c r="B44" s="365" t="s">
        <v>1775</v>
      </c>
      <c r="C44" s="365"/>
      <c r="D44" s="365"/>
      <c r="E44" s="365"/>
      <c r="F44" s="365"/>
      <c r="G44" s="365"/>
      <c r="H44" s="365"/>
      <c r="I44" s="85"/>
      <c r="J44" s="84"/>
      <c r="K44" s="85"/>
    </row>
    <row r="45" spans="1:12" outlineLevel="1">
      <c r="A45" s="157">
        <v>0</v>
      </c>
      <c r="B45" s="276" t="s">
        <v>1777</v>
      </c>
      <c r="C45" s="276" t="s">
        <v>1776</v>
      </c>
      <c r="D45" s="277" t="s">
        <v>1778</v>
      </c>
      <c r="E45" s="276" t="s">
        <v>1441</v>
      </c>
      <c r="F45" s="276" t="s">
        <v>1688</v>
      </c>
      <c r="G45" s="277">
        <v>12</v>
      </c>
      <c r="H45" s="278">
        <v>9.18</v>
      </c>
      <c r="I45" s="85">
        <f t="shared" ref="I45:I56" si="3">H45*(1-Скидка_U_POL)</f>
        <v>9.18</v>
      </c>
      <c r="J45" s="84"/>
      <c r="K45" s="85">
        <f t="shared" si="1"/>
        <v>0</v>
      </c>
    </row>
    <row r="46" spans="1:12" outlineLevel="1">
      <c r="A46" s="157">
        <v>0</v>
      </c>
      <c r="B46" s="276" t="s">
        <v>1779</v>
      </c>
      <c r="C46" s="276" t="s">
        <v>1776</v>
      </c>
      <c r="D46" s="277" t="s">
        <v>1780</v>
      </c>
      <c r="E46" s="276" t="s">
        <v>1441</v>
      </c>
      <c r="F46" s="276" t="s">
        <v>1688</v>
      </c>
      <c r="G46" s="277">
        <v>6</v>
      </c>
      <c r="H46" s="278">
        <v>11.47</v>
      </c>
      <c r="I46" s="85">
        <f t="shared" si="3"/>
        <v>11.47</v>
      </c>
      <c r="J46" s="84"/>
      <c r="K46" s="85">
        <f t="shared" si="1"/>
        <v>0</v>
      </c>
    </row>
    <row r="47" spans="1:12" outlineLevel="1">
      <c r="A47" s="157">
        <v>0</v>
      </c>
      <c r="B47" s="276" t="s">
        <v>1781</v>
      </c>
      <c r="C47" s="276" t="s">
        <v>1776</v>
      </c>
      <c r="D47" s="277" t="s">
        <v>1712</v>
      </c>
      <c r="E47" s="276" t="s">
        <v>1441</v>
      </c>
      <c r="F47" s="276" t="s">
        <v>1688</v>
      </c>
      <c r="G47" s="277">
        <v>6</v>
      </c>
      <c r="H47" s="278">
        <v>16.63</v>
      </c>
      <c r="I47" s="85">
        <f t="shared" si="3"/>
        <v>16.63</v>
      </c>
      <c r="J47" s="84"/>
      <c r="K47" s="85">
        <f t="shared" si="1"/>
        <v>0</v>
      </c>
    </row>
    <row r="48" spans="1:12" outlineLevel="1">
      <c r="A48" s="157">
        <v>0</v>
      </c>
      <c r="B48" s="276" t="s">
        <v>1782</v>
      </c>
      <c r="C48" s="276" t="s">
        <v>1776</v>
      </c>
      <c r="D48" s="277" t="s">
        <v>1687</v>
      </c>
      <c r="E48" s="276" t="s">
        <v>1441</v>
      </c>
      <c r="F48" s="276" t="s">
        <v>1688</v>
      </c>
      <c r="G48" s="277">
        <v>6</v>
      </c>
      <c r="H48" s="278">
        <v>32.96</v>
      </c>
      <c r="I48" s="85">
        <f t="shared" si="3"/>
        <v>32.96</v>
      </c>
      <c r="J48" s="84"/>
      <c r="K48" s="85">
        <f t="shared" si="1"/>
        <v>0</v>
      </c>
    </row>
    <row r="49" spans="1:11" outlineLevel="1">
      <c r="A49" s="157">
        <v>0</v>
      </c>
      <c r="B49" s="276" t="s">
        <v>1783</v>
      </c>
      <c r="C49" s="276" t="s">
        <v>1776</v>
      </c>
      <c r="D49" s="277" t="s">
        <v>1740</v>
      </c>
      <c r="E49" s="276" t="s">
        <v>1441</v>
      </c>
      <c r="F49" s="276" t="s">
        <v>1688</v>
      </c>
      <c r="G49" s="277">
        <v>4</v>
      </c>
      <c r="H49" s="278">
        <v>69.709999999999994</v>
      </c>
      <c r="I49" s="85">
        <f t="shared" si="3"/>
        <v>69.709999999999994</v>
      </c>
      <c r="J49" s="84"/>
      <c r="K49" s="85">
        <f t="shared" si="1"/>
        <v>0</v>
      </c>
    </row>
    <row r="50" spans="1:11" outlineLevel="1">
      <c r="A50" s="157">
        <v>0</v>
      </c>
      <c r="B50" s="276" t="s">
        <v>1784</v>
      </c>
      <c r="C50" s="276" t="s">
        <v>1776</v>
      </c>
      <c r="D50" s="277" t="s">
        <v>1690</v>
      </c>
      <c r="E50" s="276" t="s">
        <v>1441</v>
      </c>
      <c r="F50" s="276" t="s">
        <v>1688</v>
      </c>
      <c r="G50" s="277">
        <v>2</v>
      </c>
      <c r="H50" s="278">
        <v>135.43</v>
      </c>
      <c r="I50" s="85">
        <f t="shared" si="3"/>
        <v>135.43</v>
      </c>
      <c r="J50" s="84"/>
      <c r="K50" s="85">
        <f t="shared" si="1"/>
        <v>0</v>
      </c>
    </row>
    <row r="51" spans="1:11" outlineLevel="1">
      <c r="A51" s="157">
        <v>0</v>
      </c>
      <c r="B51" s="276" t="s">
        <v>1785</v>
      </c>
      <c r="C51" s="276" t="s">
        <v>1786</v>
      </c>
      <c r="D51" s="277" t="s">
        <v>1778</v>
      </c>
      <c r="E51" s="276" t="s">
        <v>1441</v>
      </c>
      <c r="F51" s="276" t="s">
        <v>1688</v>
      </c>
      <c r="G51" s="277">
        <v>12</v>
      </c>
      <c r="H51" s="278">
        <v>9.3699999999999992</v>
      </c>
      <c r="I51" s="85">
        <f t="shared" si="3"/>
        <v>9.3699999999999992</v>
      </c>
      <c r="J51" s="84"/>
      <c r="K51" s="85">
        <f t="shared" si="1"/>
        <v>0</v>
      </c>
    </row>
    <row r="52" spans="1:11" outlineLevel="1">
      <c r="A52" s="157">
        <v>0</v>
      </c>
      <c r="B52" s="276" t="s">
        <v>1787</v>
      </c>
      <c r="C52" s="276" t="s">
        <v>1786</v>
      </c>
      <c r="D52" s="277" t="s">
        <v>1780</v>
      </c>
      <c r="E52" s="276" t="s">
        <v>1441</v>
      </c>
      <c r="F52" s="276" t="s">
        <v>1688</v>
      </c>
      <c r="G52" s="277">
        <v>6</v>
      </c>
      <c r="H52" s="278">
        <v>13.2</v>
      </c>
      <c r="I52" s="85">
        <f t="shared" si="3"/>
        <v>13.2</v>
      </c>
      <c r="J52" s="84"/>
      <c r="K52" s="85">
        <f t="shared" si="1"/>
        <v>0</v>
      </c>
    </row>
    <row r="53" spans="1:11" outlineLevel="1">
      <c r="A53" s="157">
        <v>0</v>
      </c>
      <c r="B53" s="276" t="s">
        <v>1788</v>
      </c>
      <c r="C53" s="276" t="s">
        <v>1786</v>
      </c>
      <c r="D53" s="277" t="s">
        <v>1712</v>
      </c>
      <c r="E53" s="276" t="s">
        <v>1441</v>
      </c>
      <c r="F53" s="276" t="s">
        <v>1688</v>
      </c>
      <c r="G53" s="277">
        <v>6</v>
      </c>
      <c r="H53" s="278">
        <v>18.489999999999998</v>
      </c>
      <c r="I53" s="85">
        <f t="shared" si="3"/>
        <v>18.489999999999998</v>
      </c>
      <c r="J53" s="84"/>
      <c r="K53" s="85">
        <f t="shared" si="1"/>
        <v>0</v>
      </c>
    </row>
    <row r="54" spans="1:11" outlineLevel="1">
      <c r="A54" s="157">
        <v>0</v>
      </c>
      <c r="B54" s="276" t="s">
        <v>1789</v>
      </c>
      <c r="C54" s="276" t="s">
        <v>1786</v>
      </c>
      <c r="D54" s="277" t="s">
        <v>1687</v>
      </c>
      <c r="E54" s="276" t="s">
        <v>1441</v>
      </c>
      <c r="F54" s="276" t="s">
        <v>1688</v>
      </c>
      <c r="G54" s="277">
        <v>6</v>
      </c>
      <c r="H54" s="278">
        <v>36.39</v>
      </c>
      <c r="I54" s="85">
        <f t="shared" si="3"/>
        <v>36.39</v>
      </c>
      <c r="J54" s="84"/>
      <c r="K54" s="85">
        <f t="shared" si="1"/>
        <v>0</v>
      </c>
    </row>
    <row r="55" spans="1:11" outlineLevel="1">
      <c r="A55" s="157">
        <v>0</v>
      </c>
      <c r="B55" s="276" t="s">
        <v>1790</v>
      </c>
      <c r="C55" s="276" t="s">
        <v>1786</v>
      </c>
      <c r="D55" s="277" t="s">
        <v>1740</v>
      </c>
      <c r="E55" s="276" t="s">
        <v>1441</v>
      </c>
      <c r="F55" s="276" t="s">
        <v>1688</v>
      </c>
      <c r="G55" s="277">
        <v>4</v>
      </c>
      <c r="H55" s="278">
        <v>69.709999999999994</v>
      </c>
      <c r="I55" s="85">
        <f t="shared" si="3"/>
        <v>69.709999999999994</v>
      </c>
      <c r="J55" s="84"/>
      <c r="K55" s="85">
        <f t="shared" si="1"/>
        <v>0</v>
      </c>
    </row>
    <row r="56" spans="1:11" outlineLevel="1">
      <c r="A56" s="157">
        <v>0</v>
      </c>
      <c r="B56" s="276" t="s">
        <v>1791</v>
      </c>
      <c r="C56" s="276" t="s">
        <v>1786</v>
      </c>
      <c r="D56" s="277" t="s">
        <v>1690</v>
      </c>
      <c r="E56" s="276" t="s">
        <v>1441</v>
      </c>
      <c r="F56" s="276" t="s">
        <v>1688</v>
      </c>
      <c r="G56" s="277">
        <v>2</v>
      </c>
      <c r="H56" s="278">
        <v>135.43</v>
      </c>
      <c r="I56" s="85">
        <f t="shared" si="3"/>
        <v>135.43</v>
      </c>
      <c r="J56" s="84"/>
      <c r="K56" s="85">
        <f t="shared" si="1"/>
        <v>0</v>
      </c>
    </row>
    <row r="57" spans="1:11" outlineLevel="1">
      <c r="A57" s="157">
        <v>0</v>
      </c>
      <c r="B57" s="276" t="s">
        <v>3736</v>
      </c>
      <c r="C57" s="276" t="s">
        <v>3737</v>
      </c>
      <c r="D57" s="277" t="s">
        <v>1780</v>
      </c>
      <c r="E57" s="276" t="s">
        <v>1441</v>
      </c>
      <c r="F57" s="276" t="s">
        <v>1688</v>
      </c>
      <c r="G57" s="277">
        <v>6</v>
      </c>
      <c r="H57" s="278">
        <v>23.18</v>
      </c>
      <c r="I57" s="85">
        <f>H57*(1-Скидка_U_POL)</f>
        <v>23.18</v>
      </c>
      <c r="J57" s="84"/>
      <c r="K57" s="85">
        <f>I57*J57</f>
        <v>0</v>
      </c>
    </row>
    <row r="58" spans="1:11">
      <c r="A58" s="157"/>
      <c r="B58" s="365" t="s">
        <v>1793</v>
      </c>
      <c r="C58" s="365"/>
      <c r="D58" s="365"/>
      <c r="E58" s="365"/>
      <c r="F58" s="365"/>
      <c r="G58" s="365"/>
      <c r="H58" s="365"/>
      <c r="I58" s="85"/>
      <c r="J58" s="84"/>
      <c r="K58" s="85"/>
    </row>
    <row r="59" spans="1:11" outlineLevel="1">
      <c r="A59" s="157">
        <v>0</v>
      </c>
      <c r="B59" s="276" t="s">
        <v>1794</v>
      </c>
      <c r="C59" s="276" t="s">
        <v>1795</v>
      </c>
      <c r="D59" s="277" t="s">
        <v>1687</v>
      </c>
      <c r="E59" s="276" t="s">
        <v>1441</v>
      </c>
      <c r="F59" s="276" t="s">
        <v>1688</v>
      </c>
      <c r="G59" s="277">
        <v>5</v>
      </c>
      <c r="H59" s="278">
        <v>9.0871387077966119</v>
      </c>
      <c r="I59" s="85">
        <f t="shared" ref="I59:I64" si="4">H59*(1-Скидка_U_POL)</f>
        <v>9.0871387077966119</v>
      </c>
      <c r="J59" s="84"/>
      <c r="K59" s="85">
        <f t="shared" si="1"/>
        <v>0</v>
      </c>
    </row>
    <row r="60" spans="1:11" outlineLevel="1">
      <c r="A60" s="157">
        <v>0</v>
      </c>
      <c r="B60" s="276" t="s">
        <v>1796</v>
      </c>
      <c r="C60" s="276" t="s">
        <v>1795</v>
      </c>
      <c r="D60" s="277" t="s">
        <v>1690</v>
      </c>
      <c r="E60" s="276" t="s">
        <v>1441</v>
      </c>
      <c r="F60" s="276" t="s">
        <v>1688</v>
      </c>
      <c r="G60" s="277">
        <v>2</v>
      </c>
      <c r="H60" s="278">
        <v>33.829203875338983</v>
      </c>
      <c r="I60" s="85">
        <f t="shared" si="4"/>
        <v>33.829203875338983</v>
      </c>
      <c r="J60" s="84"/>
      <c r="K60" s="85">
        <f t="shared" si="1"/>
        <v>0</v>
      </c>
    </row>
    <row r="61" spans="1:11" outlineLevel="1">
      <c r="A61" s="300">
        <v>20.017108639863128</v>
      </c>
      <c r="B61" s="276" t="s">
        <v>1797</v>
      </c>
      <c r="C61" s="276" t="s">
        <v>1798</v>
      </c>
      <c r="D61" s="277" t="s">
        <v>1687</v>
      </c>
      <c r="E61" s="276" t="s">
        <v>1441</v>
      </c>
      <c r="F61" s="276" t="s">
        <v>1688</v>
      </c>
      <c r="G61" s="277">
        <v>5</v>
      </c>
      <c r="H61" s="278">
        <v>14.03</v>
      </c>
      <c r="I61" s="85">
        <f t="shared" si="4"/>
        <v>14.03</v>
      </c>
      <c r="J61" s="84"/>
      <c r="K61" s="85">
        <f t="shared" si="1"/>
        <v>0</v>
      </c>
    </row>
    <row r="62" spans="1:11" outlineLevel="1">
      <c r="A62" s="300">
        <v>13.496932515337425</v>
      </c>
      <c r="B62" s="276" t="s">
        <v>1799</v>
      </c>
      <c r="C62" s="276" t="s">
        <v>1800</v>
      </c>
      <c r="D62" s="277" t="s">
        <v>1687</v>
      </c>
      <c r="E62" s="276" t="s">
        <v>1441</v>
      </c>
      <c r="F62" s="276" t="s">
        <v>1688</v>
      </c>
      <c r="G62" s="277">
        <v>5</v>
      </c>
      <c r="H62" s="278">
        <v>11.1</v>
      </c>
      <c r="I62" s="85">
        <f t="shared" si="4"/>
        <v>11.1</v>
      </c>
      <c r="J62" s="84"/>
      <c r="K62" s="85">
        <f t="shared" si="1"/>
        <v>0</v>
      </c>
    </row>
    <row r="63" spans="1:11" outlineLevel="1">
      <c r="A63" s="300">
        <v>23.021978021978029</v>
      </c>
      <c r="B63" s="276" t="s">
        <v>1801</v>
      </c>
      <c r="C63" s="276" t="s">
        <v>1800</v>
      </c>
      <c r="D63" s="277" t="s">
        <v>1690</v>
      </c>
      <c r="E63" s="276" t="s">
        <v>1441</v>
      </c>
      <c r="F63" s="276" t="s">
        <v>1688</v>
      </c>
      <c r="G63" s="277">
        <v>2</v>
      </c>
      <c r="H63" s="278">
        <v>44.78</v>
      </c>
      <c r="I63" s="85">
        <f t="shared" si="4"/>
        <v>44.78</v>
      </c>
      <c r="J63" s="84"/>
      <c r="K63" s="85">
        <f t="shared" si="1"/>
        <v>0</v>
      </c>
    </row>
    <row r="64" spans="1:11" outlineLevel="1">
      <c r="A64" s="300">
        <v>2.0045558086560424</v>
      </c>
      <c r="B64" s="276" t="s">
        <v>1803</v>
      </c>
      <c r="C64" s="276" t="s">
        <v>1802</v>
      </c>
      <c r="D64" s="277" t="s">
        <v>1690</v>
      </c>
      <c r="E64" s="276" t="s">
        <v>1441</v>
      </c>
      <c r="F64" s="276" t="s">
        <v>1688</v>
      </c>
      <c r="G64" s="277">
        <v>2</v>
      </c>
      <c r="H64" s="278">
        <v>44.78</v>
      </c>
      <c r="I64" s="85">
        <f t="shared" si="4"/>
        <v>44.78</v>
      </c>
      <c r="J64" s="84"/>
      <c r="K64" s="85">
        <f t="shared" si="1"/>
        <v>0</v>
      </c>
    </row>
    <row r="65" spans="1:11">
      <c r="A65" s="157"/>
      <c r="B65" s="365" t="s">
        <v>1804</v>
      </c>
      <c r="C65" s="365"/>
      <c r="D65" s="365"/>
      <c r="E65" s="365"/>
      <c r="F65" s="365"/>
      <c r="G65" s="365"/>
      <c r="H65" s="365"/>
      <c r="I65" s="85"/>
      <c r="J65" s="84"/>
      <c r="K65" s="85"/>
    </row>
    <row r="66" spans="1:11" outlineLevel="1">
      <c r="A66" s="157">
        <v>0</v>
      </c>
      <c r="B66" s="276" t="s">
        <v>1805</v>
      </c>
      <c r="C66" s="276" t="s">
        <v>1806</v>
      </c>
      <c r="D66" s="277" t="s">
        <v>1690</v>
      </c>
      <c r="E66" s="276" t="s">
        <v>1441</v>
      </c>
      <c r="F66" s="276" t="s">
        <v>1688</v>
      </c>
      <c r="G66" s="277">
        <v>2</v>
      </c>
      <c r="H66" s="278">
        <v>33.79</v>
      </c>
      <c r="I66" s="85">
        <f t="shared" ref="I66:I71" si="5">H66*(1-Скидка_U_POL)</f>
        <v>33.79</v>
      </c>
      <c r="J66" s="84"/>
      <c r="K66" s="85">
        <f t="shared" si="1"/>
        <v>0</v>
      </c>
    </row>
    <row r="67" spans="1:11" outlineLevel="1">
      <c r="A67" s="157">
        <v>0</v>
      </c>
      <c r="B67" s="276" t="s">
        <v>1807</v>
      </c>
      <c r="C67" s="276" t="s">
        <v>1808</v>
      </c>
      <c r="D67" s="277" t="s">
        <v>1690</v>
      </c>
      <c r="E67" s="276" t="s">
        <v>1441</v>
      </c>
      <c r="F67" s="276" t="s">
        <v>1688</v>
      </c>
      <c r="G67" s="277">
        <v>2</v>
      </c>
      <c r="H67" s="278">
        <v>31.42</v>
      </c>
      <c r="I67" s="85">
        <f t="shared" si="5"/>
        <v>31.42</v>
      </c>
      <c r="J67" s="84"/>
      <c r="K67" s="85">
        <f t="shared" si="1"/>
        <v>0</v>
      </c>
    </row>
    <row r="68" spans="1:11" outlineLevel="1">
      <c r="A68" s="157">
        <v>0</v>
      </c>
      <c r="B68" s="276" t="s">
        <v>1809</v>
      </c>
      <c r="C68" s="276" t="s">
        <v>1810</v>
      </c>
      <c r="D68" s="277" t="s">
        <v>1687</v>
      </c>
      <c r="E68" s="276" t="s">
        <v>1441</v>
      </c>
      <c r="F68" s="276" t="s">
        <v>1688</v>
      </c>
      <c r="G68" s="277">
        <v>6</v>
      </c>
      <c r="H68" s="278">
        <v>8.15</v>
      </c>
      <c r="I68" s="85">
        <f t="shared" si="5"/>
        <v>8.15</v>
      </c>
      <c r="J68" s="84"/>
      <c r="K68" s="85">
        <f t="shared" si="1"/>
        <v>0</v>
      </c>
    </row>
    <row r="69" spans="1:11" outlineLevel="1">
      <c r="A69" s="157">
        <v>0</v>
      </c>
      <c r="B69" s="276" t="s">
        <v>1811</v>
      </c>
      <c r="C69" s="276" t="s">
        <v>1810</v>
      </c>
      <c r="D69" s="277" t="s">
        <v>1690</v>
      </c>
      <c r="E69" s="276" t="s">
        <v>1441</v>
      </c>
      <c r="F69" s="276" t="s">
        <v>1688</v>
      </c>
      <c r="G69" s="277">
        <v>2</v>
      </c>
      <c r="H69" s="278">
        <v>31.42</v>
      </c>
      <c r="I69" s="85">
        <f t="shared" si="5"/>
        <v>31.42</v>
      </c>
      <c r="J69" s="84"/>
      <c r="K69" s="85">
        <f t="shared" si="1"/>
        <v>0</v>
      </c>
    </row>
    <row r="70" spans="1:11" outlineLevel="1">
      <c r="A70" s="157">
        <v>0</v>
      </c>
      <c r="B70" s="276" t="s">
        <v>1812</v>
      </c>
      <c r="C70" s="276" t="s">
        <v>3738</v>
      </c>
      <c r="D70" s="277" t="s">
        <v>1778</v>
      </c>
      <c r="E70" s="276" t="s">
        <v>1792</v>
      </c>
      <c r="F70" s="276" t="s">
        <v>1688</v>
      </c>
      <c r="G70" s="277">
        <v>10</v>
      </c>
      <c r="H70" s="278">
        <v>13.9</v>
      </c>
      <c r="I70" s="85">
        <f t="shared" si="5"/>
        <v>13.9</v>
      </c>
      <c r="J70" s="84"/>
      <c r="K70" s="85">
        <f>I70*J70</f>
        <v>0</v>
      </c>
    </row>
    <row r="71" spans="1:11" outlineLevel="1">
      <c r="A71" s="157">
        <v>0</v>
      </c>
      <c r="B71" s="276" t="s">
        <v>3739</v>
      </c>
      <c r="C71" s="276" t="s">
        <v>3740</v>
      </c>
      <c r="D71" s="277" t="s">
        <v>1778</v>
      </c>
      <c r="E71" s="276" t="s">
        <v>1792</v>
      </c>
      <c r="F71" s="276" t="s">
        <v>1688</v>
      </c>
      <c r="G71" s="277">
        <v>10</v>
      </c>
      <c r="H71" s="278">
        <v>6.98</v>
      </c>
      <c r="I71" s="85">
        <f t="shared" si="5"/>
        <v>6.98</v>
      </c>
      <c r="J71" s="84"/>
      <c r="K71" s="85">
        <f>I71*J71</f>
        <v>0</v>
      </c>
    </row>
    <row r="72" spans="1:11">
      <c r="A72" s="157"/>
      <c r="B72" s="365" t="s">
        <v>1813</v>
      </c>
      <c r="C72" s="365"/>
      <c r="D72" s="365"/>
      <c r="E72" s="365"/>
      <c r="F72" s="365"/>
      <c r="G72" s="365"/>
      <c r="H72" s="365"/>
      <c r="I72" s="85"/>
      <c r="J72" s="84"/>
      <c r="K72" s="85"/>
    </row>
    <row r="73" spans="1:11" outlineLevel="1">
      <c r="A73" s="157">
        <v>0</v>
      </c>
      <c r="B73" s="276" t="s">
        <v>1816</v>
      </c>
      <c r="C73" s="276" t="s">
        <v>1817</v>
      </c>
      <c r="D73" s="277" t="s">
        <v>1687</v>
      </c>
      <c r="E73" s="276" t="s">
        <v>1792</v>
      </c>
      <c r="F73" s="276" t="s">
        <v>1751</v>
      </c>
      <c r="G73" s="277">
        <v>12</v>
      </c>
      <c r="H73" s="278">
        <v>12.1</v>
      </c>
      <c r="I73" s="85">
        <f t="shared" ref="I73:I79" si="6">H73*(1-Скидка_U_POL)</f>
        <v>12.1</v>
      </c>
      <c r="J73" s="84"/>
      <c r="K73" s="85">
        <f t="shared" ref="K73:K79" si="7">I73*J73</f>
        <v>0</v>
      </c>
    </row>
    <row r="74" spans="1:11" outlineLevel="1">
      <c r="A74" s="157">
        <v>0</v>
      </c>
      <c r="B74" s="276" t="s">
        <v>1818</v>
      </c>
      <c r="C74" s="276" t="s">
        <v>1817</v>
      </c>
      <c r="D74" s="277" t="s">
        <v>1687</v>
      </c>
      <c r="E74" s="276" t="s">
        <v>1792</v>
      </c>
      <c r="F74" s="276" t="s">
        <v>1737</v>
      </c>
      <c r="G74" s="277">
        <v>12</v>
      </c>
      <c r="H74" s="278">
        <v>12.4</v>
      </c>
      <c r="I74" s="85">
        <f t="shared" si="6"/>
        <v>12.4</v>
      </c>
      <c r="J74" s="84"/>
      <c r="K74" s="85">
        <f t="shared" si="7"/>
        <v>0</v>
      </c>
    </row>
    <row r="75" spans="1:11" outlineLevel="1">
      <c r="A75" s="157">
        <v>0</v>
      </c>
      <c r="B75" s="276" t="s">
        <v>1819</v>
      </c>
      <c r="C75" s="276" t="s">
        <v>1817</v>
      </c>
      <c r="D75" s="277" t="s">
        <v>1687</v>
      </c>
      <c r="E75" s="276" t="s">
        <v>1792</v>
      </c>
      <c r="F75" s="276" t="s">
        <v>1744</v>
      </c>
      <c r="G75" s="277">
        <v>12</v>
      </c>
      <c r="H75" s="278">
        <v>12.4</v>
      </c>
      <c r="I75" s="85">
        <f t="shared" si="6"/>
        <v>12.4</v>
      </c>
      <c r="J75" s="84"/>
      <c r="K75" s="85">
        <f t="shared" si="7"/>
        <v>0</v>
      </c>
    </row>
    <row r="76" spans="1:11" outlineLevel="1">
      <c r="A76" s="157">
        <v>0</v>
      </c>
      <c r="B76" s="276" t="s">
        <v>2454</v>
      </c>
      <c r="C76" s="276" t="s">
        <v>2455</v>
      </c>
      <c r="D76" s="277" t="s">
        <v>1829</v>
      </c>
      <c r="E76" s="276" t="s">
        <v>1124</v>
      </c>
      <c r="F76" s="276" t="s">
        <v>1737</v>
      </c>
      <c r="G76" s="277">
        <v>12</v>
      </c>
      <c r="H76" s="278">
        <v>11.83</v>
      </c>
      <c r="I76" s="85">
        <f t="shared" si="6"/>
        <v>11.83</v>
      </c>
      <c r="J76" s="84"/>
      <c r="K76" s="85">
        <f t="shared" si="7"/>
        <v>0</v>
      </c>
    </row>
    <row r="77" spans="1:11" outlineLevel="1">
      <c r="A77" s="157">
        <v>0</v>
      </c>
      <c r="B77" s="276" t="s">
        <v>2456</v>
      </c>
      <c r="C77" s="276" t="s">
        <v>2455</v>
      </c>
      <c r="D77" s="277" t="s">
        <v>1829</v>
      </c>
      <c r="E77" s="276" t="s">
        <v>1124</v>
      </c>
      <c r="F77" s="276" t="s">
        <v>1751</v>
      </c>
      <c r="G77" s="277">
        <v>12</v>
      </c>
      <c r="H77" s="278">
        <v>11.83</v>
      </c>
      <c r="I77" s="85">
        <f t="shared" si="6"/>
        <v>11.83</v>
      </c>
      <c r="J77" s="84"/>
      <c r="K77" s="85">
        <f t="shared" si="7"/>
        <v>0</v>
      </c>
    </row>
    <row r="78" spans="1:11" outlineLevel="1">
      <c r="A78" s="157">
        <v>0</v>
      </c>
      <c r="B78" s="276" t="s">
        <v>1830</v>
      </c>
      <c r="C78" s="276" t="s">
        <v>1828</v>
      </c>
      <c r="D78" s="277" t="s">
        <v>1829</v>
      </c>
      <c r="E78" s="276" t="s">
        <v>1124</v>
      </c>
      <c r="F78" s="276" t="s">
        <v>1744</v>
      </c>
      <c r="G78" s="277">
        <v>12</v>
      </c>
      <c r="H78" s="278">
        <v>11.83</v>
      </c>
      <c r="I78" s="85">
        <f t="shared" si="6"/>
        <v>11.83</v>
      </c>
      <c r="J78" s="84"/>
      <c r="K78" s="85">
        <f t="shared" si="7"/>
        <v>0</v>
      </c>
    </row>
    <row r="79" spans="1:11" outlineLevel="1">
      <c r="A79" s="157">
        <v>0</v>
      </c>
      <c r="B79" s="276" t="s">
        <v>1831</v>
      </c>
      <c r="C79" s="276" t="s">
        <v>1832</v>
      </c>
      <c r="D79" s="277" t="s">
        <v>1687</v>
      </c>
      <c r="E79" s="276" t="s">
        <v>1441</v>
      </c>
      <c r="F79" s="276" t="s">
        <v>1737</v>
      </c>
      <c r="G79" s="277">
        <v>6</v>
      </c>
      <c r="H79" s="278">
        <v>30.88</v>
      </c>
      <c r="I79" s="85">
        <f t="shared" si="6"/>
        <v>30.88</v>
      </c>
      <c r="J79" s="84"/>
      <c r="K79" s="85">
        <f t="shared" si="7"/>
        <v>0</v>
      </c>
    </row>
    <row r="80" spans="1:11" outlineLevel="1">
      <c r="A80" s="157"/>
      <c r="B80" s="365" t="s">
        <v>3418</v>
      </c>
      <c r="C80" s="365"/>
      <c r="D80" s="365"/>
      <c r="E80" s="365"/>
      <c r="F80" s="365"/>
      <c r="G80" s="365"/>
      <c r="H80" s="365"/>
      <c r="I80" s="85"/>
      <c r="J80" s="84"/>
      <c r="K80" s="85"/>
    </row>
    <row r="81" spans="1:11" outlineLevel="1">
      <c r="A81" s="157">
        <v>0</v>
      </c>
      <c r="B81" s="276" t="s">
        <v>2239</v>
      </c>
      <c r="C81" s="276" t="s">
        <v>2240</v>
      </c>
      <c r="D81" s="277" t="s">
        <v>2261</v>
      </c>
      <c r="E81" s="276" t="s">
        <v>2241</v>
      </c>
      <c r="F81" s="276" t="s">
        <v>1751</v>
      </c>
      <c r="G81" s="277">
        <v>6</v>
      </c>
      <c r="H81" s="278">
        <v>34.64</v>
      </c>
      <c r="I81" s="85">
        <f t="shared" ref="I81:I100" si="8">H81*(1-Скидка_U_POL)</f>
        <v>34.64</v>
      </c>
      <c r="J81" s="84"/>
      <c r="K81" s="85">
        <f t="shared" ref="K81:K100" si="9">I81*J81</f>
        <v>0</v>
      </c>
    </row>
    <row r="82" spans="1:11" outlineLevel="1">
      <c r="A82" s="157">
        <v>0</v>
      </c>
      <c r="B82" s="276" t="s">
        <v>2242</v>
      </c>
      <c r="C82" s="276" t="s">
        <v>2240</v>
      </c>
      <c r="D82" s="277" t="s">
        <v>2261</v>
      </c>
      <c r="E82" s="276" t="s">
        <v>2241</v>
      </c>
      <c r="F82" s="276" t="s">
        <v>1824</v>
      </c>
      <c r="G82" s="277">
        <v>6</v>
      </c>
      <c r="H82" s="278">
        <v>34.64</v>
      </c>
      <c r="I82" s="85">
        <f t="shared" si="8"/>
        <v>34.64</v>
      </c>
      <c r="J82" s="84"/>
      <c r="K82" s="85">
        <f t="shared" si="9"/>
        <v>0</v>
      </c>
    </row>
    <row r="83" spans="1:11" outlineLevel="1">
      <c r="A83" s="157">
        <v>0</v>
      </c>
      <c r="B83" s="276" t="s">
        <v>1820</v>
      </c>
      <c r="C83" s="276" t="s">
        <v>2250</v>
      </c>
      <c r="D83" s="277" t="s">
        <v>2251</v>
      </c>
      <c r="E83" s="276" t="s">
        <v>2241</v>
      </c>
      <c r="F83" s="276" t="s">
        <v>1751</v>
      </c>
      <c r="G83" s="277" t="s">
        <v>1821</v>
      </c>
      <c r="H83" s="278">
        <v>119.99</v>
      </c>
      <c r="I83" s="85">
        <f t="shared" si="8"/>
        <v>119.99</v>
      </c>
      <c r="J83" s="84"/>
      <c r="K83" s="85">
        <f t="shared" si="9"/>
        <v>0</v>
      </c>
    </row>
    <row r="84" spans="1:11" outlineLevel="1">
      <c r="A84" s="157">
        <v>0</v>
      </c>
      <c r="B84" s="276" t="s">
        <v>1823</v>
      </c>
      <c r="C84" s="276" t="s">
        <v>2250</v>
      </c>
      <c r="D84" s="277" t="s">
        <v>2251</v>
      </c>
      <c r="E84" s="276" t="s">
        <v>2241</v>
      </c>
      <c r="F84" s="276" t="s">
        <v>1824</v>
      </c>
      <c r="G84" s="277" t="s">
        <v>1821</v>
      </c>
      <c r="H84" s="278">
        <v>119.99</v>
      </c>
      <c r="I84" s="85">
        <f t="shared" si="8"/>
        <v>119.99</v>
      </c>
      <c r="J84" s="84"/>
      <c r="K84" s="85">
        <f t="shared" si="9"/>
        <v>0</v>
      </c>
    </row>
    <row r="85" spans="1:11" outlineLevel="1">
      <c r="A85" s="157">
        <v>0</v>
      </c>
      <c r="B85" s="276" t="s">
        <v>3419</v>
      </c>
      <c r="C85" s="276" t="s">
        <v>3420</v>
      </c>
      <c r="D85" s="277" t="s">
        <v>3421</v>
      </c>
      <c r="E85" s="276" t="s">
        <v>2241</v>
      </c>
      <c r="F85" s="276" t="s">
        <v>1751</v>
      </c>
      <c r="G85" s="277" t="s">
        <v>1821</v>
      </c>
      <c r="H85" s="278">
        <v>121.46</v>
      </c>
      <c r="I85" s="85">
        <f t="shared" si="8"/>
        <v>121.46</v>
      </c>
      <c r="J85" s="84"/>
      <c r="K85" s="85">
        <f t="shared" si="9"/>
        <v>0</v>
      </c>
    </row>
    <row r="86" spans="1:11" outlineLevel="1">
      <c r="A86" s="157">
        <v>0</v>
      </c>
      <c r="B86" s="276" t="s">
        <v>3422</v>
      </c>
      <c r="C86" s="276" t="s">
        <v>3420</v>
      </c>
      <c r="D86" s="277" t="s">
        <v>3421</v>
      </c>
      <c r="E86" s="276" t="s">
        <v>2241</v>
      </c>
      <c r="F86" s="276" t="s">
        <v>1824</v>
      </c>
      <c r="G86" s="277" t="s">
        <v>1821</v>
      </c>
      <c r="H86" s="278">
        <v>121.46</v>
      </c>
      <c r="I86" s="85">
        <f t="shared" si="8"/>
        <v>121.46</v>
      </c>
      <c r="J86" s="84"/>
      <c r="K86" s="85">
        <f t="shared" si="9"/>
        <v>0</v>
      </c>
    </row>
    <row r="87" spans="1:11" outlineLevel="1">
      <c r="A87" s="157">
        <v>0</v>
      </c>
      <c r="B87" s="276" t="s">
        <v>2444</v>
      </c>
      <c r="C87" s="276" t="s">
        <v>2250</v>
      </c>
      <c r="D87" s="277" t="s">
        <v>2251</v>
      </c>
      <c r="E87" s="276" t="s">
        <v>2241</v>
      </c>
      <c r="F87" s="276" t="s">
        <v>2445</v>
      </c>
      <c r="G87" s="277" t="s">
        <v>1821</v>
      </c>
      <c r="H87" s="278">
        <v>131.99</v>
      </c>
      <c r="I87" s="85">
        <f t="shared" si="8"/>
        <v>131.99</v>
      </c>
      <c r="J87" s="84"/>
      <c r="K87" s="85">
        <f t="shared" si="9"/>
        <v>0</v>
      </c>
    </row>
    <row r="88" spans="1:11" outlineLevel="1">
      <c r="A88" s="157">
        <v>0</v>
      </c>
      <c r="B88" s="276" t="s">
        <v>2243</v>
      </c>
      <c r="C88" s="276" t="s">
        <v>1822</v>
      </c>
      <c r="D88" s="277" t="s">
        <v>1690</v>
      </c>
      <c r="E88" s="276" t="s">
        <v>1441</v>
      </c>
      <c r="F88" s="276" t="s">
        <v>1751</v>
      </c>
      <c r="G88" s="277">
        <v>2</v>
      </c>
      <c r="H88" s="278">
        <v>130.34</v>
      </c>
      <c r="I88" s="85">
        <f t="shared" si="8"/>
        <v>130.34</v>
      </c>
      <c r="J88" s="84"/>
      <c r="K88" s="85">
        <f t="shared" si="9"/>
        <v>0</v>
      </c>
    </row>
    <row r="89" spans="1:11" outlineLevel="1">
      <c r="A89" s="157">
        <v>0</v>
      </c>
      <c r="B89" s="276" t="s">
        <v>2244</v>
      </c>
      <c r="C89" s="276" t="s">
        <v>1822</v>
      </c>
      <c r="D89" s="277" t="s">
        <v>1690</v>
      </c>
      <c r="E89" s="276" t="s">
        <v>1441</v>
      </c>
      <c r="F89" s="276" t="s">
        <v>1824</v>
      </c>
      <c r="G89" s="277">
        <v>2</v>
      </c>
      <c r="H89" s="278">
        <v>130.34</v>
      </c>
      <c r="I89" s="85">
        <f t="shared" si="8"/>
        <v>130.34</v>
      </c>
      <c r="J89" s="84"/>
      <c r="K89" s="85">
        <f t="shared" si="9"/>
        <v>0</v>
      </c>
    </row>
    <row r="90" spans="1:11">
      <c r="A90" s="157">
        <v>0</v>
      </c>
      <c r="B90" s="276" t="s">
        <v>3289</v>
      </c>
      <c r="C90" s="276" t="s">
        <v>3290</v>
      </c>
      <c r="D90" s="277" t="s">
        <v>1869</v>
      </c>
      <c r="E90" s="276" t="s">
        <v>1309</v>
      </c>
      <c r="F90" s="276" t="s">
        <v>1751</v>
      </c>
      <c r="G90" s="277">
        <v>6</v>
      </c>
      <c r="H90" s="278">
        <v>31.18</v>
      </c>
      <c r="I90" s="85">
        <f t="shared" si="8"/>
        <v>31.18</v>
      </c>
      <c r="J90" s="84"/>
      <c r="K90" s="85">
        <f t="shared" si="9"/>
        <v>0</v>
      </c>
    </row>
    <row r="91" spans="1:11" outlineLevel="1">
      <c r="A91" s="157">
        <v>0</v>
      </c>
      <c r="B91" s="276" t="s">
        <v>3741</v>
      </c>
      <c r="C91" s="276" t="s">
        <v>3742</v>
      </c>
      <c r="D91" s="277" t="s">
        <v>1869</v>
      </c>
      <c r="E91" s="276" t="s">
        <v>1309</v>
      </c>
      <c r="F91" s="276" t="s">
        <v>1744</v>
      </c>
      <c r="G91" s="277">
        <v>6</v>
      </c>
      <c r="H91" s="278">
        <v>34.299999999999997</v>
      </c>
      <c r="I91" s="85">
        <f>H91*(1-Скидка_U_POL)</f>
        <v>34.299999999999997</v>
      </c>
      <c r="J91" s="84"/>
      <c r="K91" s="85">
        <f>I91*J91</f>
        <v>0</v>
      </c>
    </row>
    <row r="92" spans="1:11" outlineLevel="1">
      <c r="A92" s="157">
        <v>0</v>
      </c>
      <c r="B92" s="276" t="s">
        <v>1825</v>
      </c>
      <c r="C92" s="276" t="s">
        <v>1826</v>
      </c>
      <c r="D92" s="277" t="s">
        <v>1827</v>
      </c>
      <c r="E92" s="276" t="s">
        <v>9</v>
      </c>
      <c r="F92" s="276" t="s">
        <v>1827</v>
      </c>
      <c r="G92" s="277">
        <v>5</v>
      </c>
      <c r="H92" s="278">
        <v>34.26</v>
      </c>
      <c r="I92" s="85">
        <f t="shared" si="8"/>
        <v>34.26</v>
      </c>
      <c r="J92" s="84"/>
      <c r="K92" s="85">
        <f t="shared" si="9"/>
        <v>0</v>
      </c>
    </row>
    <row r="93" spans="1:11" outlineLevel="1">
      <c r="A93" s="157">
        <v>0</v>
      </c>
      <c r="B93" s="276" t="s">
        <v>2446</v>
      </c>
      <c r="C93" s="276" t="s">
        <v>2447</v>
      </c>
      <c r="D93" s="277" t="s">
        <v>1827</v>
      </c>
      <c r="E93" s="276" t="s">
        <v>9</v>
      </c>
      <c r="F93" s="276" t="s">
        <v>1827</v>
      </c>
      <c r="G93" s="277">
        <v>6</v>
      </c>
      <c r="H93" s="278">
        <v>98.9</v>
      </c>
      <c r="I93" s="85">
        <f t="shared" si="8"/>
        <v>98.9</v>
      </c>
      <c r="J93" s="84"/>
      <c r="K93" s="85">
        <f t="shared" si="9"/>
        <v>0</v>
      </c>
    </row>
    <row r="94" spans="1:11" outlineLevel="1">
      <c r="A94" s="157">
        <v>0</v>
      </c>
      <c r="B94" s="276" t="s">
        <v>2246</v>
      </c>
      <c r="C94" s="276" t="s">
        <v>2245</v>
      </c>
      <c r="D94" s="277" t="s">
        <v>1690</v>
      </c>
      <c r="E94" s="276" t="s">
        <v>1441</v>
      </c>
      <c r="F94" s="276" t="s">
        <v>1688</v>
      </c>
      <c r="G94" s="277">
        <v>2</v>
      </c>
      <c r="H94" s="278">
        <v>148.97</v>
      </c>
      <c r="I94" s="85">
        <f t="shared" si="8"/>
        <v>148.97</v>
      </c>
      <c r="J94" s="84"/>
      <c r="K94" s="85">
        <f t="shared" si="9"/>
        <v>0</v>
      </c>
    </row>
    <row r="95" spans="1:11" outlineLevel="1">
      <c r="A95" s="157">
        <v>0</v>
      </c>
      <c r="B95" s="276" t="s">
        <v>2448</v>
      </c>
      <c r="C95" s="276" t="s">
        <v>2449</v>
      </c>
      <c r="D95" s="277" t="s">
        <v>2450</v>
      </c>
      <c r="E95" s="276" t="s">
        <v>2241</v>
      </c>
      <c r="F95" s="276" t="s">
        <v>1737</v>
      </c>
      <c r="G95" s="277">
        <v>8</v>
      </c>
      <c r="H95" s="278">
        <v>51.36</v>
      </c>
      <c r="I95" s="85">
        <f t="shared" si="8"/>
        <v>51.36</v>
      </c>
      <c r="J95" s="84"/>
      <c r="K95" s="85">
        <f t="shared" si="9"/>
        <v>0</v>
      </c>
    </row>
    <row r="96" spans="1:11" outlineLevel="1">
      <c r="A96" s="157">
        <v>0</v>
      </c>
      <c r="B96" s="276" t="s">
        <v>2451</v>
      </c>
      <c r="C96" s="276" t="s">
        <v>2452</v>
      </c>
      <c r="D96" s="277" t="s">
        <v>2453</v>
      </c>
      <c r="E96" s="276" t="s">
        <v>2241</v>
      </c>
      <c r="F96" s="276" t="s">
        <v>1737</v>
      </c>
      <c r="G96" s="277">
        <v>1</v>
      </c>
      <c r="H96" s="278">
        <v>155.12</v>
      </c>
      <c r="I96" s="85">
        <f t="shared" si="8"/>
        <v>155.12</v>
      </c>
      <c r="J96" s="84"/>
      <c r="K96" s="85">
        <f t="shared" si="9"/>
        <v>0</v>
      </c>
    </row>
    <row r="97" spans="1:11" outlineLevel="1">
      <c r="A97" s="157">
        <v>0</v>
      </c>
      <c r="B97" s="276" t="s">
        <v>3423</v>
      </c>
      <c r="C97" s="276" t="s">
        <v>3424</v>
      </c>
      <c r="D97" s="277" t="s">
        <v>1869</v>
      </c>
      <c r="E97" s="276" t="s">
        <v>1309</v>
      </c>
      <c r="F97" s="276" t="s">
        <v>1841</v>
      </c>
      <c r="G97" s="277">
        <v>6</v>
      </c>
      <c r="H97" s="278">
        <v>28.06</v>
      </c>
      <c r="I97" s="85">
        <f t="shared" si="8"/>
        <v>28.06</v>
      </c>
      <c r="J97" s="84"/>
      <c r="K97" s="85">
        <f>I97*J97</f>
        <v>0</v>
      </c>
    </row>
    <row r="98" spans="1:11" outlineLevel="1">
      <c r="A98" s="157">
        <v>0</v>
      </c>
      <c r="B98" s="276" t="s">
        <v>3261</v>
      </c>
      <c r="C98" s="276" t="s">
        <v>3262</v>
      </c>
      <c r="D98" s="277" t="s">
        <v>1709</v>
      </c>
      <c r="E98" s="276" t="s">
        <v>1309</v>
      </c>
      <c r="F98" s="276" t="s">
        <v>1751</v>
      </c>
      <c r="G98" s="277">
        <v>6</v>
      </c>
      <c r="H98" s="278">
        <v>18.489999999999998</v>
      </c>
      <c r="I98" s="85">
        <f t="shared" si="8"/>
        <v>18.489999999999998</v>
      </c>
      <c r="J98" s="84"/>
      <c r="K98" s="85">
        <f>I98*J98</f>
        <v>0</v>
      </c>
    </row>
    <row r="99" spans="1:11" outlineLevel="1">
      <c r="A99" s="157">
        <v>0</v>
      </c>
      <c r="B99" s="276" t="s">
        <v>3263</v>
      </c>
      <c r="C99" s="276" t="s">
        <v>3264</v>
      </c>
      <c r="D99" s="277" t="s">
        <v>1709</v>
      </c>
      <c r="E99" s="276" t="s">
        <v>1309</v>
      </c>
      <c r="F99" s="276" t="s">
        <v>1751</v>
      </c>
      <c r="G99" s="277">
        <v>6</v>
      </c>
      <c r="H99" s="278">
        <v>15.58</v>
      </c>
      <c r="I99" s="85">
        <f t="shared" si="8"/>
        <v>15.58</v>
      </c>
      <c r="J99" s="84"/>
      <c r="K99" s="85">
        <f>I99*J99</f>
        <v>0</v>
      </c>
    </row>
    <row r="100" spans="1:11" outlineLevel="1">
      <c r="A100" s="157">
        <v>0</v>
      </c>
      <c r="B100" s="276" t="s">
        <v>2247</v>
      </c>
      <c r="C100" s="276" t="s">
        <v>2248</v>
      </c>
      <c r="D100" s="277" t="s">
        <v>2249</v>
      </c>
      <c r="E100" s="276" t="s">
        <v>4</v>
      </c>
      <c r="F100" s="276" t="s">
        <v>1737</v>
      </c>
      <c r="G100" s="277">
        <v>20</v>
      </c>
      <c r="H100" s="278">
        <v>10.88</v>
      </c>
      <c r="I100" s="85">
        <f t="shared" si="8"/>
        <v>10.88</v>
      </c>
      <c r="J100" s="84"/>
      <c r="K100" s="85">
        <f t="shared" si="9"/>
        <v>0</v>
      </c>
    </row>
    <row r="101" spans="1:11">
      <c r="A101" s="157"/>
      <c r="B101" s="365" t="s">
        <v>1833</v>
      </c>
      <c r="C101" s="365"/>
      <c r="D101" s="365"/>
      <c r="E101" s="365"/>
      <c r="F101" s="365"/>
      <c r="G101" s="365"/>
      <c r="H101" s="365"/>
      <c r="I101" s="85"/>
      <c r="J101" s="84"/>
      <c r="K101" s="85"/>
    </row>
    <row r="102" spans="1:11" outlineLevel="1">
      <c r="A102" s="157">
        <v>0</v>
      </c>
      <c r="B102" s="276" t="s">
        <v>3425</v>
      </c>
      <c r="C102" s="276" t="s">
        <v>3426</v>
      </c>
      <c r="D102" s="277" t="s">
        <v>1848</v>
      </c>
      <c r="E102" s="276" t="s">
        <v>1441</v>
      </c>
      <c r="F102" s="276" t="s">
        <v>3427</v>
      </c>
      <c r="G102" s="277">
        <v>8</v>
      </c>
      <c r="H102" s="278">
        <v>24.41</v>
      </c>
      <c r="I102" s="85">
        <f>H102*(1-Скидка_U_POL)</f>
        <v>24.41</v>
      </c>
      <c r="J102" s="84"/>
      <c r="K102" s="85">
        <f t="shared" ref="K102:K128" si="10">I102*J102</f>
        <v>0</v>
      </c>
    </row>
    <row r="103" spans="1:11" outlineLevel="1">
      <c r="A103" s="157">
        <v>0</v>
      </c>
      <c r="B103" s="276" t="s">
        <v>2263</v>
      </c>
      <c r="C103" s="276" t="s">
        <v>2264</v>
      </c>
      <c r="D103" s="277" t="s">
        <v>1738</v>
      </c>
      <c r="E103" s="276" t="s">
        <v>1441</v>
      </c>
      <c r="F103" s="276" t="s">
        <v>1737</v>
      </c>
      <c r="G103" s="277">
        <v>4</v>
      </c>
      <c r="H103" s="278">
        <v>38.479999999999997</v>
      </c>
      <c r="I103" s="85">
        <f>H103*(1-Скидка_U_POL)</f>
        <v>38.479999999999997</v>
      </c>
      <c r="J103" s="84"/>
      <c r="K103" s="85">
        <f t="shared" si="10"/>
        <v>0</v>
      </c>
    </row>
    <row r="104" spans="1:11" outlineLevel="1">
      <c r="A104" s="157">
        <v>0</v>
      </c>
      <c r="B104" s="276" t="s">
        <v>2265</v>
      </c>
      <c r="C104" s="276" t="s">
        <v>2264</v>
      </c>
      <c r="D104" s="277" t="s">
        <v>1848</v>
      </c>
      <c r="E104" s="276" t="s">
        <v>1441</v>
      </c>
      <c r="F104" s="276" t="s">
        <v>1737</v>
      </c>
      <c r="G104" s="277">
        <v>6</v>
      </c>
      <c r="H104" s="278">
        <v>15.52</v>
      </c>
      <c r="I104" s="85">
        <f>H104*(1-Скидка_U_POL)</f>
        <v>15.52</v>
      </c>
      <c r="J104" s="84"/>
      <c r="K104" s="85">
        <f t="shared" si="10"/>
        <v>0</v>
      </c>
    </row>
    <row r="105" spans="1:11" outlineLevel="1">
      <c r="A105" s="157">
        <v>0</v>
      </c>
      <c r="B105" s="276" t="s">
        <v>2457</v>
      </c>
      <c r="C105" s="276" t="s">
        <v>2458</v>
      </c>
      <c r="D105" s="277" t="s">
        <v>2459</v>
      </c>
      <c r="E105" s="276" t="s">
        <v>1840</v>
      </c>
      <c r="F105" s="276" t="s">
        <v>2460</v>
      </c>
      <c r="G105" s="277">
        <v>6</v>
      </c>
      <c r="H105" s="278">
        <v>19.309999999999999</v>
      </c>
      <c r="I105" s="85">
        <f>H105*(1-Скидка_U_POL)</f>
        <v>19.309999999999999</v>
      </c>
      <c r="J105" s="84"/>
      <c r="K105" s="85">
        <f t="shared" si="10"/>
        <v>0</v>
      </c>
    </row>
    <row r="106" spans="1:11" outlineLevel="1">
      <c r="A106" s="157">
        <v>0</v>
      </c>
      <c r="B106" s="276" t="s">
        <v>1834</v>
      </c>
      <c r="C106" s="276" t="s">
        <v>1835</v>
      </c>
      <c r="D106" s="277" t="s">
        <v>1738</v>
      </c>
      <c r="E106" s="276" t="s">
        <v>1441</v>
      </c>
      <c r="F106" s="276" t="s">
        <v>1836</v>
      </c>
      <c r="G106" s="277">
        <v>4</v>
      </c>
      <c r="H106" s="278">
        <v>46.49</v>
      </c>
      <c r="I106" s="85">
        <f t="shared" ref="I106:I128" si="11">H106*(1-Скидка_U_POL)</f>
        <v>46.49</v>
      </c>
      <c r="J106" s="84"/>
      <c r="K106" s="85">
        <f t="shared" si="10"/>
        <v>0</v>
      </c>
    </row>
    <row r="107" spans="1:11" outlineLevel="1">
      <c r="A107" s="157">
        <v>0</v>
      </c>
      <c r="B107" s="276" t="s">
        <v>1837</v>
      </c>
      <c r="C107" s="276" t="s">
        <v>1835</v>
      </c>
      <c r="D107" s="277" t="s">
        <v>1838</v>
      </c>
      <c r="E107" s="276" t="s">
        <v>1441</v>
      </c>
      <c r="F107" s="276" t="s">
        <v>1836</v>
      </c>
      <c r="G107" s="277">
        <v>8</v>
      </c>
      <c r="H107" s="278">
        <v>23.24</v>
      </c>
      <c r="I107" s="85">
        <f t="shared" si="11"/>
        <v>23.24</v>
      </c>
      <c r="J107" s="84"/>
      <c r="K107" s="85">
        <f t="shared" si="10"/>
        <v>0</v>
      </c>
    </row>
    <row r="108" spans="1:11" outlineLevel="1">
      <c r="A108" s="157">
        <v>0</v>
      </c>
      <c r="B108" s="276" t="s">
        <v>1839</v>
      </c>
      <c r="C108" s="276" t="s">
        <v>1835</v>
      </c>
      <c r="D108" s="277" t="s">
        <v>1687</v>
      </c>
      <c r="E108" s="276" t="s">
        <v>1840</v>
      </c>
      <c r="F108" s="276" t="s">
        <v>1836</v>
      </c>
      <c r="G108" s="277">
        <v>6</v>
      </c>
      <c r="H108" s="278">
        <v>16.57</v>
      </c>
      <c r="I108" s="85">
        <f t="shared" si="11"/>
        <v>16.57</v>
      </c>
      <c r="J108" s="84"/>
      <c r="K108" s="85">
        <f t="shared" si="10"/>
        <v>0</v>
      </c>
    </row>
    <row r="109" spans="1:11" outlineLevel="1">
      <c r="A109" s="157">
        <v>0</v>
      </c>
      <c r="B109" s="276" t="s">
        <v>1839</v>
      </c>
      <c r="C109" s="276" t="s">
        <v>1835</v>
      </c>
      <c r="D109" s="277" t="s">
        <v>2459</v>
      </c>
      <c r="E109" s="276" t="s">
        <v>1840</v>
      </c>
      <c r="F109" s="276" t="s">
        <v>1836</v>
      </c>
      <c r="G109" s="277">
        <v>6</v>
      </c>
      <c r="H109" s="278">
        <v>14.92</v>
      </c>
      <c r="I109" s="85">
        <f>H109*(1-Скидка_U_POL)</f>
        <v>14.92</v>
      </c>
      <c r="J109" s="84"/>
      <c r="K109" s="85">
        <f>I109*J109</f>
        <v>0</v>
      </c>
    </row>
    <row r="110" spans="1:11" outlineLevel="1">
      <c r="A110" s="157">
        <v>0</v>
      </c>
      <c r="B110" s="276" t="s">
        <v>1844</v>
      </c>
      <c r="C110" s="276" t="s">
        <v>1843</v>
      </c>
      <c r="D110" s="277" t="s">
        <v>1771</v>
      </c>
      <c r="E110" s="276" t="s">
        <v>1840</v>
      </c>
      <c r="F110" s="276" t="s">
        <v>1836</v>
      </c>
      <c r="G110" s="277">
        <v>10</v>
      </c>
      <c r="H110" s="278">
        <v>9.44</v>
      </c>
      <c r="I110" s="85">
        <f t="shared" si="11"/>
        <v>9.44</v>
      </c>
      <c r="J110" s="84"/>
      <c r="K110" s="85">
        <f t="shared" si="10"/>
        <v>0</v>
      </c>
    </row>
    <row r="111" spans="1:11" outlineLevel="1">
      <c r="A111" s="157">
        <v>0</v>
      </c>
      <c r="B111" s="276" t="s">
        <v>1845</v>
      </c>
      <c r="C111" s="276" t="s">
        <v>1843</v>
      </c>
      <c r="D111" s="277" t="s">
        <v>1687</v>
      </c>
      <c r="E111" s="276" t="s">
        <v>1840</v>
      </c>
      <c r="F111" s="276" t="s">
        <v>1836</v>
      </c>
      <c r="G111" s="277">
        <v>6</v>
      </c>
      <c r="H111" s="278">
        <v>14.87</v>
      </c>
      <c r="I111" s="85">
        <f t="shared" si="11"/>
        <v>14.87</v>
      </c>
      <c r="J111" s="84"/>
      <c r="K111" s="85">
        <f t="shared" si="10"/>
        <v>0</v>
      </c>
    </row>
    <row r="112" spans="1:11" outlineLevel="1">
      <c r="A112" s="157">
        <v>0</v>
      </c>
      <c r="B112" s="276" t="s">
        <v>4839</v>
      </c>
      <c r="C112" s="276" t="s">
        <v>1843</v>
      </c>
      <c r="D112" s="277" t="s">
        <v>2459</v>
      </c>
      <c r="E112" s="276" t="s">
        <v>1840</v>
      </c>
      <c r="F112" s="276" t="s">
        <v>1836</v>
      </c>
      <c r="G112" s="277">
        <v>6</v>
      </c>
      <c r="H112" s="278">
        <v>13.38</v>
      </c>
      <c r="I112" s="85">
        <f>H112*(1-Скидка_U_POL)</f>
        <v>13.38</v>
      </c>
      <c r="J112" s="84"/>
      <c r="K112" s="85">
        <f>I112*J112</f>
        <v>0</v>
      </c>
    </row>
    <row r="113" spans="1:11" outlineLevel="1">
      <c r="A113" s="157">
        <v>0</v>
      </c>
      <c r="B113" s="276" t="s">
        <v>1846</v>
      </c>
      <c r="C113" s="276" t="s">
        <v>1847</v>
      </c>
      <c r="D113" s="277" t="s">
        <v>1848</v>
      </c>
      <c r="E113" s="276" t="s">
        <v>1441</v>
      </c>
      <c r="F113" s="276" t="s">
        <v>1751</v>
      </c>
      <c r="G113" s="277">
        <v>8</v>
      </c>
      <c r="H113" s="278">
        <v>22.84</v>
      </c>
      <c r="I113" s="85">
        <f t="shared" si="11"/>
        <v>22.84</v>
      </c>
      <c r="J113" s="84"/>
      <c r="K113" s="85">
        <f t="shared" si="10"/>
        <v>0</v>
      </c>
    </row>
    <row r="114" spans="1:11" outlineLevel="1">
      <c r="A114" s="157">
        <v>0</v>
      </c>
      <c r="B114" s="276" t="s">
        <v>1849</v>
      </c>
      <c r="C114" s="276" t="s">
        <v>1847</v>
      </c>
      <c r="D114" s="277" t="s">
        <v>1848</v>
      </c>
      <c r="E114" s="276" t="s">
        <v>1441</v>
      </c>
      <c r="F114" s="276" t="s">
        <v>1744</v>
      </c>
      <c r="G114" s="277">
        <v>8</v>
      </c>
      <c r="H114" s="278">
        <v>22.84</v>
      </c>
      <c r="I114" s="85">
        <f t="shared" si="11"/>
        <v>22.84</v>
      </c>
      <c r="J114" s="84"/>
      <c r="K114" s="85">
        <f t="shared" si="10"/>
        <v>0</v>
      </c>
    </row>
    <row r="115" spans="1:11" outlineLevel="1">
      <c r="A115" s="157">
        <v>0</v>
      </c>
      <c r="B115" s="276" t="s">
        <v>1851</v>
      </c>
      <c r="C115" s="276" t="s">
        <v>1850</v>
      </c>
      <c r="D115" s="277" t="s">
        <v>1771</v>
      </c>
      <c r="E115" s="276" t="s">
        <v>1840</v>
      </c>
      <c r="F115" s="276" t="s">
        <v>1762</v>
      </c>
      <c r="G115" s="277">
        <v>3</v>
      </c>
      <c r="H115" s="278">
        <v>10.73</v>
      </c>
      <c r="I115" s="85">
        <f t="shared" si="11"/>
        <v>10.73</v>
      </c>
      <c r="J115" s="84"/>
      <c r="K115" s="85">
        <f t="shared" si="10"/>
        <v>0</v>
      </c>
    </row>
    <row r="116" spans="1:11" outlineLevel="1">
      <c r="A116" s="157">
        <v>0</v>
      </c>
      <c r="B116" s="276" t="s">
        <v>1851</v>
      </c>
      <c r="C116" s="276" t="s">
        <v>1850</v>
      </c>
      <c r="D116" s="277" t="s">
        <v>1859</v>
      </c>
      <c r="E116" s="276" t="s">
        <v>1840</v>
      </c>
      <c r="F116" s="276" t="s">
        <v>1762</v>
      </c>
      <c r="G116" s="277">
        <v>6</v>
      </c>
      <c r="H116" s="278">
        <v>8.59</v>
      </c>
      <c r="I116" s="85">
        <f>H116*(1-Скидка_U_POL)</f>
        <v>8.59</v>
      </c>
      <c r="J116" s="84"/>
      <c r="K116" s="85">
        <f>I116*J116</f>
        <v>0</v>
      </c>
    </row>
    <row r="117" spans="1:11" outlineLevel="1">
      <c r="A117" s="157">
        <v>0</v>
      </c>
      <c r="B117" s="276" t="s">
        <v>1852</v>
      </c>
      <c r="C117" s="276" t="s">
        <v>1850</v>
      </c>
      <c r="D117" s="277" t="s">
        <v>1687</v>
      </c>
      <c r="E117" s="276" t="s">
        <v>1840</v>
      </c>
      <c r="F117" s="276" t="s">
        <v>1762</v>
      </c>
      <c r="G117" s="277">
        <v>6</v>
      </c>
      <c r="H117" s="278">
        <v>16.86</v>
      </c>
      <c r="I117" s="85">
        <f t="shared" si="11"/>
        <v>16.86</v>
      </c>
      <c r="J117" s="84"/>
      <c r="K117" s="85">
        <f t="shared" si="10"/>
        <v>0</v>
      </c>
    </row>
    <row r="118" spans="1:11" outlineLevel="1">
      <c r="A118" s="157">
        <v>0</v>
      </c>
      <c r="B118" s="276" t="s">
        <v>1852</v>
      </c>
      <c r="C118" s="276" t="s">
        <v>1850</v>
      </c>
      <c r="D118" s="277" t="s">
        <v>2459</v>
      </c>
      <c r="E118" s="276" t="s">
        <v>1840</v>
      </c>
      <c r="F118" s="276" t="s">
        <v>1762</v>
      </c>
      <c r="G118" s="277">
        <v>6</v>
      </c>
      <c r="H118" s="278">
        <v>15.16</v>
      </c>
      <c r="I118" s="85">
        <f>H118*(1-Скидка_U_POL)</f>
        <v>15.16</v>
      </c>
      <c r="J118" s="84"/>
      <c r="K118" s="85">
        <f>I118*J118</f>
        <v>0</v>
      </c>
    </row>
    <row r="119" spans="1:11" outlineLevel="1">
      <c r="A119" s="157">
        <v>0</v>
      </c>
      <c r="B119" s="276" t="s">
        <v>1853</v>
      </c>
      <c r="C119" s="276" t="s">
        <v>1854</v>
      </c>
      <c r="D119" s="277" t="s">
        <v>1848</v>
      </c>
      <c r="E119" s="276" t="s">
        <v>1441</v>
      </c>
      <c r="F119" s="276" t="s">
        <v>1855</v>
      </c>
      <c r="G119" s="277">
        <v>8</v>
      </c>
      <c r="H119" s="278">
        <v>22.88</v>
      </c>
      <c r="I119" s="85">
        <f t="shared" si="11"/>
        <v>22.88</v>
      </c>
      <c r="J119" s="84"/>
      <c r="K119" s="85">
        <f t="shared" si="10"/>
        <v>0</v>
      </c>
    </row>
    <row r="120" spans="1:11" outlineLevel="1">
      <c r="A120" s="157">
        <v>0</v>
      </c>
      <c r="B120" s="276" t="s">
        <v>1856</v>
      </c>
      <c r="C120" s="276" t="s">
        <v>1857</v>
      </c>
      <c r="D120" s="277" t="s">
        <v>1771</v>
      </c>
      <c r="E120" s="276" t="s">
        <v>1441</v>
      </c>
      <c r="F120" s="276" t="s">
        <v>1855</v>
      </c>
      <c r="G120" s="277">
        <v>6</v>
      </c>
      <c r="H120" s="278">
        <v>18.75</v>
      </c>
      <c r="I120" s="85">
        <f t="shared" si="11"/>
        <v>18.75</v>
      </c>
      <c r="J120" s="84"/>
      <c r="K120" s="85">
        <f t="shared" si="10"/>
        <v>0</v>
      </c>
    </row>
    <row r="121" spans="1:11" outlineLevel="1">
      <c r="A121" s="157">
        <v>0</v>
      </c>
      <c r="B121" s="276" t="s">
        <v>1858</v>
      </c>
      <c r="C121" s="276" t="s">
        <v>4784</v>
      </c>
      <c r="D121" s="277" t="s">
        <v>1859</v>
      </c>
      <c r="E121" s="276" t="s">
        <v>1840</v>
      </c>
      <c r="F121" s="276" t="s">
        <v>1860</v>
      </c>
      <c r="G121" s="277">
        <v>10</v>
      </c>
      <c r="H121" s="278">
        <v>8.7799999999999994</v>
      </c>
      <c r="I121" s="85">
        <f t="shared" si="11"/>
        <v>8.7799999999999994</v>
      </c>
      <c r="J121" s="84"/>
      <c r="K121" s="85">
        <f t="shared" si="10"/>
        <v>0</v>
      </c>
    </row>
    <row r="122" spans="1:11" outlineLevel="1">
      <c r="A122" s="157">
        <v>0</v>
      </c>
      <c r="B122" s="276" t="s">
        <v>1861</v>
      </c>
      <c r="C122" s="276" t="s">
        <v>4785</v>
      </c>
      <c r="D122" s="277" t="s">
        <v>1859</v>
      </c>
      <c r="E122" s="276" t="s">
        <v>1840</v>
      </c>
      <c r="F122" s="276" t="s">
        <v>1860</v>
      </c>
      <c r="G122" s="277">
        <v>10</v>
      </c>
      <c r="H122" s="278">
        <v>9.2899999999999991</v>
      </c>
      <c r="I122" s="85">
        <f t="shared" si="11"/>
        <v>9.2899999999999991</v>
      </c>
      <c r="J122" s="84"/>
      <c r="K122" s="85">
        <f t="shared" si="10"/>
        <v>0</v>
      </c>
    </row>
    <row r="123" spans="1:11" outlineLevel="1">
      <c r="A123" s="157">
        <v>0</v>
      </c>
      <c r="B123" s="276" t="s">
        <v>4786</v>
      </c>
      <c r="C123" s="276" t="s">
        <v>4787</v>
      </c>
      <c r="D123" s="277" t="s">
        <v>1859</v>
      </c>
      <c r="E123" s="276" t="s">
        <v>1840</v>
      </c>
      <c r="F123" s="276" t="s">
        <v>1860</v>
      </c>
      <c r="G123" s="277">
        <v>10</v>
      </c>
      <c r="H123" s="278">
        <v>11.59</v>
      </c>
      <c r="I123" s="85">
        <f>H123*(1-Скидка_U_POL)</f>
        <v>11.59</v>
      </c>
      <c r="J123" s="84"/>
      <c r="K123" s="85">
        <f>I123*J123</f>
        <v>0</v>
      </c>
    </row>
    <row r="124" spans="1:11" outlineLevel="1">
      <c r="A124" s="157">
        <v>0</v>
      </c>
      <c r="B124" s="276" t="s">
        <v>1862</v>
      </c>
      <c r="C124" s="276" t="s">
        <v>1863</v>
      </c>
      <c r="D124" s="277" t="s">
        <v>1771</v>
      </c>
      <c r="E124" s="276" t="s">
        <v>1840</v>
      </c>
      <c r="F124" s="276" t="s">
        <v>1737</v>
      </c>
      <c r="G124" s="277">
        <v>10</v>
      </c>
      <c r="H124" s="278">
        <v>8.08</v>
      </c>
      <c r="I124" s="85">
        <f t="shared" si="11"/>
        <v>8.08</v>
      </c>
      <c r="J124" s="84"/>
      <c r="K124" s="85">
        <f t="shared" si="10"/>
        <v>0</v>
      </c>
    </row>
    <row r="125" spans="1:11" outlineLevel="1">
      <c r="A125" s="157">
        <v>0</v>
      </c>
      <c r="B125" s="276" t="s">
        <v>1862</v>
      </c>
      <c r="C125" s="276" t="s">
        <v>1863</v>
      </c>
      <c r="D125" s="277" t="s">
        <v>1859</v>
      </c>
      <c r="E125" s="276" t="s">
        <v>1840</v>
      </c>
      <c r="F125" s="276" t="s">
        <v>1737</v>
      </c>
      <c r="G125" s="277">
        <v>10</v>
      </c>
      <c r="H125" s="278">
        <v>6.88</v>
      </c>
      <c r="I125" s="85">
        <f>H125*(1-Скидка_U_POL)</f>
        <v>6.88</v>
      </c>
      <c r="J125" s="84"/>
      <c r="K125" s="85">
        <f>I125*J125</f>
        <v>0</v>
      </c>
    </row>
    <row r="126" spans="1:11" outlineLevel="1">
      <c r="A126" s="157">
        <v>0</v>
      </c>
      <c r="B126" s="276" t="s">
        <v>3265</v>
      </c>
      <c r="C126" s="276" t="s">
        <v>3266</v>
      </c>
      <c r="D126" s="277" t="s">
        <v>3267</v>
      </c>
      <c r="E126" s="276" t="s">
        <v>1441</v>
      </c>
      <c r="F126" s="276" t="s">
        <v>1842</v>
      </c>
      <c r="G126" s="277">
        <v>6</v>
      </c>
      <c r="H126" s="278">
        <v>18.809999999999999</v>
      </c>
      <c r="I126" s="85">
        <f>H126*(1-Скидка_U_POL)</f>
        <v>18.809999999999999</v>
      </c>
      <c r="J126" s="84"/>
      <c r="K126" s="85">
        <f t="shared" si="10"/>
        <v>0</v>
      </c>
    </row>
    <row r="127" spans="1:11" outlineLevel="1">
      <c r="A127" s="157">
        <v>0</v>
      </c>
      <c r="B127" s="276" t="s">
        <v>1865</v>
      </c>
      <c r="C127" s="276" t="s">
        <v>1864</v>
      </c>
      <c r="D127" s="277" t="s">
        <v>1738</v>
      </c>
      <c r="E127" s="276" t="s">
        <v>1441</v>
      </c>
      <c r="F127" s="276" t="s">
        <v>1715</v>
      </c>
      <c r="G127" s="277">
        <v>4</v>
      </c>
      <c r="H127" s="278">
        <v>28.95</v>
      </c>
      <c r="I127" s="85">
        <f t="shared" si="11"/>
        <v>28.95</v>
      </c>
      <c r="J127" s="84"/>
      <c r="K127" s="85">
        <f t="shared" si="10"/>
        <v>0</v>
      </c>
    </row>
    <row r="128" spans="1:11" outlineLevel="1">
      <c r="A128" s="157">
        <v>0</v>
      </c>
      <c r="B128" s="276" t="s">
        <v>1814</v>
      </c>
      <c r="C128" s="276" t="s">
        <v>1815</v>
      </c>
      <c r="D128" s="277" t="s">
        <v>1687</v>
      </c>
      <c r="E128" s="276" t="s">
        <v>1441</v>
      </c>
      <c r="F128" s="276" t="s">
        <v>1744</v>
      </c>
      <c r="G128" s="277">
        <v>6</v>
      </c>
      <c r="H128" s="278">
        <v>22.46</v>
      </c>
      <c r="I128" s="85">
        <f t="shared" si="11"/>
        <v>22.46</v>
      </c>
      <c r="J128" s="84"/>
      <c r="K128" s="85">
        <f t="shared" si="10"/>
        <v>0</v>
      </c>
    </row>
    <row r="129" spans="1:11">
      <c r="A129" s="157"/>
      <c r="B129" s="365" t="s">
        <v>1866</v>
      </c>
      <c r="C129" s="365"/>
      <c r="D129" s="365"/>
      <c r="E129" s="365"/>
      <c r="F129" s="365"/>
      <c r="G129" s="365"/>
      <c r="H129" s="365"/>
      <c r="I129" s="85"/>
      <c r="J129" s="84"/>
      <c r="K129" s="85"/>
    </row>
    <row r="130" spans="1:11" outlineLevel="1">
      <c r="A130" s="157">
        <v>0</v>
      </c>
      <c r="B130" s="279" t="s">
        <v>3743</v>
      </c>
      <c r="C130" s="276"/>
      <c r="D130" s="277"/>
      <c r="E130" s="276"/>
      <c r="F130" s="276"/>
      <c r="G130" s="277"/>
      <c r="H130" s="278"/>
      <c r="I130" s="85"/>
      <c r="J130" s="84"/>
      <c r="K130" s="85"/>
    </row>
    <row r="131" spans="1:11" outlineLevel="1">
      <c r="A131" s="157">
        <v>0</v>
      </c>
      <c r="B131" s="276" t="s">
        <v>1707</v>
      </c>
      <c r="C131" s="276" t="s">
        <v>1708</v>
      </c>
      <c r="D131" s="277" t="s">
        <v>1709</v>
      </c>
      <c r="E131" s="276" t="s">
        <v>1309</v>
      </c>
      <c r="F131" s="276" t="s">
        <v>1688</v>
      </c>
      <c r="G131" s="277">
        <v>6</v>
      </c>
      <c r="H131" s="278">
        <v>18.489999999999998</v>
      </c>
      <c r="I131" s="85">
        <f t="shared" ref="I131:I140" si="12">H131*(1-Скидка_U_POL)</f>
        <v>18.489999999999998</v>
      </c>
      <c r="J131" s="84"/>
      <c r="K131" s="85">
        <f>I131*J131</f>
        <v>0</v>
      </c>
    </row>
    <row r="132" spans="1:11" outlineLevel="1">
      <c r="A132" s="157">
        <v>0</v>
      </c>
      <c r="B132" s="276" t="s">
        <v>2461</v>
      </c>
      <c r="C132" s="276" t="s">
        <v>2462</v>
      </c>
      <c r="D132" s="277" t="s">
        <v>1709</v>
      </c>
      <c r="E132" s="276" t="s">
        <v>1309</v>
      </c>
      <c r="F132" s="276" t="s">
        <v>1751</v>
      </c>
      <c r="G132" s="277">
        <v>6</v>
      </c>
      <c r="H132" s="278">
        <v>18.489999999999998</v>
      </c>
      <c r="I132" s="85">
        <f>H132*(1-Скидка_U_POL)</f>
        <v>18.489999999999998</v>
      </c>
      <c r="J132" s="84"/>
      <c r="K132" s="85">
        <f>I132*J132</f>
        <v>0</v>
      </c>
    </row>
    <row r="133" spans="1:11" outlineLevel="1">
      <c r="A133" s="157">
        <v>0</v>
      </c>
      <c r="B133" s="276" t="s">
        <v>1753</v>
      </c>
      <c r="C133" s="276" t="s">
        <v>1754</v>
      </c>
      <c r="D133" s="277" t="s">
        <v>1709</v>
      </c>
      <c r="E133" s="276" t="s">
        <v>1309</v>
      </c>
      <c r="F133" s="276" t="s">
        <v>1737</v>
      </c>
      <c r="G133" s="277">
        <v>6</v>
      </c>
      <c r="H133" s="278">
        <v>18.489999999999998</v>
      </c>
      <c r="I133" s="85">
        <f t="shared" si="12"/>
        <v>18.489999999999998</v>
      </c>
      <c r="J133" s="84"/>
      <c r="K133" s="85">
        <f>I133*J133</f>
        <v>0</v>
      </c>
    </row>
    <row r="134" spans="1:11" outlineLevel="1">
      <c r="A134" s="157">
        <v>0</v>
      </c>
      <c r="B134" s="276" t="s">
        <v>1755</v>
      </c>
      <c r="C134" s="276" t="s">
        <v>1754</v>
      </c>
      <c r="D134" s="277" t="s">
        <v>1709</v>
      </c>
      <c r="E134" s="276" t="s">
        <v>1309</v>
      </c>
      <c r="F134" s="276" t="s">
        <v>1718</v>
      </c>
      <c r="G134" s="277">
        <v>6</v>
      </c>
      <c r="H134" s="278">
        <v>18.489999999999998</v>
      </c>
      <c r="I134" s="85">
        <f t="shared" si="12"/>
        <v>18.489999999999998</v>
      </c>
      <c r="J134" s="84"/>
      <c r="K134" s="85">
        <f>I134*J134</f>
        <v>0</v>
      </c>
    </row>
    <row r="135" spans="1:11" outlineLevel="1">
      <c r="A135" s="157">
        <v>0</v>
      </c>
      <c r="B135" s="276" t="s">
        <v>1766</v>
      </c>
      <c r="C135" s="276" t="s">
        <v>1767</v>
      </c>
      <c r="D135" s="277" t="s">
        <v>1709</v>
      </c>
      <c r="E135" s="276" t="s">
        <v>1309</v>
      </c>
      <c r="F135" s="276" t="s">
        <v>1688</v>
      </c>
      <c r="G135" s="277">
        <v>6</v>
      </c>
      <c r="H135" s="278">
        <v>18.489999999999998</v>
      </c>
      <c r="I135" s="85">
        <f t="shared" si="12"/>
        <v>18.489999999999998</v>
      </c>
      <c r="J135" s="84"/>
      <c r="K135" s="85">
        <f t="shared" ref="K135:K174" si="13">I135*J135</f>
        <v>0</v>
      </c>
    </row>
    <row r="136" spans="1:11" outlineLevel="1">
      <c r="A136" s="157">
        <v>0</v>
      </c>
      <c r="B136" s="276" t="s">
        <v>1765</v>
      </c>
      <c r="C136" s="276" t="s">
        <v>1764</v>
      </c>
      <c r="D136" s="277" t="s">
        <v>1709</v>
      </c>
      <c r="E136" s="276" t="s">
        <v>1309</v>
      </c>
      <c r="F136" s="276" t="s">
        <v>1737</v>
      </c>
      <c r="G136" s="277">
        <v>6</v>
      </c>
      <c r="H136" s="278">
        <v>15.58</v>
      </c>
      <c r="I136" s="85">
        <f t="shared" si="12"/>
        <v>15.58</v>
      </c>
      <c r="J136" s="84"/>
      <c r="K136" s="85">
        <f t="shared" si="13"/>
        <v>0</v>
      </c>
    </row>
    <row r="137" spans="1:11" outlineLevel="1">
      <c r="A137" s="157">
        <v>0</v>
      </c>
      <c r="B137" s="276" t="s">
        <v>2463</v>
      </c>
      <c r="C137" s="276" t="s">
        <v>2464</v>
      </c>
      <c r="D137" s="277" t="s">
        <v>1709</v>
      </c>
      <c r="E137" s="276" t="s">
        <v>1309</v>
      </c>
      <c r="F137" s="276" t="s">
        <v>1688</v>
      </c>
      <c r="G137" s="277">
        <v>6</v>
      </c>
      <c r="H137" s="278">
        <v>18.489999999999998</v>
      </c>
      <c r="I137" s="85">
        <f>H137*(1-Скидка_U_POL)</f>
        <v>18.489999999999998</v>
      </c>
      <c r="J137" s="84"/>
      <c r="K137" s="85">
        <f>I137*J137</f>
        <v>0</v>
      </c>
    </row>
    <row r="138" spans="1:11" outlineLevel="1">
      <c r="A138" s="157">
        <v>0</v>
      </c>
      <c r="B138" s="276" t="s">
        <v>2441</v>
      </c>
      <c r="C138" s="276" t="s">
        <v>2465</v>
      </c>
      <c r="D138" s="277" t="s">
        <v>1709</v>
      </c>
      <c r="E138" s="276" t="s">
        <v>1309</v>
      </c>
      <c r="F138" s="276" t="s">
        <v>1751</v>
      </c>
      <c r="G138" s="277">
        <v>6</v>
      </c>
      <c r="H138" s="278">
        <v>10.69</v>
      </c>
      <c r="I138" s="85">
        <f>H138*(1-Скидка_U_POL)</f>
        <v>10.69</v>
      </c>
      <c r="J138" s="84"/>
      <c r="K138" s="85">
        <f>I138*J138</f>
        <v>0</v>
      </c>
    </row>
    <row r="139" spans="1:11" outlineLevel="1">
      <c r="A139" s="157">
        <v>0</v>
      </c>
      <c r="B139" s="276" t="s">
        <v>1772</v>
      </c>
      <c r="C139" s="276" t="s">
        <v>1773</v>
      </c>
      <c r="D139" s="277" t="s">
        <v>1709</v>
      </c>
      <c r="E139" s="276" t="s">
        <v>1309</v>
      </c>
      <c r="F139" s="276" t="s">
        <v>1774</v>
      </c>
      <c r="G139" s="277">
        <v>6</v>
      </c>
      <c r="H139" s="278">
        <v>18.489999999999998</v>
      </c>
      <c r="I139" s="85">
        <f t="shared" si="12"/>
        <v>18.489999999999998</v>
      </c>
      <c r="J139" s="84"/>
      <c r="K139" s="85">
        <f t="shared" si="13"/>
        <v>0</v>
      </c>
    </row>
    <row r="140" spans="1:11" outlineLevel="1">
      <c r="A140" s="157">
        <v>0</v>
      </c>
      <c r="B140" s="276" t="s">
        <v>4748</v>
      </c>
      <c r="C140" s="276" t="s">
        <v>4749</v>
      </c>
      <c r="D140" s="277" t="s">
        <v>1709</v>
      </c>
      <c r="E140" s="276" t="s">
        <v>1309</v>
      </c>
      <c r="F140" s="276" t="s">
        <v>4750</v>
      </c>
      <c r="G140" s="277">
        <v>6</v>
      </c>
      <c r="H140" s="278">
        <v>18.489999999999998</v>
      </c>
      <c r="I140" s="85">
        <f t="shared" si="12"/>
        <v>18.489999999999998</v>
      </c>
      <c r="J140" s="84"/>
      <c r="K140" s="85">
        <f t="shared" si="13"/>
        <v>0</v>
      </c>
    </row>
    <row r="141" spans="1:11" outlineLevel="1">
      <c r="A141" s="157">
        <v>0</v>
      </c>
      <c r="B141" s="276" t="s">
        <v>2466</v>
      </c>
      <c r="C141" s="276" t="s">
        <v>2467</v>
      </c>
      <c r="D141" s="277" t="s">
        <v>1709</v>
      </c>
      <c r="E141" s="276" t="s">
        <v>1309</v>
      </c>
      <c r="F141" s="276" t="s">
        <v>1721</v>
      </c>
      <c r="G141" s="277">
        <v>6</v>
      </c>
      <c r="H141" s="278">
        <v>12.07</v>
      </c>
      <c r="I141" s="85">
        <f t="shared" ref="I141:I146" si="14">H141*(1-Скидка_U_POL)</f>
        <v>12.07</v>
      </c>
      <c r="J141" s="84"/>
      <c r="K141" s="85">
        <f t="shared" si="13"/>
        <v>0</v>
      </c>
    </row>
    <row r="142" spans="1:11" outlineLevel="1">
      <c r="A142" s="157">
        <v>0</v>
      </c>
      <c r="B142" s="276" t="s">
        <v>2468</v>
      </c>
      <c r="C142" s="276" t="s">
        <v>2467</v>
      </c>
      <c r="D142" s="277" t="s">
        <v>1709</v>
      </c>
      <c r="E142" s="276" t="s">
        <v>1309</v>
      </c>
      <c r="F142" s="276" t="s">
        <v>2469</v>
      </c>
      <c r="G142" s="277">
        <v>6</v>
      </c>
      <c r="H142" s="278">
        <v>12.07</v>
      </c>
      <c r="I142" s="85">
        <f t="shared" si="14"/>
        <v>12.07</v>
      </c>
      <c r="J142" s="84"/>
      <c r="K142" s="85">
        <f t="shared" si="13"/>
        <v>0</v>
      </c>
    </row>
    <row r="143" spans="1:11" outlineLevel="1">
      <c r="A143" s="157">
        <v>0</v>
      </c>
      <c r="B143" s="276" t="s">
        <v>2470</v>
      </c>
      <c r="C143" s="276" t="s">
        <v>2467</v>
      </c>
      <c r="D143" s="277" t="s">
        <v>1709</v>
      </c>
      <c r="E143" s="276" t="s">
        <v>1309</v>
      </c>
      <c r="F143" s="276" t="s">
        <v>1724</v>
      </c>
      <c r="G143" s="277">
        <v>6</v>
      </c>
      <c r="H143" s="278">
        <v>12.07</v>
      </c>
      <c r="I143" s="85">
        <f t="shared" si="14"/>
        <v>12.07</v>
      </c>
      <c r="J143" s="84"/>
      <c r="K143" s="85">
        <f t="shared" si="13"/>
        <v>0</v>
      </c>
    </row>
    <row r="144" spans="1:11" outlineLevel="1">
      <c r="A144" s="157">
        <v>0</v>
      </c>
      <c r="B144" s="276" t="s">
        <v>2471</v>
      </c>
      <c r="C144" s="276" t="s">
        <v>2467</v>
      </c>
      <c r="D144" s="277" t="s">
        <v>1709</v>
      </c>
      <c r="E144" s="276" t="s">
        <v>1309</v>
      </c>
      <c r="F144" s="276" t="s">
        <v>1727</v>
      </c>
      <c r="G144" s="277">
        <v>6</v>
      </c>
      <c r="H144" s="278">
        <v>12.07</v>
      </c>
      <c r="I144" s="85">
        <f t="shared" si="14"/>
        <v>12.07</v>
      </c>
      <c r="J144" s="84"/>
      <c r="K144" s="85">
        <f t="shared" si="13"/>
        <v>0</v>
      </c>
    </row>
    <row r="145" spans="1:13" outlineLevel="1">
      <c r="A145" s="157">
        <v>0</v>
      </c>
      <c r="B145" s="276" t="s">
        <v>2472</v>
      </c>
      <c r="C145" s="276" t="s">
        <v>2467</v>
      </c>
      <c r="D145" s="277" t="s">
        <v>1709</v>
      </c>
      <c r="E145" s="276" t="s">
        <v>1309</v>
      </c>
      <c r="F145" s="276" t="s">
        <v>1855</v>
      </c>
      <c r="G145" s="277">
        <v>6</v>
      </c>
      <c r="H145" s="278">
        <v>12.07</v>
      </c>
      <c r="I145" s="85">
        <f t="shared" si="14"/>
        <v>12.07</v>
      </c>
      <c r="J145" s="84"/>
      <c r="K145" s="85">
        <f t="shared" si="13"/>
        <v>0</v>
      </c>
    </row>
    <row r="146" spans="1:13" outlineLevel="1">
      <c r="A146" s="157">
        <v>0</v>
      </c>
      <c r="B146" s="276" t="s">
        <v>2473</v>
      </c>
      <c r="C146" s="276" t="s">
        <v>2467</v>
      </c>
      <c r="D146" s="277" t="s">
        <v>1709</v>
      </c>
      <c r="E146" s="276" t="s">
        <v>1309</v>
      </c>
      <c r="F146" s="276" t="s">
        <v>2474</v>
      </c>
      <c r="G146" s="277">
        <v>6</v>
      </c>
      <c r="H146" s="278">
        <v>12.07</v>
      </c>
      <c r="I146" s="85">
        <f t="shared" si="14"/>
        <v>12.07</v>
      </c>
      <c r="J146" s="84"/>
      <c r="K146" s="85">
        <f t="shared" si="13"/>
        <v>0</v>
      </c>
    </row>
    <row r="147" spans="1:13" outlineLevel="1">
      <c r="A147" s="157"/>
      <c r="B147" s="279" t="s">
        <v>1867</v>
      </c>
      <c r="C147" s="276"/>
      <c r="D147" s="277"/>
      <c r="E147" s="276"/>
      <c r="F147" s="276"/>
      <c r="G147" s="277"/>
      <c r="H147" s="278"/>
      <c r="I147" s="85"/>
      <c r="J147" s="84"/>
      <c r="K147" s="85"/>
    </row>
    <row r="148" spans="1:13" outlineLevel="1">
      <c r="A148" s="157">
        <v>0</v>
      </c>
      <c r="B148" s="276" t="s">
        <v>1770</v>
      </c>
      <c r="C148" s="276" t="s">
        <v>1769</v>
      </c>
      <c r="D148" s="277" t="s">
        <v>1771</v>
      </c>
      <c r="E148" s="276" t="s">
        <v>1309</v>
      </c>
      <c r="F148" s="276" t="s">
        <v>1688</v>
      </c>
      <c r="G148" s="277">
        <v>12</v>
      </c>
      <c r="H148" s="278">
        <v>14.04</v>
      </c>
      <c r="I148" s="85">
        <f>H148*(1-Скидка_U_POL)</f>
        <v>14.04</v>
      </c>
      <c r="J148" s="84"/>
      <c r="K148" s="85">
        <f t="shared" si="13"/>
        <v>0</v>
      </c>
    </row>
    <row r="149" spans="1:13" outlineLevel="1">
      <c r="A149" s="157">
        <v>0</v>
      </c>
      <c r="B149" s="280" t="s">
        <v>1770</v>
      </c>
      <c r="C149" s="280" t="s">
        <v>1769</v>
      </c>
      <c r="D149" s="281" t="s">
        <v>1709</v>
      </c>
      <c r="E149" s="280" t="s">
        <v>1309</v>
      </c>
      <c r="F149" s="280" t="s">
        <v>1688</v>
      </c>
      <c r="G149" s="281">
        <v>12</v>
      </c>
      <c r="H149" s="282">
        <v>12.63</v>
      </c>
      <c r="I149" s="217">
        <f>H149*(1-Скидка_U_POL)</f>
        <v>12.63</v>
      </c>
      <c r="J149" s="218"/>
      <c r="K149" s="217">
        <f t="shared" si="13"/>
        <v>0</v>
      </c>
      <c r="M149" s="109" t="s">
        <v>3947</v>
      </c>
    </row>
    <row r="150" spans="1:13" outlineLevel="1">
      <c r="A150" s="157"/>
      <c r="B150" s="279" t="s">
        <v>1868</v>
      </c>
      <c r="C150" s="276"/>
      <c r="D150" s="277"/>
      <c r="E150" s="276"/>
      <c r="F150" s="276"/>
      <c r="G150" s="277"/>
      <c r="H150" s="278"/>
      <c r="I150" s="85"/>
      <c r="J150" s="84"/>
      <c r="K150" s="85"/>
    </row>
    <row r="151" spans="1:13" outlineLevel="1">
      <c r="A151" s="157">
        <v>0</v>
      </c>
      <c r="B151" s="276" t="s">
        <v>3744</v>
      </c>
      <c r="C151" s="276" t="s">
        <v>3745</v>
      </c>
      <c r="D151" s="277" t="s">
        <v>1869</v>
      </c>
      <c r="E151" s="276" t="s">
        <v>1309</v>
      </c>
      <c r="F151" s="276" t="s">
        <v>1688</v>
      </c>
      <c r="G151" s="277">
        <v>9</v>
      </c>
      <c r="H151" s="278">
        <v>11.69</v>
      </c>
      <c r="I151" s="85">
        <f>H151*(1-Скидка_U_POL)</f>
        <v>11.69</v>
      </c>
      <c r="J151" s="84"/>
      <c r="K151" s="85">
        <f>I151*J151</f>
        <v>0</v>
      </c>
    </row>
    <row r="152" spans="1:13" outlineLevel="1">
      <c r="A152" s="157">
        <v>0</v>
      </c>
      <c r="B152" s="276" t="s">
        <v>1870</v>
      </c>
      <c r="C152" s="276" t="s">
        <v>1871</v>
      </c>
      <c r="D152" s="277" t="s">
        <v>1869</v>
      </c>
      <c r="E152" s="276" t="s">
        <v>1309</v>
      </c>
      <c r="F152" s="276" t="s">
        <v>1688</v>
      </c>
      <c r="G152" s="277">
        <v>9</v>
      </c>
      <c r="H152" s="278">
        <v>11.69</v>
      </c>
      <c r="I152" s="85">
        <f>H152*(1-Скидка_U_POL)</f>
        <v>11.69</v>
      </c>
      <c r="J152" s="84"/>
      <c r="K152" s="85">
        <f t="shared" si="13"/>
        <v>0</v>
      </c>
    </row>
    <row r="153" spans="1:13" outlineLevel="1">
      <c r="A153" s="157">
        <v>0</v>
      </c>
      <c r="B153" s="276" t="s">
        <v>1872</v>
      </c>
      <c r="C153" s="276" t="s">
        <v>1873</v>
      </c>
      <c r="D153" s="277" t="s">
        <v>1869</v>
      </c>
      <c r="E153" s="276" t="s">
        <v>1309</v>
      </c>
      <c r="F153" s="276" t="s">
        <v>1737</v>
      </c>
      <c r="G153" s="277">
        <v>9</v>
      </c>
      <c r="H153" s="278">
        <v>11.69</v>
      </c>
      <c r="I153" s="85">
        <f>H153*(1-Скидка_U_POL)</f>
        <v>11.69</v>
      </c>
      <c r="J153" s="84"/>
      <c r="K153" s="85">
        <f t="shared" si="13"/>
        <v>0</v>
      </c>
    </row>
    <row r="154" spans="1:13" outlineLevel="1">
      <c r="A154" s="157">
        <v>0</v>
      </c>
      <c r="B154" s="276" t="s">
        <v>1874</v>
      </c>
      <c r="C154" s="276" t="s">
        <v>1875</v>
      </c>
      <c r="D154" s="277" t="s">
        <v>1869</v>
      </c>
      <c r="E154" s="276" t="s">
        <v>1309</v>
      </c>
      <c r="F154" s="276" t="s">
        <v>1876</v>
      </c>
      <c r="G154" s="277">
        <v>9</v>
      </c>
      <c r="H154" s="278">
        <v>11.69</v>
      </c>
      <c r="I154" s="85">
        <f>H154*(1-Скидка_U_POL)</f>
        <v>11.69</v>
      </c>
      <c r="J154" s="84"/>
      <c r="K154" s="85">
        <f t="shared" si="13"/>
        <v>0</v>
      </c>
    </row>
    <row r="155" spans="1:13" outlineLevel="1">
      <c r="A155" s="157">
        <v>0</v>
      </c>
      <c r="B155" s="276" t="s">
        <v>1877</v>
      </c>
      <c r="C155" s="276" t="s">
        <v>1878</v>
      </c>
      <c r="D155" s="277" t="s">
        <v>1869</v>
      </c>
      <c r="E155" s="276" t="s">
        <v>1309</v>
      </c>
      <c r="F155" s="276" t="s">
        <v>1879</v>
      </c>
      <c r="G155" s="277">
        <v>9</v>
      </c>
      <c r="H155" s="278">
        <v>11.69</v>
      </c>
      <c r="I155" s="85">
        <f>H155*(1-Скидка_U_POL)</f>
        <v>11.69</v>
      </c>
      <c r="J155" s="84"/>
      <c r="K155" s="85">
        <f t="shared" si="13"/>
        <v>0</v>
      </c>
    </row>
    <row r="156" spans="1:13" outlineLevel="1">
      <c r="A156" s="157"/>
      <c r="B156" s="279" t="s">
        <v>1880</v>
      </c>
      <c r="C156" s="276"/>
      <c r="D156" s="277"/>
      <c r="E156" s="276"/>
      <c r="F156" s="276"/>
      <c r="G156" s="277"/>
      <c r="H156" s="278"/>
      <c r="I156" s="85"/>
      <c r="J156" s="84"/>
      <c r="K156" s="85"/>
    </row>
    <row r="157" spans="1:13" outlineLevel="1">
      <c r="A157" s="157">
        <v>0</v>
      </c>
      <c r="B157" s="276" t="s">
        <v>1713</v>
      </c>
      <c r="C157" s="276" t="s">
        <v>1714</v>
      </c>
      <c r="D157" s="277" t="s">
        <v>1712</v>
      </c>
      <c r="E157" s="276" t="s">
        <v>1309</v>
      </c>
      <c r="F157" s="276" t="s">
        <v>1715</v>
      </c>
      <c r="G157" s="277">
        <v>12</v>
      </c>
      <c r="H157" s="278">
        <v>7.81</v>
      </c>
      <c r="I157" s="85">
        <f t="shared" ref="I157:I165" si="15">H157*(1-Скидка_U_POL)</f>
        <v>7.81</v>
      </c>
      <c r="J157" s="84"/>
      <c r="K157" s="85">
        <f t="shared" si="13"/>
        <v>0</v>
      </c>
    </row>
    <row r="158" spans="1:13" outlineLevel="1">
      <c r="A158" s="157">
        <v>0</v>
      </c>
      <c r="B158" s="276" t="s">
        <v>1716</v>
      </c>
      <c r="C158" s="276" t="s">
        <v>1717</v>
      </c>
      <c r="D158" s="277" t="s">
        <v>1712</v>
      </c>
      <c r="E158" s="276" t="s">
        <v>1309</v>
      </c>
      <c r="F158" s="276" t="s">
        <v>1718</v>
      </c>
      <c r="G158" s="277">
        <v>12</v>
      </c>
      <c r="H158" s="278">
        <v>7.81</v>
      </c>
      <c r="I158" s="85">
        <f t="shared" si="15"/>
        <v>7.81</v>
      </c>
      <c r="J158" s="84"/>
      <c r="K158" s="85">
        <f t="shared" si="13"/>
        <v>0</v>
      </c>
    </row>
    <row r="159" spans="1:13" outlineLevel="1">
      <c r="A159" s="157">
        <v>0</v>
      </c>
      <c r="B159" s="276" t="s">
        <v>1719</v>
      </c>
      <c r="C159" s="276" t="s">
        <v>1720</v>
      </c>
      <c r="D159" s="277" t="s">
        <v>1712</v>
      </c>
      <c r="E159" s="276" t="s">
        <v>1309</v>
      </c>
      <c r="F159" s="276" t="s">
        <v>1721</v>
      </c>
      <c r="G159" s="277">
        <v>12</v>
      </c>
      <c r="H159" s="278">
        <v>7.81</v>
      </c>
      <c r="I159" s="85">
        <f t="shared" si="15"/>
        <v>7.81</v>
      </c>
      <c r="J159" s="84"/>
      <c r="K159" s="85">
        <f t="shared" si="13"/>
        <v>0</v>
      </c>
    </row>
    <row r="160" spans="1:13" outlineLevel="1">
      <c r="A160" s="157">
        <v>0</v>
      </c>
      <c r="B160" s="276" t="s">
        <v>1722</v>
      </c>
      <c r="C160" s="276" t="s">
        <v>1723</v>
      </c>
      <c r="D160" s="277" t="s">
        <v>1712</v>
      </c>
      <c r="E160" s="276" t="s">
        <v>1309</v>
      </c>
      <c r="F160" s="276" t="s">
        <v>1724</v>
      </c>
      <c r="G160" s="277">
        <v>12</v>
      </c>
      <c r="H160" s="278">
        <v>7.81</v>
      </c>
      <c r="I160" s="85">
        <f t="shared" si="15"/>
        <v>7.81</v>
      </c>
      <c r="J160" s="84"/>
      <c r="K160" s="85">
        <f t="shared" si="13"/>
        <v>0</v>
      </c>
    </row>
    <row r="161" spans="1:11" outlineLevel="1">
      <c r="A161" s="157">
        <v>0</v>
      </c>
      <c r="B161" s="276" t="s">
        <v>3334</v>
      </c>
      <c r="C161" s="276" t="s">
        <v>3335</v>
      </c>
      <c r="D161" s="277" t="s">
        <v>1712</v>
      </c>
      <c r="E161" s="276" t="s">
        <v>1309</v>
      </c>
      <c r="F161" s="276" t="s">
        <v>3336</v>
      </c>
      <c r="G161" s="277">
        <v>12</v>
      </c>
      <c r="H161" s="278">
        <v>7.81</v>
      </c>
      <c r="I161" s="85">
        <f>H161*(1-Скидка_U_POL)</f>
        <v>7.81</v>
      </c>
      <c r="J161" s="84"/>
      <c r="K161" s="85">
        <f>I161*J161</f>
        <v>0</v>
      </c>
    </row>
    <row r="162" spans="1:11" outlineLevel="1">
      <c r="A162" s="157">
        <v>0</v>
      </c>
      <c r="B162" s="276" t="s">
        <v>1725</v>
      </c>
      <c r="C162" s="276" t="s">
        <v>1726</v>
      </c>
      <c r="D162" s="277" t="s">
        <v>1712</v>
      </c>
      <c r="E162" s="276" t="s">
        <v>1309</v>
      </c>
      <c r="F162" s="276" t="s">
        <v>1727</v>
      </c>
      <c r="G162" s="277">
        <v>12</v>
      </c>
      <c r="H162" s="278">
        <v>7.81</v>
      </c>
      <c r="I162" s="85">
        <f t="shared" si="15"/>
        <v>7.81</v>
      </c>
      <c r="J162" s="84"/>
      <c r="K162" s="85">
        <f t="shared" si="13"/>
        <v>0</v>
      </c>
    </row>
    <row r="163" spans="1:11" outlineLevel="1">
      <c r="A163" s="157">
        <v>0</v>
      </c>
      <c r="B163" s="276" t="s">
        <v>1710</v>
      </c>
      <c r="C163" s="276" t="s">
        <v>1711</v>
      </c>
      <c r="D163" s="277" t="s">
        <v>1712</v>
      </c>
      <c r="E163" s="276" t="s">
        <v>1309</v>
      </c>
      <c r="F163" s="276" t="s">
        <v>1688</v>
      </c>
      <c r="G163" s="277">
        <v>12</v>
      </c>
      <c r="H163" s="278">
        <v>7.93</v>
      </c>
      <c r="I163" s="85">
        <f t="shared" si="15"/>
        <v>7.93</v>
      </c>
      <c r="J163" s="84"/>
      <c r="K163" s="85">
        <f t="shared" si="13"/>
        <v>0</v>
      </c>
    </row>
    <row r="164" spans="1:11" outlineLevel="1">
      <c r="A164" s="157">
        <v>0</v>
      </c>
      <c r="B164" s="276" t="s">
        <v>1757</v>
      </c>
      <c r="C164" s="276" t="s">
        <v>1758</v>
      </c>
      <c r="D164" s="277" t="s">
        <v>1712</v>
      </c>
      <c r="E164" s="276" t="s">
        <v>1309</v>
      </c>
      <c r="F164" s="276" t="s">
        <v>1737</v>
      </c>
      <c r="G164" s="277">
        <v>12</v>
      </c>
      <c r="H164" s="278">
        <v>7.81</v>
      </c>
      <c r="I164" s="85">
        <f t="shared" si="15"/>
        <v>7.81</v>
      </c>
      <c r="J164" s="84"/>
      <c r="K164" s="85">
        <f t="shared" si="13"/>
        <v>0</v>
      </c>
    </row>
    <row r="165" spans="1:11" outlineLevel="1">
      <c r="A165" s="157">
        <v>0</v>
      </c>
      <c r="B165" s="276" t="s">
        <v>1881</v>
      </c>
      <c r="C165" s="276" t="s">
        <v>1882</v>
      </c>
      <c r="D165" s="277" t="s">
        <v>1712</v>
      </c>
      <c r="E165" s="276" t="s">
        <v>1309</v>
      </c>
      <c r="F165" s="276" t="s">
        <v>1718</v>
      </c>
      <c r="G165" s="277">
        <v>12</v>
      </c>
      <c r="H165" s="278">
        <v>7.81</v>
      </c>
      <c r="I165" s="85">
        <f t="shared" si="15"/>
        <v>7.81</v>
      </c>
      <c r="J165" s="84"/>
      <c r="K165" s="85">
        <f t="shared" si="13"/>
        <v>0</v>
      </c>
    </row>
    <row r="166" spans="1:11" outlineLevel="1">
      <c r="A166" s="157"/>
      <c r="B166" s="279" t="s">
        <v>1883</v>
      </c>
      <c r="C166" s="276"/>
      <c r="D166" s="277"/>
      <c r="E166" s="276"/>
      <c r="F166" s="276"/>
      <c r="G166" s="277"/>
      <c r="H166" s="278"/>
      <c r="I166" s="85"/>
      <c r="J166" s="84"/>
      <c r="K166" s="85"/>
    </row>
    <row r="167" spans="1:11" outlineLevel="1">
      <c r="A167" s="157">
        <v>0</v>
      </c>
      <c r="B167" s="276" t="s">
        <v>1884</v>
      </c>
      <c r="C167" s="276" t="s">
        <v>1885</v>
      </c>
      <c r="D167" s="277" t="s">
        <v>1869</v>
      </c>
      <c r="E167" s="276" t="s">
        <v>1309</v>
      </c>
      <c r="F167" s="276" t="s">
        <v>1827</v>
      </c>
      <c r="G167" s="277">
        <v>12</v>
      </c>
      <c r="H167" s="278">
        <v>5.99</v>
      </c>
      <c r="I167" s="85">
        <f>H167*(1-Скидка_U_POL)</f>
        <v>5.99</v>
      </c>
      <c r="J167" s="84"/>
      <c r="K167" s="85">
        <f t="shared" si="13"/>
        <v>0</v>
      </c>
    </row>
    <row r="168" spans="1:11" outlineLevel="1">
      <c r="A168" s="157">
        <v>0</v>
      </c>
      <c r="B168" s="276" t="s">
        <v>1886</v>
      </c>
      <c r="C168" s="276" t="s">
        <v>1887</v>
      </c>
      <c r="D168" s="277" t="s">
        <v>1827</v>
      </c>
      <c r="E168" s="276" t="s">
        <v>9</v>
      </c>
      <c r="F168" s="276" t="s">
        <v>1827</v>
      </c>
      <c r="G168" s="277">
        <v>1</v>
      </c>
      <c r="H168" s="278">
        <v>3671.92</v>
      </c>
      <c r="I168" s="85">
        <f>H168*(1-Скидка_U_POL)</f>
        <v>3671.92</v>
      </c>
      <c r="J168" s="84"/>
      <c r="K168" s="85">
        <f t="shared" si="13"/>
        <v>0</v>
      </c>
    </row>
    <row r="169" spans="1:11">
      <c r="A169" s="157"/>
      <c r="B169" s="365" t="s">
        <v>1888</v>
      </c>
      <c r="C169" s="365"/>
      <c r="D169" s="365"/>
      <c r="E169" s="365"/>
      <c r="F169" s="365"/>
      <c r="G169" s="365"/>
      <c r="H169" s="365"/>
      <c r="I169" s="85"/>
      <c r="J169" s="84"/>
      <c r="K169" s="85"/>
    </row>
    <row r="170" spans="1:11" outlineLevel="1">
      <c r="A170" s="157">
        <v>0</v>
      </c>
      <c r="B170" s="276" t="s">
        <v>1889</v>
      </c>
      <c r="C170" s="276" t="s">
        <v>1890</v>
      </c>
      <c r="D170" s="277" t="s">
        <v>1891</v>
      </c>
      <c r="E170" s="276" t="s">
        <v>9</v>
      </c>
      <c r="F170" s="276" t="s">
        <v>1744</v>
      </c>
      <c r="G170" s="277">
        <v>10</v>
      </c>
      <c r="H170" s="278">
        <v>11.47</v>
      </c>
      <c r="I170" s="85">
        <f>H170*(1-Скидка_U_POL)</f>
        <v>11.47</v>
      </c>
      <c r="J170" s="84"/>
      <c r="K170" s="85">
        <f t="shared" si="13"/>
        <v>0</v>
      </c>
    </row>
    <row r="171" spans="1:11">
      <c r="A171" s="157"/>
      <c r="B171" s="365" t="s">
        <v>109</v>
      </c>
      <c r="C171" s="365"/>
      <c r="D171" s="365"/>
      <c r="E171" s="365"/>
      <c r="F171" s="365"/>
      <c r="G171" s="365"/>
      <c r="H171" s="365"/>
      <c r="I171" s="85"/>
      <c r="J171" s="84"/>
      <c r="K171" s="85"/>
    </row>
    <row r="172" spans="1:11" outlineLevel="1">
      <c r="A172" s="157">
        <v>0</v>
      </c>
      <c r="B172" s="276" t="s">
        <v>1892</v>
      </c>
      <c r="C172" s="276" t="s">
        <v>1893</v>
      </c>
      <c r="D172" s="277" t="s">
        <v>1827</v>
      </c>
      <c r="E172" s="276" t="s">
        <v>1119</v>
      </c>
      <c r="F172" s="276" t="s">
        <v>1827</v>
      </c>
      <c r="G172" s="277">
        <v>10</v>
      </c>
      <c r="H172" s="278">
        <v>11.65</v>
      </c>
      <c r="I172" s="85">
        <f>H172*(1-Скидка_U_POL)</f>
        <v>11.65</v>
      </c>
      <c r="J172" s="84"/>
      <c r="K172" s="85">
        <f t="shared" si="13"/>
        <v>0</v>
      </c>
    </row>
    <row r="173" spans="1:11" outlineLevel="1">
      <c r="A173" s="157">
        <v>0</v>
      </c>
      <c r="B173" s="276" t="s">
        <v>1894</v>
      </c>
      <c r="C173" s="276" t="s">
        <v>1895</v>
      </c>
      <c r="D173" s="277" t="s">
        <v>1896</v>
      </c>
      <c r="E173" s="276" t="s">
        <v>1840</v>
      </c>
      <c r="F173" s="276" t="s">
        <v>1756</v>
      </c>
      <c r="G173" s="277">
        <v>20</v>
      </c>
      <c r="H173" s="278">
        <v>1.63</v>
      </c>
      <c r="I173" s="85">
        <f>H173*(1-Скидка_U_POL)</f>
        <v>1.63</v>
      </c>
      <c r="J173" s="84"/>
      <c r="K173" s="85">
        <f t="shared" si="13"/>
        <v>0</v>
      </c>
    </row>
    <row r="174" spans="1:11" outlineLevel="1">
      <c r="A174" s="157">
        <v>0</v>
      </c>
      <c r="B174" s="276" t="s">
        <v>1897</v>
      </c>
      <c r="C174" s="276" t="s">
        <v>1898</v>
      </c>
      <c r="D174" s="277" t="s">
        <v>1899</v>
      </c>
      <c r="E174" s="276" t="s">
        <v>9</v>
      </c>
      <c r="F174" s="276" t="s">
        <v>1900</v>
      </c>
      <c r="G174" s="277">
        <v>50</v>
      </c>
      <c r="H174" s="278">
        <v>2.77</v>
      </c>
      <c r="I174" s="85">
        <f>H174*(1-Скидка_U_POL)</f>
        <v>2.77</v>
      </c>
      <c r="J174" s="84"/>
      <c r="K174" s="85">
        <f t="shared" si="13"/>
        <v>0</v>
      </c>
    </row>
    <row r="175" spans="1:11">
      <c r="I175" s="1"/>
    </row>
    <row r="176" spans="1:11">
      <c r="B176" s="174" t="s">
        <v>119</v>
      </c>
      <c r="I176" s="1"/>
    </row>
    <row r="177" spans="2:9">
      <c r="B177" s="13" t="s">
        <v>120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9921875" defaultRowHeight="11.65" outlineLevelCol="1"/>
  <cols>
    <col min="1" max="1" width="7.19921875" style="39" hidden="1" customWidth="1" outlineLevel="1"/>
    <col min="2" max="2" width="10" style="39" customWidth="1" collapsed="1"/>
    <col min="3" max="3" width="67.19921875" style="39" customWidth="1"/>
    <col min="4" max="4" width="8.19921875" style="39" customWidth="1"/>
    <col min="5" max="5" width="9.265625" style="39" customWidth="1"/>
    <col min="6" max="8" width="9.19921875" style="39" outlineLevel="1"/>
    <col min="9" max="16384" width="9.19921875" style="39"/>
  </cols>
  <sheetData>
    <row r="1" spans="1:8">
      <c r="B1" s="1"/>
      <c r="C1" s="1"/>
      <c r="D1" s="1"/>
      <c r="E1" s="1"/>
    </row>
    <row r="2" spans="1:8" ht="15.75">
      <c r="B2" s="319" t="s">
        <v>0</v>
      </c>
      <c r="C2" s="319"/>
      <c r="D2" s="319"/>
      <c r="E2" s="319"/>
    </row>
    <row r="3" spans="1:8" ht="15.75">
      <c r="B3" s="319" t="s">
        <v>1906</v>
      </c>
      <c r="C3" s="319"/>
      <c r="D3" s="319"/>
      <c r="E3" s="319"/>
    </row>
    <row r="4" spans="1:8">
      <c r="B4" s="1"/>
      <c r="C4" s="1"/>
      <c r="D4" s="1"/>
      <c r="E4" s="2"/>
      <c r="F4" s="1"/>
      <c r="G4" s="66"/>
      <c r="H4" s="67"/>
    </row>
    <row r="5" spans="1:8">
      <c r="B5" s="1" t="s">
        <v>3758</v>
      </c>
      <c r="C5" s="1"/>
      <c r="D5" s="1"/>
      <c r="E5" s="2"/>
      <c r="F5" s="1"/>
      <c r="G5" s="66" t="s">
        <v>1957</v>
      </c>
      <c r="H5" s="67">
        <v>0</v>
      </c>
    </row>
    <row r="6" spans="1:8" ht="14.65" thickBot="1">
      <c r="B6" s="39" t="s">
        <v>1</v>
      </c>
      <c r="D6" s="62" t="s">
        <v>2088</v>
      </c>
      <c r="E6" s="1"/>
      <c r="F6" s="1"/>
      <c r="G6" s="66" t="s">
        <v>1958</v>
      </c>
      <c r="H6" s="7">
        <f>SUM(H9:H24)</f>
        <v>0</v>
      </c>
    </row>
    <row r="7" spans="1:8" ht="23.65" thickBot="1">
      <c r="A7" s="17" t="s">
        <v>3238</v>
      </c>
      <c r="B7" s="17" t="s">
        <v>2</v>
      </c>
      <c r="C7" s="38" t="s">
        <v>3</v>
      </c>
      <c r="D7" s="38" t="s">
        <v>1671</v>
      </c>
      <c r="E7" s="18" t="s">
        <v>6</v>
      </c>
      <c r="F7" s="78" t="s">
        <v>1959</v>
      </c>
      <c r="G7" s="79" t="s">
        <v>1960</v>
      </c>
      <c r="H7" s="80" t="s">
        <v>1961</v>
      </c>
    </row>
    <row r="8" spans="1:8">
      <c r="A8" s="54"/>
      <c r="B8" s="75"/>
      <c r="C8" s="75"/>
      <c r="D8" s="75"/>
      <c r="E8" s="75"/>
      <c r="F8" s="91"/>
      <c r="G8" s="91"/>
      <c r="H8" s="91"/>
    </row>
    <row r="9" spans="1:8">
      <c r="A9" s="252">
        <v>0</v>
      </c>
      <c r="B9" s="42" t="s">
        <v>1907</v>
      </c>
      <c r="C9" s="42" t="s">
        <v>1908</v>
      </c>
      <c r="D9" s="42">
        <v>1</v>
      </c>
      <c r="E9" s="7">
        <v>31.71</v>
      </c>
      <c r="F9" s="90">
        <f t="shared" ref="F9:F15" si="0">E9*(1-Скидка_JTAPE)</f>
        <v>31.71</v>
      </c>
      <c r="G9" s="84"/>
      <c r="H9" s="85">
        <f>F9*G9</f>
        <v>0</v>
      </c>
    </row>
    <row r="10" spans="1:8">
      <c r="A10" s="252">
        <v>0</v>
      </c>
      <c r="B10" s="42" t="s">
        <v>1909</v>
      </c>
      <c r="C10" s="42" t="s">
        <v>1910</v>
      </c>
      <c r="D10" s="42">
        <v>10</v>
      </c>
      <c r="E10" s="7">
        <v>11.46</v>
      </c>
      <c r="F10" s="90">
        <f t="shared" si="0"/>
        <v>11.46</v>
      </c>
      <c r="G10" s="84"/>
      <c r="H10" s="85">
        <f>F10*G10</f>
        <v>0</v>
      </c>
    </row>
    <row r="11" spans="1:8">
      <c r="A11" s="252">
        <v>0</v>
      </c>
      <c r="B11" s="54" t="s">
        <v>3417</v>
      </c>
      <c r="C11" s="54" t="s">
        <v>1911</v>
      </c>
      <c r="D11" s="54">
        <v>1</v>
      </c>
      <c r="E11" s="5">
        <v>22.74</v>
      </c>
      <c r="F11" s="90">
        <f t="shared" si="0"/>
        <v>22.74</v>
      </c>
      <c r="G11" s="84"/>
      <c r="H11" s="85">
        <f t="shared" ref="H11:H24" si="1">F11*G11</f>
        <v>0</v>
      </c>
    </row>
    <row r="12" spans="1:8">
      <c r="A12" s="252">
        <v>0</v>
      </c>
      <c r="B12" s="54" t="s">
        <v>1912</v>
      </c>
      <c r="C12" s="54" t="s">
        <v>1913</v>
      </c>
      <c r="D12" s="54">
        <v>1</v>
      </c>
      <c r="E12" s="5">
        <v>27.75</v>
      </c>
      <c r="F12" s="90">
        <f t="shared" si="0"/>
        <v>27.75</v>
      </c>
      <c r="G12" s="84"/>
      <c r="H12" s="85">
        <f t="shared" si="1"/>
        <v>0</v>
      </c>
    </row>
    <row r="13" spans="1:8">
      <c r="A13" s="252">
        <v>0</v>
      </c>
      <c r="B13" s="54" t="s">
        <v>1914</v>
      </c>
      <c r="C13" s="54" t="s">
        <v>1915</v>
      </c>
      <c r="D13" s="54">
        <v>1</v>
      </c>
      <c r="E13" s="5">
        <v>27.75</v>
      </c>
      <c r="F13" s="90">
        <f t="shared" si="0"/>
        <v>27.75</v>
      </c>
      <c r="G13" s="84"/>
      <c r="H13" s="85">
        <f t="shared" si="1"/>
        <v>0</v>
      </c>
    </row>
    <row r="14" spans="1:8">
      <c r="A14" s="252">
        <v>0</v>
      </c>
      <c r="B14" s="54" t="s">
        <v>1916</v>
      </c>
      <c r="C14" s="54" t="s">
        <v>1917</v>
      </c>
      <c r="D14" s="54">
        <v>1</v>
      </c>
      <c r="E14" s="5">
        <v>34.86</v>
      </c>
      <c r="F14" s="90">
        <f t="shared" si="0"/>
        <v>34.86</v>
      </c>
      <c r="G14" s="84"/>
      <c r="H14" s="85">
        <f t="shared" si="1"/>
        <v>0</v>
      </c>
    </row>
    <row r="15" spans="1:8">
      <c r="A15" s="252">
        <v>0</v>
      </c>
      <c r="B15" s="54" t="s">
        <v>1918</v>
      </c>
      <c r="C15" s="54" t="s">
        <v>1919</v>
      </c>
      <c r="D15" s="54">
        <v>10</v>
      </c>
      <c r="E15" s="5">
        <v>16.68</v>
      </c>
      <c r="F15" s="90">
        <f t="shared" si="0"/>
        <v>16.68</v>
      </c>
      <c r="G15" s="84"/>
      <c r="H15" s="85">
        <f t="shared" si="1"/>
        <v>0</v>
      </c>
    </row>
    <row r="16" spans="1:8">
      <c r="A16" s="252"/>
      <c r="B16" s="54"/>
      <c r="C16" s="54"/>
      <c r="D16" s="54"/>
      <c r="E16" s="5"/>
      <c r="F16" s="90"/>
      <c r="G16" s="84"/>
      <c r="H16" s="85"/>
    </row>
    <row r="17" spans="1:8">
      <c r="A17" s="252">
        <v>0</v>
      </c>
      <c r="B17" s="54" t="s">
        <v>1920</v>
      </c>
      <c r="C17" s="54" t="s">
        <v>1921</v>
      </c>
      <c r="D17" s="54">
        <v>10</v>
      </c>
      <c r="E17" s="5">
        <v>4.3499999999999996</v>
      </c>
      <c r="F17" s="90">
        <f t="shared" ref="F17:F24" si="2">E17*(1-Скидка_JTAPE)</f>
        <v>4.3499999999999996</v>
      </c>
      <c r="G17" s="84"/>
      <c r="H17" s="85">
        <f t="shared" si="1"/>
        <v>0</v>
      </c>
    </row>
    <row r="18" spans="1:8">
      <c r="A18" s="252">
        <v>0</v>
      </c>
      <c r="B18" s="54" t="s">
        <v>1922</v>
      </c>
      <c r="C18" s="54" t="s">
        <v>1923</v>
      </c>
      <c r="D18" s="54">
        <v>10</v>
      </c>
      <c r="E18" s="5">
        <v>5.37</v>
      </c>
      <c r="F18" s="90">
        <f t="shared" si="2"/>
        <v>5.37</v>
      </c>
      <c r="G18" s="84"/>
      <c r="H18" s="85">
        <f t="shared" si="1"/>
        <v>0</v>
      </c>
    </row>
    <row r="19" spans="1:8">
      <c r="A19" s="252">
        <v>0</v>
      </c>
      <c r="B19" s="54" t="s">
        <v>1924</v>
      </c>
      <c r="C19" s="54" t="s">
        <v>1925</v>
      </c>
      <c r="D19" s="54">
        <v>10</v>
      </c>
      <c r="E19" s="5">
        <v>7.2</v>
      </c>
      <c r="F19" s="90">
        <f t="shared" si="2"/>
        <v>7.2</v>
      </c>
      <c r="G19" s="84"/>
      <c r="H19" s="85">
        <f t="shared" si="1"/>
        <v>0</v>
      </c>
    </row>
    <row r="20" spans="1:8">
      <c r="A20" s="252">
        <v>0</v>
      </c>
      <c r="B20" s="54" t="s">
        <v>1926</v>
      </c>
      <c r="C20" s="54" t="s">
        <v>1927</v>
      </c>
      <c r="D20" s="54">
        <v>10</v>
      </c>
      <c r="E20" s="5">
        <v>9.48</v>
      </c>
      <c r="F20" s="90">
        <f t="shared" si="2"/>
        <v>9.48</v>
      </c>
      <c r="G20" s="84"/>
      <c r="H20" s="85">
        <f t="shared" si="1"/>
        <v>0</v>
      </c>
    </row>
    <row r="21" spans="1:8">
      <c r="A21" s="252">
        <v>0</v>
      </c>
      <c r="B21" s="54" t="s">
        <v>1928</v>
      </c>
      <c r="C21" s="54" t="s">
        <v>1929</v>
      </c>
      <c r="D21" s="54">
        <v>10</v>
      </c>
      <c r="E21" s="5">
        <v>14.94</v>
      </c>
      <c r="F21" s="90">
        <f t="shared" si="2"/>
        <v>14.94</v>
      </c>
      <c r="G21" s="84"/>
      <c r="H21" s="85">
        <f t="shared" si="1"/>
        <v>0</v>
      </c>
    </row>
    <row r="22" spans="1:8">
      <c r="A22" s="252">
        <v>0</v>
      </c>
      <c r="B22" s="54" t="s">
        <v>1930</v>
      </c>
      <c r="C22" s="54" t="s">
        <v>1931</v>
      </c>
      <c r="D22" s="54">
        <v>10</v>
      </c>
      <c r="E22" s="5">
        <v>19.260000000000002</v>
      </c>
      <c r="F22" s="90">
        <f t="shared" si="2"/>
        <v>19.260000000000002</v>
      </c>
      <c r="G22" s="84"/>
      <c r="H22" s="85">
        <f t="shared" si="1"/>
        <v>0</v>
      </c>
    </row>
    <row r="23" spans="1:8">
      <c r="A23" s="252">
        <v>0</v>
      </c>
      <c r="B23" s="54" t="s">
        <v>1932</v>
      </c>
      <c r="C23" s="54" t="s">
        <v>1933</v>
      </c>
      <c r="D23" s="54">
        <v>10</v>
      </c>
      <c r="E23" s="5">
        <v>25.65</v>
      </c>
      <c r="F23" s="90">
        <f t="shared" si="2"/>
        <v>25.65</v>
      </c>
      <c r="G23" s="84"/>
      <c r="H23" s="85">
        <f t="shared" si="1"/>
        <v>0</v>
      </c>
    </row>
    <row r="24" spans="1:8">
      <c r="A24" s="252">
        <v>0</v>
      </c>
      <c r="B24" s="54" t="s">
        <v>1934</v>
      </c>
      <c r="C24" s="54" t="s">
        <v>1935</v>
      </c>
      <c r="D24" s="54">
        <v>10</v>
      </c>
      <c r="E24" s="5">
        <v>40.049999999999997</v>
      </c>
      <c r="F24" s="90">
        <f t="shared" si="2"/>
        <v>40.049999999999997</v>
      </c>
      <c r="G24" s="84"/>
      <c r="H24" s="85">
        <f t="shared" si="1"/>
        <v>0</v>
      </c>
    </row>
    <row r="26" spans="1:8">
      <c r="B26" s="55" t="s">
        <v>119</v>
      </c>
    </row>
    <row r="27" spans="1:8">
      <c r="B27" s="55" t="s">
        <v>120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4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9921875" defaultRowHeight="11.65" outlineLevelCol="1"/>
  <cols>
    <col min="1" max="1" width="7.53125" style="1" hidden="1" customWidth="1" outlineLevel="1"/>
    <col min="2" max="2" width="12.19921875" style="1" customWidth="1" collapsed="1"/>
    <col min="3" max="3" width="62" style="1" customWidth="1"/>
    <col min="4" max="5" width="8.265625" style="1" customWidth="1"/>
    <col min="6" max="6" width="9.19921875" style="1" customWidth="1"/>
    <col min="7" max="9" width="9.19921875" style="1" outlineLevel="1"/>
    <col min="10" max="10" width="1.796875" style="1" customWidth="1"/>
    <col min="11" max="16384" width="9.19921875" style="1"/>
  </cols>
  <sheetData>
    <row r="2" spans="1:9" ht="15.75">
      <c r="B2" s="319" t="s">
        <v>0</v>
      </c>
      <c r="C2" s="319"/>
      <c r="D2" s="319"/>
      <c r="E2" s="319"/>
      <c r="F2" s="319"/>
    </row>
    <row r="3" spans="1:9" ht="15.75">
      <c r="B3" s="319" t="s">
        <v>1971</v>
      </c>
      <c r="C3" s="319"/>
      <c r="D3" s="319"/>
      <c r="E3" s="319"/>
      <c r="F3" s="319"/>
    </row>
    <row r="4" spans="1:9">
      <c r="B4" s="1" t="s">
        <v>4780</v>
      </c>
      <c r="F4" s="46"/>
      <c r="H4" s="66" t="s">
        <v>1957</v>
      </c>
      <c r="I4" s="67">
        <v>0</v>
      </c>
    </row>
    <row r="5" spans="1:9" ht="14.65" thickBot="1">
      <c r="B5" s="1" t="s">
        <v>1</v>
      </c>
      <c r="D5" s="62" t="s">
        <v>2088</v>
      </c>
      <c r="H5" s="66" t="s">
        <v>1958</v>
      </c>
      <c r="I5" s="7">
        <f>SUM(I8:I43)</f>
        <v>0</v>
      </c>
    </row>
    <row r="6" spans="1:9" ht="23.65" thickBot="1">
      <c r="A6" s="17" t="s">
        <v>3238</v>
      </c>
      <c r="B6" s="296" t="s">
        <v>121</v>
      </c>
      <c r="C6" s="38" t="s">
        <v>122</v>
      </c>
      <c r="D6" s="295" t="s">
        <v>4</v>
      </c>
      <c r="E6" s="295" t="s">
        <v>5</v>
      </c>
      <c r="F6" s="18" t="s">
        <v>6</v>
      </c>
      <c r="G6" s="78" t="s">
        <v>1959</v>
      </c>
      <c r="H6" s="79" t="s">
        <v>1960</v>
      </c>
      <c r="I6" s="80" t="s">
        <v>1961</v>
      </c>
    </row>
    <row r="7" spans="1:9" ht="12" thickBot="1">
      <c r="A7" s="4"/>
      <c r="B7" s="368" t="s">
        <v>4924</v>
      </c>
      <c r="C7" s="323"/>
      <c r="D7" s="323"/>
      <c r="E7" s="323"/>
      <c r="F7" s="324"/>
      <c r="G7" s="81"/>
      <c r="H7" s="81"/>
      <c r="I7" s="81"/>
    </row>
    <row r="8" spans="1:9">
      <c r="A8" s="26">
        <v>0</v>
      </c>
      <c r="B8" s="112" t="s">
        <v>4925</v>
      </c>
      <c r="C8" s="6" t="s">
        <v>4926</v>
      </c>
      <c r="D8" s="4" t="s">
        <v>2543</v>
      </c>
      <c r="E8" s="4" t="s">
        <v>9</v>
      </c>
      <c r="F8" s="57">
        <v>26</v>
      </c>
      <c r="G8" s="90">
        <f>F8*(1-Скидка_ABREX)</f>
        <v>26</v>
      </c>
      <c r="H8" s="84"/>
      <c r="I8" s="85">
        <f t="shared" ref="I8:I43" si="0">G8*H8</f>
        <v>0</v>
      </c>
    </row>
    <row r="9" spans="1:9">
      <c r="A9" s="26">
        <v>0</v>
      </c>
      <c r="B9" s="112" t="s">
        <v>4927</v>
      </c>
      <c r="C9" s="6" t="s">
        <v>4928</v>
      </c>
      <c r="D9" s="4" t="s">
        <v>2543</v>
      </c>
      <c r="E9" s="4" t="s">
        <v>9</v>
      </c>
      <c r="F9" s="57">
        <v>32</v>
      </c>
      <c r="G9" s="90">
        <f>F9*(1-Скидка_ABREX)</f>
        <v>32</v>
      </c>
      <c r="H9" s="84"/>
      <c r="I9" s="85">
        <f t="shared" si="0"/>
        <v>0</v>
      </c>
    </row>
    <row r="10" spans="1:9">
      <c r="A10" s="26">
        <v>0</v>
      </c>
      <c r="B10" s="112" t="s">
        <v>4929</v>
      </c>
      <c r="C10" s="6" t="s">
        <v>4930</v>
      </c>
      <c r="D10" s="4" t="s">
        <v>2543</v>
      </c>
      <c r="E10" s="4" t="s">
        <v>9</v>
      </c>
      <c r="F10" s="57">
        <v>32</v>
      </c>
      <c r="G10" s="90">
        <f>F10*(1-Скидка_ABREX)</f>
        <v>32</v>
      </c>
      <c r="H10" s="84"/>
      <c r="I10" s="85">
        <f t="shared" si="0"/>
        <v>0</v>
      </c>
    </row>
    <row r="11" spans="1:9" ht="12" thickBot="1">
      <c r="A11" s="26">
        <v>0</v>
      </c>
      <c r="B11" s="112" t="s">
        <v>4931</v>
      </c>
      <c r="C11" s="6" t="s">
        <v>4932</v>
      </c>
      <c r="D11" s="4" t="s">
        <v>2543</v>
      </c>
      <c r="E11" s="4" t="s">
        <v>9</v>
      </c>
      <c r="F11" s="57">
        <v>26</v>
      </c>
      <c r="G11" s="90">
        <f>F11*(1-Скидка_ABREX)</f>
        <v>26</v>
      </c>
      <c r="H11" s="84"/>
      <c r="I11" s="85">
        <f t="shared" si="0"/>
        <v>0</v>
      </c>
    </row>
    <row r="12" spans="1:9" ht="12" thickBot="1">
      <c r="A12" s="26"/>
      <c r="B12" s="368" t="s">
        <v>4933</v>
      </c>
      <c r="C12" s="323"/>
      <c r="D12" s="323"/>
      <c r="E12" s="323"/>
      <c r="F12" s="324"/>
      <c r="G12" s="90"/>
      <c r="H12" s="84"/>
      <c r="I12" s="85"/>
    </row>
    <row r="13" spans="1:9">
      <c r="A13" s="26">
        <v>0</v>
      </c>
      <c r="B13" s="112" t="s">
        <v>4934</v>
      </c>
      <c r="C13" s="6" t="s">
        <v>4935</v>
      </c>
      <c r="D13" s="4" t="s">
        <v>2543</v>
      </c>
      <c r="E13" s="4" t="s">
        <v>9</v>
      </c>
      <c r="F13" s="57">
        <v>24</v>
      </c>
      <c r="G13" s="90">
        <f t="shared" ref="G13:G19" si="1">F13*(1-Скидка_ABREX)</f>
        <v>24</v>
      </c>
      <c r="H13" s="84"/>
      <c r="I13" s="85">
        <f t="shared" si="0"/>
        <v>0</v>
      </c>
    </row>
    <row r="14" spans="1:9">
      <c r="A14" s="26">
        <v>0</v>
      </c>
      <c r="B14" s="112" t="s">
        <v>4936</v>
      </c>
      <c r="C14" s="6" t="s">
        <v>4937</v>
      </c>
      <c r="D14" s="4" t="s">
        <v>2543</v>
      </c>
      <c r="E14" s="4" t="s">
        <v>9</v>
      </c>
      <c r="F14" s="57">
        <v>29</v>
      </c>
      <c r="G14" s="90">
        <f t="shared" si="1"/>
        <v>29</v>
      </c>
      <c r="H14" s="84"/>
      <c r="I14" s="85">
        <f t="shared" si="0"/>
        <v>0</v>
      </c>
    </row>
    <row r="15" spans="1:9" ht="23.25">
      <c r="A15" s="26">
        <v>0</v>
      </c>
      <c r="B15" s="171" t="s">
        <v>4938</v>
      </c>
      <c r="C15" s="10" t="s">
        <v>4939</v>
      </c>
      <c r="D15" s="4" t="s">
        <v>2543</v>
      </c>
      <c r="E15" s="4" t="s">
        <v>9</v>
      </c>
      <c r="F15" s="106">
        <v>27</v>
      </c>
      <c r="G15" s="115">
        <f t="shared" si="1"/>
        <v>27</v>
      </c>
      <c r="H15" s="116"/>
      <c r="I15" s="117">
        <f t="shared" si="0"/>
        <v>0</v>
      </c>
    </row>
    <row r="16" spans="1:9" ht="23.25">
      <c r="A16" s="26">
        <v>0</v>
      </c>
      <c r="B16" s="171" t="s">
        <v>4940</v>
      </c>
      <c r="C16" s="10" t="s">
        <v>4941</v>
      </c>
      <c r="D16" s="4" t="s">
        <v>2543</v>
      </c>
      <c r="E16" s="4" t="s">
        <v>9</v>
      </c>
      <c r="F16" s="106">
        <v>27</v>
      </c>
      <c r="G16" s="115">
        <f t="shared" si="1"/>
        <v>27</v>
      </c>
      <c r="H16" s="116"/>
      <c r="I16" s="117">
        <f t="shared" si="0"/>
        <v>0</v>
      </c>
    </row>
    <row r="17" spans="1:11">
      <c r="A17" s="26">
        <v>0</v>
      </c>
      <c r="B17" s="112" t="s">
        <v>4942</v>
      </c>
      <c r="C17" s="6" t="s">
        <v>4943</v>
      </c>
      <c r="D17" s="4" t="s">
        <v>2543</v>
      </c>
      <c r="E17" s="4" t="s">
        <v>9</v>
      </c>
      <c r="F17" s="57">
        <v>22</v>
      </c>
      <c r="G17" s="90">
        <f t="shared" si="1"/>
        <v>22</v>
      </c>
      <c r="H17" s="84"/>
      <c r="I17" s="85">
        <f t="shared" si="0"/>
        <v>0</v>
      </c>
    </row>
    <row r="18" spans="1:11">
      <c r="A18" s="26">
        <v>0</v>
      </c>
      <c r="B18" s="112" t="s">
        <v>4944</v>
      </c>
      <c r="C18" s="6" t="s">
        <v>4945</v>
      </c>
      <c r="D18" s="4" t="s">
        <v>2543</v>
      </c>
      <c r="E18" s="4" t="s">
        <v>9</v>
      </c>
      <c r="F18" s="57">
        <v>26</v>
      </c>
      <c r="G18" s="90">
        <f t="shared" si="1"/>
        <v>26</v>
      </c>
      <c r="H18" s="84"/>
      <c r="I18" s="85">
        <f t="shared" si="0"/>
        <v>0</v>
      </c>
    </row>
    <row r="19" spans="1:11" ht="12" thickBot="1">
      <c r="A19" s="26">
        <v>0</v>
      </c>
      <c r="B19" s="112" t="s">
        <v>4946</v>
      </c>
      <c r="C19" s="6" t="s">
        <v>4947</v>
      </c>
      <c r="D19" s="4" t="s">
        <v>2543</v>
      </c>
      <c r="E19" s="4" t="s">
        <v>9</v>
      </c>
      <c r="F19" s="57">
        <v>22</v>
      </c>
      <c r="G19" s="90">
        <f t="shared" si="1"/>
        <v>22</v>
      </c>
      <c r="H19" s="84"/>
      <c r="I19" s="85">
        <f>G19*H19</f>
        <v>0</v>
      </c>
    </row>
    <row r="20" spans="1:11" ht="12" thickBot="1">
      <c r="A20" s="26"/>
      <c r="B20" s="368" t="s">
        <v>4948</v>
      </c>
      <c r="C20" s="323"/>
      <c r="D20" s="323"/>
      <c r="E20" s="323"/>
      <c r="F20" s="324"/>
      <c r="G20" s="90"/>
      <c r="H20" s="84"/>
      <c r="I20" s="85"/>
    </row>
    <row r="21" spans="1:11">
      <c r="A21" s="26">
        <v>0</v>
      </c>
      <c r="B21" s="171" t="s">
        <v>4949</v>
      </c>
      <c r="C21" s="10" t="s">
        <v>4950</v>
      </c>
      <c r="D21" s="12" t="s">
        <v>2543</v>
      </c>
      <c r="E21" s="12" t="s">
        <v>9</v>
      </c>
      <c r="F21" s="106">
        <v>31</v>
      </c>
      <c r="G21" s="115">
        <f t="shared" ref="G21:G26" si="2">F21*(1-Скидка_ABREX)</f>
        <v>31</v>
      </c>
      <c r="H21" s="116"/>
      <c r="I21" s="117">
        <f t="shared" ref="I21:I26" si="3">G21*H21</f>
        <v>0</v>
      </c>
    </row>
    <row r="22" spans="1:11">
      <c r="A22" s="26">
        <v>0</v>
      </c>
      <c r="B22" s="171" t="s">
        <v>4951</v>
      </c>
      <c r="C22" s="10" t="s">
        <v>4952</v>
      </c>
      <c r="D22" s="12" t="s">
        <v>2543</v>
      </c>
      <c r="E22" s="12" t="s">
        <v>9</v>
      </c>
      <c r="F22" s="106">
        <v>36</v>
      </c>
      <c r="G22" s="115">
        <f t="shared" si="2"/>
        <v>36</v>
      </c>
      <c r="H22" s="116"/>
      <c r="I22" s="117">
        <f t="shared" si="3"/>
        <v>0</v>
      </c>
    </row>
    <row r="23" spans="1:11">
      <c r="A23" s="26">
        <v>0</v>
      </c>
      <c r="B23" s="171" t="s">
        <v>4953</v>
      </c>
      <c r="C23" s="10" t="s">
        <v>4954</v>
      </c>
      <c r="D23" s="12" t="s">
        <v>2543</v>
      </c>
      <c r="E23" s="12" t="s">
        <v>9</v>
      </c>
      <c r="F23" s="106">
        <v>36</v>
      </c>
      <c r="G23" s="115">
        <f t="shared" si="2"/>
        <v>36</v>
      </c>
      <c r="H23" s="116"/>
      <c r="I23" s="117">
        <f t="shared" si="3"/>
        <v>0</v>
      </c>
    </row>
    <row r="24" spans="1:11">
      <c r="A24" s="26">
        <v>0</v>
      </c>
      <c r="B24" s="171" t="s">
        <v>4955</v>
      </c>
      <c r="C24" s="10" t="s">
        <v>4956</v>
      </c>
      <c r="D24" s="12" t="s">
        <v>2543</v>
      </c>
      <c r="E24" s="12" t="s">
        <v>9</v>
      </c>
      <c r="F24" s="106">
        <v>28</v>
      </c>
      <c r="G24" s="115">
        <f t="shared" si="2"/>
        <v>28</v>
      </c>
      <c r="H24" s="116"/>
      <c r="I24" s="117">
        <f t="shared" si="3"/>
        <v>0</v>
      </c>
    </row>
    <row r="25" spans="1:11">
      <c r="A25" s="26">
        <v>0</v>
      </c>
      <c r="B25" s="171" t="s">
        <v>4957</v>
      </c>
      <c r="C25" s="10" t="s">
        <v>4958</v>
      </c>
      <c r="D25" s="12" t="s">
        <v>2543</v>
      </c>
      <c r="E25" s="12" t="s">
        <v>9</v>
      </c>
      <c r="F25" s="106">
        <v>35</v>
      </c>
      <c r="G25" s="115">
        <f t="shared" si="2"/>
        <v>35</v>
      </c>
      <c r="H25" s="116"/>
      <c r="I25" s="117">
        <f t="shared" si="3"/>
        <v>0</v>
      </c>
    </row>
    <row r="26" spans="1:11">
      <c r="A26" s="26">
        <v>0</v>
      </c>
      <c r="B26" s="171" t="s">
        <v>4959</v>
      </c>
      <c r="C26" s="10" t="s">
        <v>4960</v>
      </c>
      <c r="D26" s="12" t="s">
        <v>2543</v>
      </c>
      <c r="E26" s="12" t="s">
        <v>9</v>
      </c>
      <c r="F26" s="106">
        <v>35</v>
      </c>
      <c r="G26" s="115">
        <f t="shared" si="2"/>
        <v>35</v>
      </c>
      <c r="H26" s="116"/>
      <c r="I26" s="117">
        <f t="shared" si="3"/>
        <v>0</v>
      </c>
      <c r="K26" s="152"/>
    </row>
    <row r="27" spans="1:11">
      <c r="A27" s="26">
        <v>0</v>
      </c>
      <c r="B27" s="171" t="s">
        <v>4961</v>
      </c>
      <c r="C27" s="10" t="s">
        <v>4962</v>
      </c>
      <c r="D27" s="12" t="s">
        <v>2543</v>
      </c>
      <c r="E27" s="12" t="s">
        <v>9</v>
      </c>
      <c r="F27" s="106">
        <v>31</v>
      </c>
      <c r="G27" s="115">
        <f>F27*(1-Скидка_ABREX)</f>
        <v>31</v>
      </c>
      <c r="H27" s="116"/>
      <c r="I27" s="117">
        <f>G27*H27</f>
        <v>0</v>
      </c>
      <c r="K27" s="152"/>
    </row>
    <row r="28" spans="1:11">
      <c r="A28" s="26">
        <v>0</v>
      </c>
      <c r="B28" s="171" t="s">
        <v>4963</v>
      </c>
      <c r="C28" s="10" t="s">
        <v>4964</v>
      </c>
      <c r="D28" s="12" t="s">
        <v>2543</v>
      </c>
      <c r="E28" s="12" t="s">
        <v>9</v>
      </c>
      <c r="F28" s="106">
        <v>37</v>
      </c>
      <c r="G28" s="115">
        <f>F28*(1-Скидка_ABREX)</f>
        <v>37</v>
      </c>
      <c r="H28" s="116"/>
      <c r="I28" s="117">
        <f>G28*H28</f>
        <v>0</v>
      </c>
      <c r="K28" s="152"/>
    </row>
    <row r="29" spans="1:11" ht="12" thickBot="1">
      <c r="A29" s="26">
        <v>0</v>
      </c>
      <c r="B29" s="171" t="s">
        <v>4965</v>
      </c>
      <c r="C29" s="10" t="s">
        <v>4966</v>
      </c>
      <c r="D29" s="12" t="s">
        <v>2543</v>
      </c>
      <c r="E29" s="12" t="s">
        <v>9</v>
      </c>
      <c r="F29" s="106">
        <v>37</v>
      </c>
      <c r="G29" s="115">
        <f>F29*(1-Скидка_ABREX)</f>
        <v>37</v>
      </c>
      <c r="H29" s="116"/>
      <c r="I29" s="117">
        <f>G29*H29</f>
        <v>0</v>
      </c>
      <c r="K29" s="152"/>
    </row>
    <row r="30" spans="1:11" ht="12" thickBot="1">
      <c r="A30" s="26"/>
      <c r="B30" s="368" t="s">
        <v>4967</v>
      </c>
      <c r="C30" s="323"/>
      <c r="D30" s="323"/>
      <c r="E30" s="323"/>
      <c r="F30" s="324"/>
      <c r="G30" s="90"/>
      <c r="H30" s="84"/>
      <c r="I30" s="85"/>
    </row>
    <row r="31" spans="1:11">
      <c r="A31" s="26">
        <v>0</v>
      </c>
      <c r="B31" s="112" t="s">
        <v>4968</v>
      </c>
      <c r="C31" s="6" t="s">
        <v>4969</v>
      </c>
      <c r="D31" s="4" t="s">
        <v>1902</v>
      </c>
      <c r="E31" s="4" t="s">
        <v>9</v>
      </c>
      <c r="F31" s="5">
        <v>7.12</v>
      </c>
      <c r="G31" s="90">
        <f t="shared" ref="G31:G37" si="4">F31*(1-Скидка_ABREX)</f>
        <v>7.12</v>
      </c>
      <c r="H31" s="84"/>
      <c r="I31" s="85">
        <f t="shared" si="0"/>
        <v>0</v>
      </c>
    </row>
    <row r="32" spans="1:11">
      <c r="A32" s="26">
        <v>0</v>
      </c>
      <c r="B32" s="112" t="s">
        <v>4970</v>
      </c>
      <c r="C32" s="6" t="s">
        <v>4971</v>
      </c>
      <c r="D32" s="4" t="s">
        <v>1902</v>
      </c>
      <c r="E32" s="4" t="s">
        <v>9</v>
      </c>
      <c r="F32" s="5">
        <v>8.58</v>
      </c>
      <c r="G32" s="90">
        <f t="shared" si="4"/>
        <v>8.58</v>
      </c>
      <c r="H32" s="84"/>
      <c r="I32" s="85">
        <f>G32*H32</f>
        <v>0</v>
      </c>
    </row>
    <row r="33" spans="1:9">
      <c r="A33" s="26">
        <v>0</v>
      </c>
      <c r="B33" s="112" t="s">
        <v>4972</v>
      </c>
      <c r="C33" s="6" t="s">
        <v>4973</v>
      </c>
      <c r="D33" s="4" t="s">
        <v>1902</v>
      </c>
      <c r="E33" s="4" t="s">
        <v>9</v>
      </c>
      <c r="F33" s="5">
        <v>6.84</v>
      </c>
      <c r="G33" s="90">
        <f t="shared" si="4"/>
        <v>6.84</v>
      </c>
      <c r="H33" s="84"/>
      <c r="I33" s="85">
        <f t="shared" si="0"/>
        <v>0</v>
      </c>
    </row>
    <row r="34" spans="1:9">
      <c r="A34" s="26">
        <v>0</v>
      </c>
      <c r="B34" s="112" t="s">
        <v>4974</v>
      </c>
      <c r="C34" s="6" t="s">
        <v>4975</v>
      </c>
      <c r="D34" s="4" t="s">
        <v>1902</v>
      </c>
      <c r="E34" s="4" t="s">
        <v>9</v>
      </c>
      <c r="F34" s="5">
        <v>8.58</v>
      </c>
      <c r="G34" s="90">
        <f t="shared" si="4"/>
        <v>8.58</v>
      </c>
      <c r="H34" s="84"/>
      <c r="I34" s="85">
        <f>G34*H34</f>
        <v>0</v>
      </c>
    </row>
    <row r="35" spans="1:9">
      <c r="A35" s="26">
        <v>0</v>
      </c>
      <c r="B35" s="112" t="s">
        <v>4976</v>
      </c>
      <c r="C35" s="6" t="s">
        <v>4977</v>
      </c>
      <c r="D35" s="4" t="s">
        <v>1902</v>
      </c>
      <c r="E35" s="4" t="s">
        <v>9</v>
      </c>
      <c r="F35" s="5">
        <v>4.3499999999999996</v>
      </c>
      <c r="G35" s="90">
        <f t="shared" si="4"/>
        <v>4.3499999999999996</v>
      </c>
      <c r="H35" s="84"/>
      <c r="I35" s="85">
        <f t="shared" si="0"/>
        <v>0</v>
      </c>
    </row>
    <row r="36" spans="1:9">
      <c r="A36" s="26">
        <v>0</v>
      </c>
      <c r="B36" s="112" t="s">
        <v>4978</v>
      </c>
      <c r="C36" s="6" t="s">
        <v>4979</v>
      </c>
      <c r="D36" s="4" t="s">
        <v>1902</v>
      </c>
      <c r="E36" s="4" t="s">
        <v>9</v>
      </c>
      <c r="F36" s="5">
        <v>4.3499999999999996</v>
      </c>
      <c r="G36" s="90">
        <f t="shared" si="4"/>
        <v>4.3499999999999996</v>
      </c>
      <c r="H36" s="84"/>
      <c r="I36" s="85">
        <f>G36*H36</f>
        <v>0</v>
      </c>
    </row>
    <row r="37" spans="1:9" ht="12" thickBot="1">
      <c r="A37" s="26">
        <v>0</v>
      </c>
      <c r="B37" s="112" t="s">
        <v>4980</v>
      </c>
      <c r="C37" s="6" t="s">
        <v>4981</v>
      </c>
      <c r="D37" s="4" t="s">
        <v>4982</v>
      </c>
      <c r="E37" s="4" t="s">
        <v>9</v>
      </c>
      <c r="F37" s="5">
        <v>7.14</v>
      </c>
      <c r="G37" s="90">
        <f t="shared" si="4"/>
        <v>7.14</v>
      </c>
      <c r="H37" s="84"/>
      <c r="I37" s="85">
        <f>G37*H37</f>
        <v>0</v>
      </c>
    </row>
    <row r="38" spans="1:9" ht="12" thickBot="1">
      <c r="A38" s="26"/>
      <c r="B38" s="368" t="s">
        <v>1938</v>
      </c>
      <c r="C38" s="323"/>
      <c r="D38" s="323"/>
      <c r="E38" s="323"/>
      <c r="F38" s="324"/>
      <c r="G38" s="90"/>
      <c r="H38" s="84"/>
      <c r="I38" s="85"/>
    </row>
    <row r="39" spans="1:9">
      <c r="A39" s="26">
        <v>0</v>
      </c>
      <c r="B39" s="112" t="s">
        <v>4983</v>
      </c>
      <c r="C39" s="6" t="s">
        <v>4984</v>
      </c>
      <c r="D39" s="4" t="s">
        <v>2543</v>
      </c>
      <c r="E39" s="4" t="s">
        <v>9</v>
      </c>
      <c r="F39" s="57">
        <v>55</v>
      </c>
      <c r="G39" s="90">
        <f>F39*(1-Скидка_ABREX)</f>
        <v>55</v>
      </c>
      <c r="H39" s="84"/>
      <c r="I39" s="85">
        <f t="shared" si="0"/>
        <v>0</v>
      </c>
    </row>
    <row r="40" spans="1:9">
      <c r="A40" s="26">
        <v>0</v>
      </c>
      <c r="B40" s="112" t="s">
        <v>4985</v>
      </c>
      <c r="C40" s="6" t="s">
        <v>4986</v>
      </c>
      <c r="D40" s="4" t="s">
        <v>2543</v>
      </c>
      <c r="E40" s="4" t="s">
        <v>9</v>
      </c>
      <c r="F40" s="57">
        <v>79</v>
      </c>
      <c r="G40" s="90">
        <f>F40*(1-Скидка_ABREX)</f>
        <v>79</v>
      </c>
      <c r="H40" s="84"/>
      <c r="I40" s="85">
        <f t="shared" si="0"/>
        <v>0</v>
      </c>
    </row>
    <row r="41" spans="1:9" ht="23.25">
      <c r="A41" s="26">
        <v>0</v>
      </c>
      <c r="B41" s="172" t="s">
        <v>4987</v>
      </c>
      <c r="C41" s="10" t="s">
        <v>4988</v>
      </c>
      <c r="D41" s="12" t="s">
        <v>2543</v>
      </c>
      <c r="E41" s="12" t="s">
        <v>9</v>
      </c>
      <c r="F41" s="57">
        <v>54</v>
      </c>
      <c r="G41" s="115">
        <f>F41*(1-Скидка_ABREX)</f>
        <v>54</v>
      </c>
      <c r="H41" s="116"/>
      <c r="I41" s="117">
        <f t="shared" si="0"/>
        <v>0</v>
      </c>
    </row>
    <row r="42" spans="1:9">
      <c r="A42" s="26">
        <v>0</v>
      </c>
      <c r="B42" s="112" t="s">
        <v>4989</v>
      </c>
      <c r="C42" s="6" t="s">
        <v>4990</v>
      </c>
      <c r="D42" s="12" t="s">
        <v>2543</v>
      </c>
      <c r="E42" s="12" t="s">
        <v>9</v>
      </c>
      <c r="F42" s="57">
        <v>19</v>
      </c>
      <c r="G42" s="90">
        <f>F42*(1-Скидка_ABREX)</f>
        <v>19</v>
      </c>
      <c r="H42" s="84"/>
      <c r="I42" s="85">
        <f t="shared" si="0"/>
        <v>0</v>
      </c>
    </row>
    <row r="43" spans="1:9">
      <c r="A43" s="26">
        <v>0</v>
      </c>
      <c r="B43" s="173" t="s">
        <v>1940</v>
      </c>
      <c r="C43" s="6" t="s">
        <v>4991</v>
      </c>
      <c r="D43" s="4" t="s">
        <v>2543</v>
      </c>
      <c r="E43" s="4" t="s">
        <v>9</v>
      </c>
      <c r="F43" s="57">
        <v>45</v>
      </c>
      <c r="G43" s="90">
        <f>F43*(1-Скидка_ABREX)</f>
        <v>45</v>
      </c>
      <c r="H43" s="84"/>
      <c r="I43" s="85">
        <f t="shared" si="0"/>
        <v>0</v>
      </c>
    </row>
    <row r="45" spans="1:9">
      <c r="B45" s="174" t="s">
        <v>119</v>
      </c>
    </row>
    <row r="46" spans="1:9">
      <c r="B46" s="13" t="s">
        <v>120</v>
      </c>
    </row>
  </sheetData>
  <autoFilter ref="A7:I57" xr:uid="{D196EFA1-EC97-44F9-B7DE-3B6721773827}"/>
  <mergeCells count="7">
    <mergeCell ref="B30:F30"/>
    <mergeCell ref="B38:F38"/>
    <mergeCell ref="B2:F2"/>
    <mergeCell ref="B3:F3"/>
    <mergeCell ref="B7:F7"/>
    <mergeCell ref="B12:F12"/>
    <mergeCell ref="B20:F20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H17"/>
  <sheetViews>
    <sheetView workbookViewId="0">
      <pane xSplit="4" ySplit="7" topLeftCell="E8" activePane="bottomRight" state="frozen"/>
      <selection pane="topRight" activeCell="D1" sqref="D1"/>
      <selection pane="bottomLeft" activeCell="A7" sqref="A7"/>
      <selection pane="bottomRight" activeCell="E6" sqref="E6"/>
    </sheetView>
  </sheetViews>
  <sheetFormatPr defaultColWidth="9.19921875" defaultRowHeight="11.65" outlineLevelCol="1"/>
  <cols>
    <col min="1" max="1" width="7" style="1" hidden="1" customWidth="1" outlineLevel="1"/>
    <col min="2" max="2" width="9.19921875" style="1" collapsed="1"/>
    <col min="3" max="3" width="8.796875" style="1" customWidth="1"/>
    <col min="4" max="4" width="67.73046875" style="1" customWidth="1"/>
    <col min="5" max="5" width="10.73046875" style="1" customWidth="1"/>
    <col min="6" max="8" width="9.19921875" style="1" outlineLevel="1"/>
    <col min="9" max="9" width="1.73046875" style="1" customWidth="1"/>
    <col min="10" max="16384" width="9.19921875" style="1"/>
  </cols>
  <sheetData>
    <row r="2" spans="1:8" ht="15.75">
      <c r="B2" s="319" t="s">
        <v>0</v>
      </c>
      <c r="C2" s="319"/>
      <c r="D2" s="319"/>
      <c r="E2" s="319"/>
    </row>
    <row r="3" spans="1:8" ht="15.75">
      <c r="B3" s="319" t="s">
        <v>1972</v>
      </c>
      <c r="C3" s="319"/>
      <c r="D3" s="319"/>
      <c r="E3" s="319"/>
    </row>
    <row r="4" spans="1:8">
      <c r="E4" s="46"/>
      <c r="G4" s="66"/>
      <c r="H4" s="67"/>
    </row>
    <row r="5" spans="1:8">
      <c r="B5" s="1" t="s">
        <v>3758</v>
      </c>
      <c r="E5" s="46"/>
      <c r="G5" s="66" t="s">
        <v>1957</v>
      </c>
      <c r="H5" s="67">
        <v>0</v>
      </c>
    </row>
    <row r="6" spans="1:8" ht="14.65" thickBot="1">
      <c r="B6" s="1" t="s">
        <v>1</v>
      </c>
      <c r="E6" s="62" t="s">
        <v>2088</v>
      </c>
      <c r="G6" s="66" t="s">
        <v>1958</v>
      </c>
      <c r="H6" s="50">
        <f>SUM(H11:H14)</f>
        <v>0</v>
      </c>
    </row>
    <row r="7" spans="1:8" ht="23.65" thickBot="1">
      <c r="A7" s="17" t="s">
        <v>3238</v>
      </c>
      <c r="B7" s="210"/>
      <c r="C7" s="38" t="s">
        <v>121</v>
      </c>
      <c r="D7" s="38" t="s">
        <v>122</v>
      </c>
      <c r="E7" s="38" t="s">
        <v>6</v>
      </c>
      <c r="F7" s="79" t="s">
        <v>1959</v>
      </c>
      <c r="G7" s="79" t="s">
        <v>1960</v>
      </c>
      <c r="H7" s="80" t="s">
        <v>1961</v>
      </c>
    </row>
    <row r="8" spans="1:8" ht="13.5" customHeight="1" thickBot="1">
      <c r="A8" s="6"/>
      <c r="B8" s="369" t="s">
        <v>1941</v>
      </c>
      <c r="C8" s="370"/>
      <c r="D8" s="370"/>
      <c r="E8" s="371"/>
      <c r="F8" s="114"/>
      <c r="G8" s="81"/>
      <c r="H8" s="81"/>
    </row>
    <row r="9" spans="1:8" ht="34.9">
      <c r="A9" s="209">
        <v>0</v>
      </c>
      <c r="B9" s="146"/>
      <c r="C9" s="58" t="s">
        <v>3034</v>
      </c>
      <c r="D9" s="147" t="s">
        <v>3035</v>
      </c>
      <c r="E9" s="106">
        <v>398</v>
      </c>
      <c r="F9" s="115">
        <f>E9*(1-Скидка_DYNABRADE)</f>
        <v>398</v>
      </c>
      <c r="G9" s="116"/>
      <c r="H9" s="117">
        <f t="shared" ref="H9:H10" si="0">F9*G9</f>
        <v>0</v>
      </c>
    </row>
    <row r="10" spans="1:8" ht="34.9">
      <c r="A10" s="209">
        <v>0</v>
      </c>
      <c r="B10" s="146"/>
      <c r="C10" s="58" t="s">
        <v>3036</v>
      </c>
      <c r="D10" s="147" t="s">
        <v>3037</v>
      </c>
      <c r="E10" s="106">
        <v>398</v>
      </c>
      <c r="F10" s="115">
        <f>E10*(1-Скидка_DYNABRADE)</f>
        <v>398</v>
      </c>
      <c r="G10" s="116"/>
      <c r="H10" s="117">
        <f t="shared" si="0"/>
        <v>0</v>
      </c>
    </row>
    <row r="11" spans="1:8" ht="42.75" customHeight="1">
      <c r="A11" s="209">
        <v>0</v>
      </c>
      <c r="B11" s="53"/>
      <c r="C11" s="58">
        <v>21039</v>
      </c>
      <c r="D11" s="12" t="s">
        <v>1942</v>
      </c>
      <c r="E11" s="106">
        <v>351</v>
      </c>
      <c r="F11" s="115">
        <f>E11*(1-Скидка_DYNABRADE)</f>
        <v>351</v>
      </c>
      <c r="G11" s="116"/>
      <c r="H11" s="117">
        <f>F11*G11</f>
        <v>0</v>
      </c>
    </row>
    <row r="12" spans="1:8" ht="42.75" customHeight="1" thickBot="1">
      <c r="A12" s="209">
        <v>0</v>
      </c>
      <c r="B12" s="53"/>
      <c r="C12" s="118">
        <v>21059</v>
      </c>
      <c r="D12" s="119" t="s">
        <v>1943</v>
      </c>
      <c r="E12" s="123">
        <v>351</v>
      </c>
      <c r="F12" s="115">
        <f>E12*(1-Скидка_DYNABRADE)</f>
        <v>351</v>
      </c>
      <c r="G12" s="116"/>
      <c r="H12" s="117">
        <f>F12*G12</f>
        <v>0</v>
      </c>
    </row>
    <row r="13" spans="1:8" ht="13.5" customHeight="1" thickBot="1">
      <c r="A13" s="209"/>
      <c r="B13" s="369" t="s">
        <v>1944</v>
      </c>
      <c r="C13" s="370"/>
      <c r="D13" s="370"/>
      <c r="E13" s="371"/>
      <c r="F13" s="120"/>
      <c r="G13" s="116"/>
      <c r="H13" s="117"/>
    </row>
    <row r="14" spans="1:8" ht="42.75" customHeight="1">
      <c r="A14" s="209">
        <v>0</v>
      </c>
      <c r="B14" s="112"/>
      <c r="C14" s="58">
        <v>18050</v>
      </c>
      <c r="D14" s="12" t="s">
        <v>1945</v>
      </c>
      <c r="E14" s="106">
        <v>592</v>
      </c>
      <c r="F14" s="115">
        <f>E14*(1-Скидка_DYNABRADE)</f>
        <v>592</v>
      </c>
      <c r="G14" s="116"/>
      <c r="H14" s="117">
        <f>F14*G14</f>
        <v>0</v>
      </c>
    </row>
    <row r="15" spans="1:8">
      <c r="C15" s="59"/>
      <c r="D15" s="56"/>
      <c r="E15" s="60"/>
    </row>
    <row r="16" spans="1:8">
      <c r="B16" s="37" t="s">
        <v>119</v>
      </c>
    </row>
    <row r="17" spans="2:2">
      <c r="B17" s="13" t="s">
        <v>120</v>
      </c>
    </row>
  </sheetData>
  <mergeCells count="4">
    <mergeCell ref="B2:E2"/>
    <mergeCell ref="B3:E3"/>
    <mergeCell ref="B8:E8"/>
    <mergeCell ref="B13:E13"/>
  </mergeCells>
  <hyperlinks>
    <hyperlink ref="E6" location="Содержание!A1" display="Содержание" xr:uid="{00000000-0004-0000-0E00-00000000000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4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9921875" defaultRowHeight="11.65" outlineLevelCol="1"/>
  <cols>
    <col min="1" max="1" width="11.33203125" style="125" customWidth="1"/>
    <col min="2" max="2" width="78.33203125" style="125" customWidth="1"/>
    <col min="3" max="3" width="7.796875" style="125" customWidth="1"/>
    <col min="4" max="4" width="8.796875" style="125" customWidth="1"/>
    <col min="5" max="5" width="9.265625" style="125" customWidth="1" outlineLevel="1"/>
    <col min="6" max="6" width="9.796875" style="125" customWidth="1" outlineLevel="1"/>
    <col min="7" max="7" width="9.796875" style="125" customWidth="1"/>
    <col min="8" max="8" width="11" style="125" customWidth="1"/>
    <col min="9" max="9" width="10.796875" style="125" customWidth="1"/>
    <col min="10" max="16384" width="9.19921875" style="125"/>
  </cols>
  <sheetData>
    <row r="1" spans="1:6">
      <c r="A1" s="1"/>
      <c r="B1" s="1"/>
      <c r="C1" s="1"/>
      <c r="D1" s="1"/>
      <c r="E1" s="1"/>
      <c r="F1" s="1"/>
    </row>
    <row r="2" spans="1:6" ht="15.75">
      <c r="A2" s="319" t="s">
        <v>0</v>
      </c>
      <c r="B2" s="319"/>
      <c r="C2" s="319"/>
      <c r="D2" s="319"/>
      <c r="E2" s="1"/>
      <c r="F2" s="1"/>
    </row>
    <row r="3" spans="1:6" ht="15.75">
      <c r="A3" s="319" t="s">
        <v>2978</v>
      </c>
      <c r="B3" s="319"/>
      <c r="C3" s="319"/>
      <c r="D3" s="319"/>
      <c r="E3" s="1"/>
      <c r="F3" s="1"/>
    </row>
    <row r="4" spans="1:6">
      <c r="A4" s="1"/>
      <c r="B4" s="1"/>
      <c r="C4" s="1"/>
      <c r="D4" s="66"/>
    </row>
    <row r="5" spans="1:6">
      <c r="A5" s="1" t="s">
        <v>3758</v>
      </c>
      <c r="B5" s="1"/>
      <c r="C5" s="1"/>
      <c r="D5" s="66"/>
    </row>
    <row r="6" spans="1:6" ht="14.65" thickBot="1">
      <c r="A6" s="1" t="s">
        <v>1</v>
      </c>
      <c r="B6" s="1"/>
      <c r="C6" s="105" t="s">
        <v>2088</v>
      </c>
      <c r="D6" s="66"/>
      <c r="E6" s="66" t="s">
        <v>1958</v>
      </c>
      <c r="F6" s="7">
        <f>SUM(F19:F302)</f>
        <v>0</v>
      </c>
    </row>
    <row r="7" spans="1:6" ht="42" customHeight="1" thickBot="1">
      <c r="A7" s="138" t="s">
        <v>2</v>
      </c>
      <c r="B7" s="38" t="s">
        <v>122</v>
      </c>
      <c r="C7" s="139" t="s">
        <v>5</v>
      </c>
      <c r="D7" s="140" t="s">
        <v>2977</v>
      </c>
      <c r="E7" s="79" t="s">
        <v>1960</v>
      </c>
      <c r="F7" s="80" t="s">
        <v>1961</v>
      </c>
    </row>
    <row r="8" spans="1:6" ht="12" customHeight="1" thickBot="1">
      <c r="A8" s="369" t="s">
        <v>2550</v>
      </c>
      <c r="B8" s="370"/>
      <c r="C8" s="370"/>
      <c r="D8" s="371"/>
      <c r="E8" s="141"/>
      <c r="F8" s="142"/>
    </row>
    <row r="9" spans="1:6">
      <c r="A9" s="130" t="s">
        <v>1101</v>
      </c>
      <c r="B9" s="131" t="s">
        <v>2553</v>
      </c>
      <c r="C9" s="132" t="s">
        <v>9</v>
      </c>
      <c r="D9" s="133">
        <v>2</v>
      </c>
      <c r="E9" s="143"/>
      <c r="F9" s="144">
        <f t="shared" ref="F9:F59" si="0">D9*E9</f>
        <v>0</v>
      </c>
    </row>
    <row r="10" spans="1:6">
      <c r="A10" s="148" t="s">
        <v>1060</v>
      </c>
      <c r="B10" s="131" t="s">
        <v>3457</v>
      </c>
      <c r="C10" s="132" t="s">
        <v>9</v>
      </c>
      <c r="D10" s="133">
        <v>6.55</v>
      </c>
      <c r="E10" s="143"/>
      <c r="F10" s="144">
        <f t="shared" si="0"/>
        <v>0</v>
      </c>
    </row>
    <row r="11" spans="1:6">
      <c r="A11" s="130" t="s">
        <v>2554</v>
      </c>
      <c r="B11" s="131" t="s">
        <v>2555</v>
      </c>
      <c r="C11" s="132" t="s">
        <v>9</v>
      </c>
      <c r="D11" s="133">
        <v>2</v>
      </c>
      <c r="E11" s="143"/>
      <c r="F11" s="144">
        <f t="shared" si="0"/>
        <v>0</v>
      </c>
    </row>
    <row r="12" spans="1:6">
      <c r="A12" s="130" t="s">
        <v>1087</v>
      </c>
      <c r="B12" s="131" t="s">
        <v>2556</v>
      </c>
      <c r="C12" s="132" t="s">
        <v>9</v>
      </c>
      <c r="D12" s="133">
        <v>8</v>
      </c>
      <c r="E12" s="143"/>
      <c r="F12" s="144">
        <f t="shared" si="0"/>
        <v>0</v>
      </c>
    </row>
    <row r="13" spans="1:6">
      <c r="A13" s="130" t="s">
        <v>2557</v>
      </c>
      <c r="B13" s="131" t="s">
        <v>2558</v>
      </c>
      <c r="C13" s="132" t="s">
        <v>9</v>
      </c>
      <c r="D13" s="133">
        <v>0.4</v>
      </c>
      <c r="E13" s="143"/>
      <c r="F13" s="144">
        <f t="shared" si="0"/>
        <v>0</v>
      </c>
    </row>
    <row r="14" spans="1:6" ht="12" thickBot="1">
      <c r="A14" s="126" t="s">
        <v>2559</v>
      </c>
      <c r="B14" s="129" t="s">
        <v>2560</v>
      </c>
      <c r="C14" s="127" t="s">
        <v>9</v>
      </c>
      <c r="D14" s="128">
        <v>0.4</v>
      </c>
      <c r="E14" s="143"/>
      <c r="F14" s="144">
        <f t="shared" si="0"/>
        <v>0</v>
      </c>
    </row>
    <row r="15" spans="1:6" ht="12" customHeight="1" thickBot="1">
      <c r="A15" s="369" t="s">
        <v>2561</v>
      </c>
      <c r="B15" s="370"/>
      <c r="C15" s="370"/>
      <c r="D15" s="371"/>
      <c r="E15" s="143"/>
      <c r="F15" s="144"/>
    </row>
    <row r="16" spans="1:6">
      <c r="A16" s="134" t="s">
        <v>2562</v>
      </c>
      <c r="B16" s="135" t="s">
        <v>2563</v>
      </c>
      <c r="C16" s="136" t="s">
        <v>9</v>
      </c>
      <c r="D16" s="137">
        <v>0.2</v>
      </c>
      <c r="E16" s="143"/>
      <c r="F16" s="144">
        <f t="shared" si="0"/>
        <v>0</v>
      </c>
    </row>
    <row r="17" spans="1:6">
      <c r="A17" s="130" t="s">
        <v>2564</v>
      </c>
      <c r="B17" s="131" t="s">
        <v>2565</v>
      </c>
      <c r="C17" s="132" t="s">
        <v>9</v>
      </c>
      <c r="D17" s="133">
        <v>0.2</v>
      </c>
      <c r="E17" s="143"/>
      <c r="F17" s="144">
        <f t="shared" si="0"/>
        <v>0</v>
      </c>
    </row>
    <row r="18" spans="1:6">
      <c r="A18" s="130" t="s">
        <v>2566</v>
      </c>
      <c r="B18" s="131" t="s">
        <v>2567</v>
      </c>
      <c r="C18" s="132" t="s">
        <v>9</v>
      </c>
      <c r="D18" s="133">
        <v>0.26</v>
      </c>
      <c r="E18" s="143"/>
      <c r="F18" s="144">
        <f t="shared" si="0"/>
        <v>0</v>
      </c>
    </row>
    <row r="19" spans="1:6" ht="12" thickBot="1">
      <c r="A19" s="134" t="s">
        <v>2551</v>
      </c>
      <c r="B19" s="134" t="s">
        <v>2552</v>
      </c>
      <c r="C19" s="136" t="s">
        <v>9</v>
      </c>
      <c r="D19" s="213">
        <v>1.3</v>
      </c>
      <c r="E19" s="143"/>
      <c r="F19" s="144">
        <f>D19*E19</f>
        <v>0</v>
      </c>
    </row>
    <row r="20" spans="1:6" ht="12" customHeight="1" thickBot="1">
      <c r="A20" s="369" t="s">
        <v>2568</v>
      </c>
      <c r="B20" s="370"/>
      <c r="C20" s="370"/>
      <c r="D20" s="371"/>
      <c r="E20" s="143"/>
      <c r="F20" s="144"/>
    </row>
    <row r="21" spans="1:6">
      <c r="A21" s="130" t="s">
        <v>2569</v>
      </c>
      <c r="B21" s="131" t="s">
        <v>2570</v>
      </c>
      <c r="C21" s="132" t="s">
        <v>9</v>
      </c>
      <c r="D21" s="133">
        <v>10</v>
      </c>
      <c r="E21" s="143"/>
      <c r="F21" s="144">
        <f t="shared" si="0"/>
        <v>0</v>
      </c>
    </row>
    <row r="22" spans="1:6">
      <c r="A22" s="130" t="s">
        <v>2571</v>
      </c>
      <c r="B22" s="131" t="s">
        <v>2572</v>
      </c>
      <c r="C22" s="132" t="s">
        <v>9</v>
      </c>
      <c r="D22" s="133">
        <v>6</v>
      </c>
      <c r="E22" s="143"/>
      <c r="F22" s="144">
        <f t="shared" si="0"/>
        <v>0</v>
      </c>
    </row>
    <row r="23" spans="1:6">
      <c r="A23" s="130" t="s">
        <v>2573</v>
      </c>
      <c r="B23" s="131" t="s">
        <v>2574</v>
      </c>
      <c r="C23" s="132" t="s">
        <v>9</v>
      </c>
      <c r="D23" s="133">
        <v>5</v>
      </c>
      <c r="E23" s="143"/>
      <c r="F23" s="144">
        <f t="shared" si="0"/>
        <v>0</v>
      </c>
    </row>
    <row r="24" spans="1:6">
      <c r="A24" s="130" t="s">
        <v>1626</v>
      </c>
      <c r="B24" s="131" t="s">
        <v>2575</v>
      </c>
      <c r="C24" s="132" t="s">
        <v>9</v>
      </c>
      <c r="D24" s="133">
        <v>40</v>
      </c>
      <c r="E24" s="143"/>
      <c r="F24" s="144">
        <f t="shared" si="0"/>
        <v>0</v>
      </c>
    </row>
    <row r="25" spans="1:6">
      <c r="A25" s="130" t="s">
        <v>2576</v>
      </c>
      <c r="B25" s="131" t="s">
        <v>2577</v>
      </c>
      <c r="C25" s="132" t="s">
        <v>9</v>
      </c>
      <c r="D25" s="133">
        <v>15</v>
      </c>
      <c r="E25" s="143"/>
      <c r="F25" s="144">
        <f t="shared" si="0"/>
        <v>0</v>
      </c>
    </row>
    <row r="26" spans="1:6">
      <c r="A26" s="130" t="s">
        <v>2578</v>
      </c>
      <c r="B26" s="131" t="s">
        <v>2579</v>
      </c>
      <c r="C26" s="132" t="s">
        <v>9</v>
      </c>
      <c r="D26" s="133">
        <v>1</v>
      </c>
      <c r="E26" s="143"/>
      <c r="F26" s="144">
        <f t="shared" si="0"/>
        <v>0</v>
      </c>
    </row>
    <row r="27" spans="1:6">
      <c r="A27" s="130" t="s">
        <v>1172</v>
      </c>
      <c r="B27" s="131" t="s">
        <v>2580</v>
      </c>
      <c r="C27" s="132" t="s">
        <v>9</v>
      </c>
      <c r="D27" s="133">
        <v>10</v>
      </c>
      <c r="E27" s="143"/>
      <c r="F27" s="144">
        <f t="shared" si="0"/>
        <v>0</v>
      </c>
    </row>
    <row r="28" spans="1:6">
      <c r="A28" s="130" t="s">
        <v>2581</v>
      </c>
      <c r="B28" s="131" t="s">
        <v>2582</v>
      </c>
      <c r="C28" s="132" t="s">
        <v>9</v>
      </c>
      <c r="D28" s="133">
        <v>180</v>
      </c>
      <c r="E28" s="143"/>
      <c r="F28" s="144">
        <f t="shared" si="0"/>
        <v>0</v>
      </c>
    </row>
    <row r="29" spans="1:6">
      <c r="A29" s="130" t="s">
        <v>2583</v>
      </c>
      <c r="B29" s="131" t="s">
        <v>2584</v>
      </c>
      <c r="C29" s="132" t="s">
        <v>9</v>
      </c>
      <c r="D29" s="133">
        <v>20</v>
      </c>
      <c r="E29" s="143"/>
      <c r="F29" s="144">
        <f t="shared" si="0"/>
        <v>0</v>
      </c>
    </row>
    <row r="30" spans="1:6">
      <c r="A30" s="130" t="s">
        <v>2585</v>
      </c>
      <c r="B30" s="131" t="s">
        <v>2586</v>
      </c>
      <c r="C30" s="132" t="s">
        <v>9</v>
      </c>
      <c r="D30" s="133">
        <v>20</v>
      </c>
      <c r="E30" s="143"/>
      <c r="F30" s="144">
        <f t="shared" si="0"/>
        <v>0</v>
      </c>
    </row>
    <row r="31" spans="1:6">
      <c r="A31" s="130" t="s">
        <v>2587</v>
      </c>
      <c r="B31" s="131" t="s">
        <v>2588</v>
      </c>
      <c r="C31" s="132" t="s">
        <v>9</v>
      </c>
      <c r="D31" s="133">
        <v>20</v>
      </c>
      <c r="E31" s="143"/>
      <c r="F31" s="144">
        <f t="shared" si="0"/>
        <v>0</v>
      </c>
    </row>
    <row r="32" spans="1:6">
      <c r="A32" s="130" t="s">
        <v>2589</v>
      </c>
      <c r="B32" s="131" t="s">
        <v>2590</v>
      </c>
      <c r="C32" s="132" t="s">
        <v>9</v>
      </c>
      <c r="D32" s="133">
        <v>20</v>
      </c>
      <c r="E32" s="143"/>
      <c r="F32" s="144">
        <f t="shared" si="0"/>
        <v>0</v>
      </c>
    </row>
    <row r="33" spans="1:6" ht="12" thickBot="1">
      <c r="A33" s="130" t="s">
        <v>2591</v>
      </c>
      <c r="B33" s="131" t="s">
        <v>2592</v>
      </c>
      <c r="C33" s="132" t="s">
        <v>9</v>
      </c>
      <c r="D33" s="133">
        <v>0.5</v>
      </c>
      <c r="E33" s="143"/>
      <c r="F33" s="144">
        <f t="shared" si="0"/>
        <v>0</v>
      </c>
    </row>
    <row r="34" spans="1:6" ht="12" customHeight="1" thickBot="1">
      <c r="A34" s="369" t="s">
        <v>2593</v>
      </c>
      <c r="B34" s="370"/>
      <c r="C34" s="370"/>
      <c r="D34" s="371"/>
      <c r="E34" s="143"/>
      <c r="F34" s="144"/>
    </row>
    <row r="35" spans="1:6" ht="12" thickBot="1">
      <c r="A35" s="130" t="s">
        <v>2594</v>
      </c>
      <c r="B35" s="131" t="s">
        <v>2595</v>
      </c>
      <c r="C35" s="132" t="s">
        <v>9</v>
      </c>
      <c r="D35" s="133">
        <v>15</v>
      </c>
      <c r="E35" s="143"/>
      <c r="F35" s="144">
        <f t="shared" si="0"/>
        <v>0</v>
      </c>
    </row>
    <row r="36" spans="1:6" ht="12" customHeight="1" thickBot="1">
      <c r="A36" s="369" t="s">
        <v>2596</v>
      </c>
      <c r="B36" s="370"/>
      <c r="C36" s="370"/>
      <c r="D36" s="371"/>
      <c r="E36" s="143"/>
      <c r="F36" s="144"/>
    </row>
    <row r="37" spans="1:6">
      <c r="A37" s="130" t="s">
        <v>2597</v>
      </c>
      <c r="B37" s="131" t="s">
        <v>2598</v>
      </c>
      <c r="C37" s="132" t="s">
        <v>9</v>
      </c>
      <c r="D37" s="133">
        <v>0.25</v>
      </c>
      <c r="E37" s="143"/>
      <c r="F37" s="144">
        <f t="shared" si="0"/>
        <v>0</v>
      </c>
    </row>
    <row r="38" spans="1:6">
      <c r="A38" s="130" t="s">
        <v>2599</v>
      </c>
      <c r="B38" s="131" t="s">
        <v>2600</v>
      </c>
      <c r="C38" s="132" t="s">
        <v>9</v>
      </c>
      <c r="D38" s="133">
        <v>20</v>
      </c>
      <c r="E38" s="143"/>
      <c r="F38" s="144">
        <f t="shared" si="0"/>
        <v>0</v>
      </c>
    </row>
    <row r="39" spans="1:6">
      <c r="A39" s="130" t="s">
        <v>2601</v>
      </c>
      <c r="B39" s="131" t="s">
        <v>2602</v>
      </c>
      <c r="C39" s="132" t="s">
        <v>9</v>
      </c>
      <c r="D39" s="133">
        <v>20</v>
      </c>
      <c r="E39" s="143"/>
      <c r="F39" s="144">
        <f t="shared" si="0"/>
        <v>0</v>
      </c>
    </row>
    <row r="40" spans="1:6">
      <c r="A40" s="130" t="s">
        <v>2603</v>
      </c>
      <c r="B40" s="131" t="s">
        <v>2604</v>
      </c>
      <c r="C40" s="132" t="s">
        <v>9</v>
      </c>
      <c r="D40" s="133">
        <v>25</v>
      </c>
      <c r="E40" s="143"/>
      <c r="F40" s="144">
        <f t="shared" si="0"/>
        <v>0</v>
      </c>
    </row>
    <row r="41" spans="1:6">
      <c r="A41" s="130" t="s">
        <v>2605</v>
      </c>
      <c r="B41" s="131" t="s">
        <v>2606</v>
      </c>
      <c r="C41" s="132" t="s">
        <v>9</v>
      </c>
      <c r="D41" s="133">
        <v>12</v>
      </c>
      <c r="E41" s="143"/>
      <c r="F41" s="144">
        <f t="shared" si="0"/>
        <v>0</v>
      </c>
    </row>
    <row r="42" spans="1:6">
      <c r="A42" s="130" t="s">
        <v>2607</v>
      </c>
      <c r="B42" s="131" t="s">
        <v>2608</v>
      </c>
      <c r="C42" s="132" t="s">
        <v>9</v>
      </c>
      <c r="D42" s="133">
        <v>6</v>
      </c>
      <c r="E42" s="143"/>
      <c r="F42" s="144">
        <f t="shared" si="0"/>
        <v>0</v>
      </c>
    </row>
    <row r="43" spans="1:6">
      <c r="A43" s="130" t="s">
        <v>1032</v>
      </c>
      <c r="B43" s="131" t="s">
        <v>2609</v>
      </c>
      <c r="C43" s="132" t="s">
        <v>9</v>
      </c>
      <c r="D43" s="133">
        <v>2</v>
      </c>
      <c r="E43" s="143"/>
      <c r="F43" s="144">
        <f t="shared" si="0"/>
        <v>0</v>
      </c>
    </row>
    <row r="44" spans="1:6">
      <c r="A44" s="130" t="s">
        <v>2610</v>
      </c>
      <c r="B44" s="131" t="s">
        <v>2611</v>
      </c>
      <c r="C44" s="132" t="s">
        <v>9</v>
      </c>
      <c r="D44" s="133">
        <v>8.5</v>
      </c>
      <c r="E44" s="143"/>
      <c r="F44" s="144">
        <f t="shared" si="0"/>
        <v>0</v>
      </c>
    </row>
    <row r="45" spans="1:6">
      <c r="A45" s="130" t="s">
        <v>2612</v>
      </c>
      <c r="B45" s="131" t="s">
        <v>2613</v>
      </c>
      <c r="C45" s="132" t="s">
        <v>9</v>
      </c>
      <c r="D45" s="133">
        <v>45</v>
      </c>
      <c r="E45" s="143"/>
      <c r="F45" s="144">
        <f t="shared" si="0"/>
        <v>0</v>
      </c>
    </row>
    <row r="46" spans="1:6">
      <c r="A46" s="130" t="s">
        <v>2614</v>
      </c>
      <c r="B46" s="131" t="s">
        <v>2615</v>
      </c>
      <c r="C46" s="132" t="s">
        <v>9</v>
      </c>
      <c r="D46" s="133">
        <v>0.5</v>
      </c>
      <c r="E46" s="143"/>
      <c r="F46" s="144">
        <f t="shared" si="0"/>
        <v>0</v>
      </c>
    </row>
    <row r="47" spans="1:6">
      <c r="A47" s="130" t="s">
        <v>2616</v>
      </c>
      <c r="B47" s="131" t="s">
        <v>2617</v>
      </c>
      <c r="C47" s="132" t="s">
        <v>9</v>
      </c>
      <c r="D47" s="133">
        <v>0.5</v>
      </c>
      <c r="E47" s="143"/>
      <c r="F47" s="144">
        <f t="shared" si="0"/>
        <v>0</v>
      </c>
    </row>
    <row r="48" spans="1:6">
      <c r="A48" s="130" t="s">
        <v>2618</v>
      </c>
      <c r="B48" s="131" t="s">
        <v>2619</v>
      </c>
      <c r="C48" s="132" t="s">
        <v>9</v>
      </c>
      <c r="D48" s="133">
        <v>0.5</v>
      </c>
      <c r="E48" s="143"/>
      <c r="F48" s="144">
        <f t="shared" si="0"/>
        <v>0</v>
      </c>
    </row>
    <row r="49" spans="1:6">
      <c r="A49" s="130" t="s">
        <v>2620</v>
      </c>
      <c r="B49" s="131" t="s">
        <v>2621</v>
      </c>
      <c r="C49" s="132" t="s">
        <v>9</v>
      </c>
      <c r="D49" s="133">
        <v>0.5</v>
      </c>
      <c r="E49" s="143"/>
      <c r="F49" s="144">
        <f t="shared" si="0"/>
        <v>0</v>
      </c>
    </row>
    <row r="50" spans="1:6">
      <c r="A50" s="130" t="s">
        <v>2622</v>
      </c>
      <c r="B50" s="131" t="s">
        <v>2623</v>
      </c>
      <c r="C50" s="132" t="s">
        <v>9</v>
      </c>
      <c r="D50" s="133">
        <v>0.2</v>
      </c>
      <c r="E50" s="143"/>
      <c r="F50" s="144">
        <f t="shared" si="0"/>
        <v>0</v>
      </c>
    </row>
    <row r="51" spans="1:6">
      <c r="A51" s="130" t="s">
        <v>2624</v>
      </c>
      <c r="B51" s="131" t="s">
        <v>2625</v>
      </c>
      <c r="C51" s="132" t="s">
        <v>9</v>
      </c>
      <c r="D51" s="133">
        <v>0.2</v>
      </c>
      <c r="E51" s="143"/>
      <c r="F51" s="144">
        <f t="shared" si="0"/>
        <v>0</v>
      </c>
    </row>
    <row r="52" spans="1:6">
      <c r="A52" s="130" t="s">
        <v>2626</v>
      </c>
      <c r="B52" s="131" t="s">
        <v>2627</v>
      </c>
      <c r="C52" s="132" t="s">
        <v>9</v>
      </c>
      <c r="D52" s="133">
        <v>0.2</v>
      </c>
      <c r="E52" s="143"/>
      <c r="F52" s="144">
        <f t="shared" si="0"/>
        <v>0</v>
      </c>
    </row>
    <row r="53" spans="1:6">
      <c r="A53" s="130" t="s">
        <v>2628</v>
      </c>
      <c r="B53" s="131" t="s">
        <v>2629</v>
      </c>
      <c r="C53" s="132" t="s">
        <v>9</v>
      </c>
      <c r="D53" s="133">
        <v>1</v>
      </c>
      <c r="E53" s="143"/>
      <c r="F53" s="144">
        <f t="shared" si="0"/>
        <v>0</v>
      </c>
    </row>
    <row r="54" spans="1:6">
      <c r="A54" s="130" t="s">
        <v>2630</v>
      </c>
      <c r="B54" s="131" t="s">
        <v>2631</v>
      </c>
      <c r="C54" s="132" t="s">
        <v>9</v>
      </c>
      <c r="D54" s="133">
        <v>0.3</v>
      </c>
      <c r="E54" s="143"/>
      <c r="F54" s="144">
        <f t="shared" si="0"/>
        <v>0</v>
      </c>
    </row>
    <row r="55" spans="1:6">
      <c r="A55" s="130" t="s">
        <v>2632</v>
      </c>
      <c r="B55" s="131" t="s">
        <v>2633</v>
      </c>
      <c r="C55" s="132" t="s">
        <v>9</v>
      </c>
      <c r="D55" s="133">
        <v>0.3</v>
      </c>
      <c r="E55" s="143"/>
      <c r="F55" s="144">
        <f t="shared" si="0"/>
        <v>0</v>
      </c>
    </row>
    <row r="56" spans="1:6">
      <c r="A56" s="130" t="s">
        <v>2634</v>
      </c>
      <c r="B56" s="131" t="s">
        <v>2635</v>
      </c>
      <c r="C56" s="132" t="s">
        <v>9</v>
      </c>
      <c r="D56" s="133">
        <v>0.3</v>
      </c>
      <c r="E56" s="143"/>
      <c r="F56" s="144">
        <f t="shared" si="0"/>
        <v>0</v>
      </c>
    </row>
    <row r="57" spans="1:6">
      <c r="A57" s="130" t="s">
        <v>2636</v>
      </c>
      <c r="B57" s="131" t="s">
        <v>2637</v>
      </c>
      <c r="C57" s="132" t="s">
        <v>9</v>
      </c>
      <c r="D57" s="133">
        <v>0.3</v>
      </c>
      <c r="E57" s="143"/>
      <c r="F57" s="144">
        <f t="shared" si="0"/>
        <v>0</v>
      </c>
    </row>
    <row r="58" spans="1:6">
      <c r="A58" s="130" t="s">
        <v>2638</v>
      </c>
      <c r="B58" s="131" t="s">
        <v>2639</v>
      </c>
      <c r="C58" s="132" t="s">
        <v>9</v>
      </c>
      <c r="D58" s="133">
        <v>0.3</v>
      </c>
      <c r="E58" s="143"/>
      <c r="F58" s="144">
        <f t="shared" si="0"/>
        <v>0</v>
      </c>
    </row>
    <row r="59" spans="1:6">
      <c r="A59" s="130" t="s">
        <v>2640</v>
      </c>
      <c r="B59" s="131" t="s">
        <v>2641</v>
      </c>
      <c r="C59" s="132" t="s">
        <v>9</v>
      </c>
      <c r="D59" s="133">
        <v>0.25</v>
      </c>
      <c r="E59" s="143"/>
      <c r="F59" s="144">
        <f t="shared" si="0"/>
        <v>0</v>
      </c>
    </row>
    <row r="60" spans="1:6">
      <c r="A60" s="130" t="s">
        <v>2642</v>
      </c>
      <c r="B60" s="131" t="s">
        <v>2643</v>
      </c>
      <c r="C60" s="132" t="s">
        <v>9</v>
      </c>
      <c r="D60" s="133">
        <v>1.9</v>
      </c>
      <c r="E60" s="143"/>
      <c r="F60" s="144">
        <f t="shared" ref="F60:F125" si="1">D60*E60</f>
        <v>0</v>
      </c>
    </row>
    <row r="61" spans="1:6">
      <c r="A61" s="130" t="s">
        <v>2644</v>
      </c>
      <c r="B61" s="131" t="s">
        <v>2645</v>
      </c>
      <c r="C61" s="132" t="s">
        <v>9</v>
      </c>
      <c r="D61" s="133">
        <v>0.28000000000000003</v>
      </c>
      <c r="E61" s="143"/>
      <c r="F61" s="144">
        <f t="shared" si="1"/>
        <v>0</v>
      </c>
    </row>
    <row r="62" spans="1:6">
      <c r="A62" s="130" t="s">
        <v>2646</v>
      </c>
      <c r="B62" s="131" t="s">
        <v>2647</v>
      </c>
      <c r="C62" s="132" t="s">
        <v>9</v>
      </c>
      <c r="D62" s="133">
        <v>0.28000000000000003</v>
      </c>
      <c r="E62" s="143"/>
      <c r="F62" s="144">
        <f t="shared" si="1"/>
        <v>0</v>
      </c>
    </row>
    <row r="63" spans="1:6">
      <c r="A63" s="130" t="s">
        <v>1574</v>
      </c>
      <c r="B63" s="131" t="s">
        <v>2648</v>
      </c>
      <c r="C63" s="132" t="s">
        <v>9</v>
      </c>
      <c r="D63" s="133">
        <v>3</v>
      </c>
      <c r="E63" s="143"/>
      <c r="F63" s="144">
        <f t="shared" si="1"/>
        <v>0</v>
      </c>
    </row>
    <row r="64" spans="1:6">
      <c r="A64" s="130" t="s">
        <v>1578</v>
      </c>
      <c r="B64" s="131" t="s">
        <v>2649</v>
      </c>
      <c r="C64" s="132" t="s">
        <v>9</v>
      </c>
      <c r="D64" s="133">
        <v>4</v>
      </c>
      <c r="E64" s="143"/>
      <c r="F64" s="144">
        <f t="shared" si="1"/>
        <v>0</v>
      </c>
    </row>
    <row r="65" spans="1:11">
      <c r="A65" s="130" t="s">
        <v>1577</v>
      </c>
      <c r="B65" s="131" t="s">
        <v>2650</v>
      </c>
      <c r="C65" s="132" t="s">
        <v>9</v>
      </c>
      <c r="D65" s="133">
        <v>4</v>
      </c>
      <c r="E65" s="143"/>
      <c r="F65" s="144">
        <f t="shared" si="1"/>
        <v>0</v>
      </c>
    </row>
    <row r="66" spans="1:11">
      <c r="A66" s="130" t="s">
        <v>1287</v>
      </c>
      <c r="B66" s="131" t="s">
        <v>2651</v>
      </c>
      <c r="C66" s="132" t="s">
        <v>9</v>
      </c>
      <c r="D66" s="133">
        <v>22</v>
      </c>
      <c r="E66" s="143"/>
      <c r="F66" s="144">
        <f t="shared" si="1"/>
        <v>0</v>
      </c>
    </row>
    <row r="67" spans="1:11" ht="12" thickBot="1">
      <c r="A67" s="130" t="s">
        <v>1291</v>
      </c>
      <c r="B67" s="131" t="s">
        <v>2652</v>
      </c>
      <c r="C67" s="132" t="s">
        <v>9</v>
      </c>
      <c r="D67" s="133">
        <v>45</v>
      </c>
      <c r="E67" s="143"/>
      <c r="F67" s="144">
        <f t="shared" si="1"/>
        <v>0</v>
      </c>
    </row>
    <row r="68" spans="1:11" ht="12" customHeight="1" thickBot="1">
      <c r="A68" s="369" t="s">
        <v>2653</v>
      </c>
      <c r="B68" s="370"/>
      <c r="C68" s="370"/>
      <c r="D68" s="371"/>
      <c r="E68" s="143"/>
      <c r="F68" s="144"/>
    </row>
    <row r="69" spans="1:11">
      <c r="A69" s="130" t="s">
        <v>2654</v>
      </c>
      <c r="B69" s="131" t="s">
        <v>2655</v>
      </c>
      <c r="C69" s="132" t="s">
        <v>9</v>
      </c>
      <c r="D69" s="133">
        <v>2</v>
      </c>
      <c r="E69" s="143"/>
      <c r="F69" s="144">
        <f t="shared" si="1"/>
        <v>0</v>
      </c>
    </row>
    <row r="70" spans="1:11">
      <c r="A70" s="130" t="s">
        <v>2656</v>
      </c>
      <c r="B70" s="131" t="s">
        <v>2657</v>
      </c>
      <c r="C70" s="132" t="s">
        <v>9</v>
      </c>
      <c r="D70" s="133">
        <v>8</v>
      </c>
      <c r="E70" s="143"/>
      <c r="F70" s="144">
        <f t="shared" si="1"/>
        <v>0</v>
      </c>
    </row>
    <row r="71" spans="1:11" ht="12" customHeight="1">
      <c r="A71" s="130" t="s">
        <v>2658</v>
      </c>
      <c r="B71" s="131" t="s">
        <v>2659</v>
      </c>
      <c r="C71" s="132" t="s">
        <v>9</v>
      </c>
      <c r="D71" s="133">
        <v>0.15</v>
      </c>
      <c r="E71" s="143"/>
      <c r="F71" s="144">
        <f t="shared" si="1"/>
        <v>0</v>
      </c>
    </row>
    <row r="72" spans="1:11">
      <c r="A72" s="130" t="s">
        <v>2660</v>
      </c>
      <c r="B72" s="131" t="s">
        <v>2661</v>
      </c>
      <c r="C72" s="132" t="s">
        <v>9</v>
      </c>
      <c r="D72" s="133">
        <v>0.15</v>
      </c>
      <c r="E72" s="143"/>
      <c r="F72" s="144">
        <f t="shared" si="1"/>
        <v>0</v>
      </c>
    </row>
    <row r="73" spans="1:11" ht="12" thickBot="1">
      <c r="A73" s="130" t="s">
        <v>2662</v>
      </c>
      <c r="B73" s="131" t="s">
        <v>2663</v>
      </c>
      <c r="C73" s="132" t="s">
        <v>9</v>
      </c>
      <c r="D73" s="133">
        <v>0.15</v>
      </c>
      <c r="E73" s="143"/>
      <c r="F73" s="144">
        <f t="shared" si="1"/>
        <v>0</v>
      </c>
    </row>
    <row r="74" spans="1:11" ht="12" thickBot="1">
      <c r="A74" s="369" t="s">
        <v>2664</v>
      </c>
      <c r="B74" s="370"/>
      <c r="C74" s="370"/>
      <c r="D74" s="371"/>
      <c r="E74" s="143"/>
      <c r="F74" s="144"/>
    </row>
    <row r="75" spans="1:11">
      <c r="A75" s="130" t="s">
        <v>1940</v>
      </c>
      <c r="B75" s="130" t="s">
        <v>2665</v>
      </c>
      <c r="C75" s="132" t="s">
        <v>9</v>
      </c>
      <c r="D75" s="201">
        <v>15</v>
      </c>
      <c r="E75" s="143"/>
      <c r="F75" s="144">
        <f t="shared" si="1"/>
        <v>0</v>
      </c>
      <c r="I75" s="175"/>
    </row>
    <row r="76" spans="1:11">
      <c r="A76" s="130" t="s">
        <v>1939</v>
      </c>
      <c r="B76" s="130" t="s">
        <v>2666</v>
      </c>
      <c r="C76" s="132" t="s">
        <v>9</v>
      </c>
      <c r="D76" s="201">
        <v>12</v>
      </c>
      <c r="E76" s="143"/>
      <c r="F76" s="144">
        <f t="shared" si="1"/>
        <v>0</v>
      </c>
      <c r="I76" s="175"/>
    </row>
    <row r="77" spans="1:11">
      <c r="A77" s="130" t="s">
        <v>3399</v>
      </c>
      <c r="B77" s="130" t="s">
        <v>3400</v>
      </c>
      <c r="C77" s="132" t="s">
        <v>9</v>
      </c>
      <c r="D77" s="201">
        <v>1</v>
      </c>
      <c r="E77" s="143"/>
      <c r="F77" s="144">
        <f t="shared" si="1"/>
        <v>0</v>
      </c>
      <c r="I77" s="175"/>
      <c r="K77" s="176"/>
    </row>
    <row r="78" spans="1:11">
      <c r="A78" s="130" t="s">
        <v>3401</v>
      </c>
      <c r="B78" s="130" t="s">
        <v>3402</v>
      </c>
      <c r="C78" s="132" t="s">
        <v>9</v>
      </c>
      <c r="D78" s="201">
        <v>1.5</v>
      </c>
      <c r="E78" s="143"/>
      <c r="F78" s="144">
        <f t="shared" si="1"/>
        <v>0</v>
      </c>
      <c r="I78" s="175"/>
      <c r="K78" s="176"/>
    </row>
    <row r="79" spans="1:11">
      <c r="A79" s="130" t="s">
        <v>3403</v>
      </c>
      <c r="B79" s="130" t="s">
        <v>3404</v>
      </c>
      <c r="C79" s="132" t="s">
        <v>9</v>
      </c>
      <c r="D79" s="201">
        <v>8.4</v>
      </c>
      <c r="E79" s="143"/>
      <c r="F79" s="144">
        <f t="shared" si="1"/>
        <v>0</v>
      </c>
      <c r="I79" s="175"/>
      <c r="K79" s="176"/>
    </row>
    <row r="80" spans="1:11">
      <c r="A80" s="130" t="s">
        <v>3405</v>
      </c>
      <c r="B80" s="130" t="s">
        <v>3406</v>
      </c>
      <c r="C80" s="132" t="s">
        <v>9</v>
      </c>
      <c r="D80" s="201">
        <v>12</v>
      </c>
      <c r="E80" s="143"/>
      <c r="F80" s="144">
        <f t="shared" si="1"/>
        <v>0</v>
      </c>
      <c r="I80" s="175"/>
      <c r="K80" s="176"/>
    </row>
    <row r="81" spans="1:12">
      <c r="A81" s="130" t="s">
        <v>3407</v>
      </c>
      <c r="B81" s="130" t="s">
        <v>3408</v>
      </c>
      <c r="C81" s="132" t="s">
        <v>9</v>
      </c>
      <c r="D81" s="201">
        <v>15</v>
      </c>
      <c r="E81" s="143"/>
      <c r="F81" s="144">
        <f t="shared" si="1"/>
        <v>0</v>
      </c>
      <c r="I81" s="175"/>
      <c r="K81" s="176"/>
    </row>
    <row r="82" spans="1:12">
      <c r="A82" s="130" t="s">
        <v>3409</v>
      </c>
      <c r="B82" s="130" t="s">
        <v>3410</v>
      </c>
      <c r="C82" s="132" t="s">
        <v>9</v>
      </c>
      <c r="D82" s="201">
        <v>12</v>
      </c>
      <c r="E82" s="143"/>
      <c r="F82" s="144">
        <f t="shared" si="1"/>
        <v>0</v>
      </c>
      <c r="I82" s="175"/>
      <c r="K82" s="176"/>
    </row>
    <row r="83" spans="1:12">
      <c r="A83" s="130" t="s">
        <v>3411</v>
      </c>
      <c r="B83" s="130" t="s">
        <v>3412</v>
      </c>
      <c r="C83" s="132" t="s">
        <v>9</v>
      </c>
      <c r="D83" s="201">
        <v>15</v>
      </c>
      <c r="E83" s="143"/>
      <c r="F83" s="144">
        <f t="shared" si="1"/>
        <v>0</v>
      </c>
      <c r="I83" s="175"/>
      <c r="K83" s="176"/>
    </row>
    <row r="84" spans="1:12" ht="12" thickBot="1">
      <c r="A84" s="130" t="s">
        <v>3413</v>
      </c>
      <c r="B84" s="130" t="s">
        <v>3414</v>
      </c>
      <c r="C84" s="132" t="s">
        <v>9</v>
      </c>
      <c r="D84" s="201">
        <v>15</v>
      </c>
      <c r="E84" s="143"/>
      <c r="F84" s="144">
        <f t="shared" si="1"/>
        <v>0</v>
      </c>
      <c r="I84" s="175"/>
      <c r="K84" s="176"/>
    </row>
    <row r="85" spans="1:12" ht="12" thickBot="1">
      <c r="A85" s="369" t="s">
        <v>2667</v>
      </c>
      <c r="B85" s="370"/>
      <c r="C85" s="370"/>
      <c r="D85" s="371"/>
      <c r="E85" s="143"/>
      <c r="F85" s="144"/>
      <c r="I85" s="175"/>
      <c r="J85" s="175"/>
      <c r="L85" s="175"/>
    </row>
    <row r="86" spans="1:12" ht="12" customHeight="1">
      <c r="A86" s="130" t="s">
        <v>2668</v>
      </c>
      <c r="B86" s="131" t="s">
        <v>2669</v>
      </c>
      <c r="C86" s="132" t="s">
        <v>9</v>
      </c>
      <c r="D86" s="133">
        <v>130</v>
      </c>
      <c r="E86" s="143"/>
      <c r="F86" s="144">
        <f t="shared" si="1"/>
        <v>0</v>
      </c>
    </row>
    <row r="87" spans="1:12">
      <c r="A87" s="130" t="s">
        <v>2670</v>
      </c>
      <c r="B87" s="131" t="s">
        <v>2671</v>
      </c>
      <c r="C87" s="132" t="s">
        <v>9</v>
      </c>
      <c r="D87" s="133">
        <v>85</v>
      </c>
      <c r="E87" s="143"/>
      <c r="F87" s="144">
        <f t="shared" si="1"/>
        <v>0</v>
      </c>
    </row>
    <row r="88" spans="1:12" ht="12" customHeight="1">
      <c r="A88" s="130" t="s">
        <v>2672</v>
      </c>
      <c r="B88" s="131" t="s">
        <v>2673</v>
      </c>
      <c r="C88" s="132" t="s">
        <v>9</v>
      </c>
      <c r="D88" s="133">
        <v>20</v>
      </c>
      <c r="E88" s="143"/>
      <c r="F88" s="144">
        <f t="shared" si="1"/>
        <v>0</v>
      </c>
    </row>
    <row r="89" spans="1:12">
      <c r="A89" s="130" t="s">
        <v>2674</v>
      </c>
      <c r="B89" s="131" t="s">
        <v>2675</v>
      </c>
      <c r="C89" s="132" t="s">
        <v>9</v>
      </c>
      <c r="D89" s="133">
        <v>10</v>
      </c>
      <c r="E89" s="143"/>
      <c r="F89" s="144">
        <f t="shared" si="1"/>
        <v>0</v>
      </c>
    </row>
    <row r="90" spans="1:12">
      <c r="A90" s="130" t="s">
        <v>2676</v>
      </c>
      <c r="B90" s="131" t="s">
        <v>2677</v>
      </c>
      <c r="C90" s="132" t="s">
        <v>9</v>
      </c>
      <c r="D90" s="133">
        <v>300</v>
      </c>
      <c r="E90" s="143"/>
      <c r="F90" s="144">
        <f t="shared" si="1"/>
        <v>0</v>
      </c>
    </row>
    <row r="91" spans="1:12" ht="12" customHeight="1">
      <c r="A91" s="130" t="s">
        <v>2678</v>
      </c>
      <c r="B91" s="131" t="s">
        <v>2679</v>
      </c>
      <c r="C91" s="132" t="s">
        <v>9</v>
      </c>
      <c r="D91" s="133">
        <v>175</v>
      </c>
      <c r="E91" s="143"/>
      <c r="F91" s="144">
        <f t="shared" si="1"/>
        <v>0</v>
      </c>
    </row>
    <row r="92" spans="1:12">
      <c r="A92" s="130" t="s">
        <v>2680</v>
      </c>
      <c r="B92" s="131" t="s">
        <v>2681</v>
      </c>
      <c r="C92" s="132" t="s">
        <v>9</v>
      </c>
      <c r="D92" s="133">
        <v>110</v>
      </c>
      <c r="E92" s="143"/>
      <c r="F92" s="144">
        <f t="shared" si="1"/>
        <v>0</v>
      </c>
    </row>
    <row r="93" spans="1:12">
      <c r="A93" s="130" t="s">
        <v>2682</v>
      </c>
      <c r="B93" s="131" t="s">
        <v>2683</v>
      </c>
      <c r="C93" s="132" t="s">
        <v>9</v>
      </c>
      <c r="D93" s="133">
        <v>120</v>
      </c>
      <c r="E93" s="143"/>
      <c r="F93" s="144">
        <f t="shared" si="1"/>
        <v>0</v>
      </c>
    </row>
    <row r="94" spans="1:12">
      <c r="A94" s="130" t="s">
        <v>2684</v>
      </c>
      <c r="B94" s="131" t="s">
        <v>2685</v>
      </c>
      <c r="C94" s="132" t="s">
        <v>9</v>
      </c>
      <c r="D94" s="133">
        <v>6</v>
      </c>
      <c r="E94" s="143"/>
      <c r="F94" s="144">
        <f t="shared" si="1"/>
        <v>0</v>
      </c>
    </row>
    <row r="95" spans="1:12">
      <c r="A95" s="130" t="s">
        <v>2686</v>
      </c>
      <c r="B95" s="131" t="s">
        <v>2687</v>
      </c>
      <c r="C95" s="132" t="s">
        <v>9</v>
      </c>
      <c r="D95" s="133">
        <v>20</v>
      </c>
      <c r="E95" s="143"/>
      <c r="F95" s="144">
        <f t="shared" si="1"/>
        <v>0</v>
      </c>
    </row>
    <row r="96" spans="1:12" ht="12" customHeight="1">
      <c r="A96" s="130" t="s">
        <v>2688</v>
      </c>
      <c r="B96" s="131" t="s">
        <v>2689</v>
      </c>
      <c r="C96" s="132" t="s">
        <v>9</v>
      </c>
      <c r="D96" s="133">
        <v>10</v>
      </c>
      <c r="E96" s="143"/>
      <c r="F96" s="144">
        <f t="shared" si="1"/>
        <v>0</v>
      </c>
    </row>
    <row r="97" spans="1:6" ht="12" customHeight="1">
      <c r="A97" s="130" t="s">
        <v>2690</v>
      </c>
      <c r="B97" s="131" t="s">
        <v>2691</v>
      </c>
      <c r="C97" s="132" t="s">
        <v>9</v>
      </c>
      <c r="D97" s="133">
        <v>1.5</v>
      </c>
      <c r="E97" s="143"/>
      <c r="F97" s="144">
        <f t="shared" si="1"/>
        <v>0</v>
      </c>
    </row>
    <row r="98" spans="1:6" ht="12" customHeight="1">
      <c r="A98" s="130" t="s">
        <v>2692</v>
      </c>
      <c r="B98" s="131" t="s">
        <v>2693</v>
      </c>
      <c r="C98" s="132" t="s">
        <v>9</v>
      </c>
      <c r="D98" s="133">
        <v>30</v>
      </c>
      <c r="E98" s="143"/>
      <c r="F98" s="144">
        <f t="shared" si="1"/>
        <v>0</v>
      </c>
    </row>
    <row r="99" spans="1:6" ht="12" customHeight="1">
      <c r="A99" s="130" t="s">
        <v>2694</v>
      </c>
      <c r="B99" s="131" t="s">
        <v>2695</v>
      </c>
      <c r="C99" s="132" t="s">
        <v>9</v>
      </c>
      <c r="D99" s="133">
        <v>5</v>
      </c>
      <c r="E99" s="143"/>
      <c r="F99" s="144">
        <f t="shared" si="1"/>
        <v>0</v>
      </c>
    </row>
    <row r="100" spans="1:6" ht="12" customHeight="1">
      <c r="A100" s="130" t="s">
        <v>2696</v>
      </c>
      <c r="B100" s="131" t="s">
        <v>2697</v>
      </c>
      <c r="C100" s="132" t="s">
        <v>9</v>
      </c>
      <c r="D100" s="133">
        <v>8</v>
      </c>
      <c r="E100" s="143"/>
      <c r="F100" s="144">
        <f t="shared" si="1"/>
        <v>0</v>
      </c>
    </row>
    <row r="101" spans="1:6">
      <c r="A101" s="130" t="s">
        <v>2698</v>
      </c>
      <c r="B101" s="131" t="s">
        <v>2699</v>
      </c>
      <c r="C101" s="132" t="s">
        <v>9</v>
      </c>
      <c r="D101" s="133">
        <v>35</v>
      </c>
      <c r="E101" s="143"/>
      <c r="F101" s="144">
        <f t="shared" si="1"/>
        <v>0</v>
      </c>
    </row>
    <row r="102" spans="1:6" ht="12" thickBot="1">
      <c r="A102" s="130" t="s">
        <v>2700</v>
      </c>
      <c r="B102" s="131" t="s">
        <v>2701</v>
      </c>
      <c r="C102" s="132" t="s">
        <v>9</v>
      </c>
      <c r="D102" s="133">
        <v>8</v>
      </c>
      <c r="E102" s="143"/>
      <c r="F102" s="144">
        <f t="shared" si="1"/>
        <v>0</v>
      </c>
    </row>
    <row r="103" spans="1:6" ht="12" thickBot="1">
      <c r="A103" s="369" t="s">
        <v>2702</v>
      </c>
      <c r="B103" s="370"/>
      <c r="C103" s="370"/>
      <c r="D103" s="371"/>
      <c r="E103" s="143"/>
      <c r="F103" s="144"/>
    </row>
    <row r="104" spans="1:6">
      <c r="A104" s="130" t="s">
        <v>1676</v>
      </c>
      <c r="B104" s="131" t="s">
        <v>2703</v>
      </c>
      <c r="C104" s="132" t="s">
        <v>9</v>
      </c>
      <c r="D104" s="133">
        <v>15</v>
      </c>
      <c r="E104" s="143"/>
      <c r="F104" s="144">
        <f t="shared" si="1"/>
        <v>0</v>
      </c>
    </row>
    <row r="105" spans="1:6">
      <c r="A105" s="130" t="s">
        <v>1674</v>
      </c>
      <c r="B105" s="131" t="s">
        <v>1675</v>
      </c>
      <c r="C105" s="132" t="s">
        <v>9</v>
      </c>
      <c r="D105" s="133">
        <v>11</v>
      </c>
      <c r="E105" s="143"/>
      <c r="F105" s="144">
        <f t="shared" si="1"/>
        <v>0</v>
      </c>
    </row>
    <row r="106" spans="1:6">
      <c r="A106" s="130" t="s">
        <v>1679</v>
      </c>
      <c r="B106" s="131" t="s">
        <v>1680</v>
      </c>
      <c r="C106" s="132" t="s">
        <v>9</v>
      </c>
      <c r="D106" s="133">
        <v>12</v>
      </c>
      <c r="E106" s="143"/>
      <c r="F106" s="144">
        <f t="shared" si="1"/>
        <v>0</v>
      </c>
    </row>
    <row r="107" spans="1:6">
      <c r="A107" s="130" t="s">
        <v>2704</v>
      </c>
      <c r="B107" s="131" t="s">
        <v>2705</v>
      </c>
      <c r="C107" s="132" t="s">
        <v>9</v>
      </c>
      <c r="D107" s="133">
        <v>6</v>
      </c>
      <c r="E107" s="143"/>
      <c r="F107" s="144">
        <f t="shared" si="1"/>
        <v>0</v>
      </c>
    </row>
    <row r="108" spans="1:6">
      <c r="A108" s="130" t="s">
        <v>2706</v>
      </c>
      <c r="B108" s="131" t="s">
        <v>2707</v>
      </c>
      <c r="C108" s="132" t="s">
        <v>9</v>
      </c>
      <c r="D108" s="133">
        <v>7</v>
      </c>
      <c r="E108" s="143"/>
      <c r="F108" s="144">
        <f t="shared" si="1"/>
        <v>0</v>
      </c>
    </row>
    <row r="109" spans="1:6">
      <c r="A109" s="130" t="s">
        <v>2708</v>
      </c>
      <c r="B109" s="131" t="s">
        <v>2709</v>
      </c>
      <c r="C109" s="132" t="s">
        <v>9</v>
      </c>
      <c r="D109" s="133">
        <v>14</v>
      </c>
      <c r="E109" s="143"/>
      <c r="F109" s="144">
        <f t="shared" si="1"/>
        <v>0</v>
      </c>
    </row>
    <row r="110" spans="1:6" ht="12" thickBot="1">
      <c r="A110" s="130" t="s">
        <v>1677</v>
      </c>
      <c r="B110" s="131" t="s">
        <v>1678</v>
      </c>
      <c r="C110" s="132" t="s">
        <v>9</v>
      </c>
      <c r="D110" s="133">
        <v>10</v>
      </c>
      <c r="E110" s="143"/>
      <c r="F110" s="144">
        <f t="shared" si="1"/>
        <v>0</v>
      </c>
    </row>
    <row r="111" spans="1:6" ht="12" thickBot="1">
      <c r="A111" s="369" t="s">
        <v>2710</v>
      </c>
      <c r="B111" s="370"/>
      <c r="C111" s="370"/>
      <c r="D111" s="371"/>
      <c r="E111" s="143"/>
      <c r="F111" s="144"/>
    </row>
    <row r="112" spans="1:6">
      <c r="A112" s="130" t="s">
        <v>2711</v>
      </c>
      <c r="B112" s="131" t="s">
        <v>2712</v>
      </c>
      <c r="C112" s="132" t="s">
        <v>9</v>
      </c>
      <c r="D112" s="133">
        <v>3.5</v>
      </c>
      <c r="E112" s="143"/>
      <c r="F112" s="144">
        <f t="shared" si="1"/>
        <v>0</v>
      </c>
    </row>
    <row r="113" spans="1:6">
      <c r="A113" s="130" t="s">
        <v>2713</v>
      </c>
      <c r="B113" s="131" t="s">
        <v>2714</v>
      </c>
      <c r="C113" s="132" t="s">
        <v>9</v>
      </c>
      <c r="D113" s="133">
        <v>62</v>
      </c>
      <c r="E113" s="143"/>
      <c r="F113" s="144">
        <f t="shared" si="1"/>
        <v>0</v>
      </c>
    </row>
    <row r="114" spans="1:6">
      <c r="A114" s="130" t="s">
        <v>2715</v>
      </c>
      <c r="B114" s="131" t="s">
        <v>2716</v>
      </c>
      <c r="C114" s="132" t="s">
        <v>9</v>
      </c>
      <c r="D114" s="133">
        <v>120</v>
      </c>
      <c r="E114" s="143"/>
      <c r="F114" s="144">
        <f t="shared" si="1"/>
        <v>0</v>
      </c>
    </row>
    <row r="115" spans="1:6">
      <c r="A115" s="130" t="s">
        <v>2717</v>
      </c>
      <c r="B115" s="131" t="s">
        <v>2718</v>
      </c>
      <c r="C115" s="132" t="s">
        <v>9</v>
      </c>
      <c r="D115" s="133">
        <v>110</v>
      </c>
      <c r="E115" s="143"/>
      <c r="F115" s="144">
        <f t="shared" si="1"/>
        <v>0</v>
      </c>
    </row>
    <row r="116" spans="1:6">
      <c r="A116" s="130" t="s">
        <v>2719</v>
      </c>
      <c r="B116" s="131" t="s">
        <v>2720</v>
      </c>
      <c r="C116" s="132" t="s">
        <v>9</v>
      </c>
      <c r="D116" s="133">
        <v>130</v>
      </c>
      <c r="E116" s="143"/>
      <c r="F116" s="144">
        <f t="shared" si="1"/>
        <v>0</v>
      </c>
    </row>
    <row r="117" spans="1:6">
      <c r="A117" s="130" t="s">
        <v>2721</v>
      </c>
      <c r="B117" s="131" t="s">
        <v>2722</v>
      </c>
      <c r="C117" s="132" t="s">
        <v>9</v>
      </c>
      <c r="D117" s="133">
        <v>67</v>
      </c>
      <c r="E117" s="143"/>
      <c r="F117" s="144">
        <f t="shared" si="1"/>
        <v>0</v>
      </c>
    </row>
    <row r="118" spans="1:6">
      <c r="A118" s="130" t="s">
        <v>2723</v>
      </c>
      <c r="B118" s="131" t="s">
        <v>2724</v>
      </c>
      <c r="C118" s="132" t="s">
        <v>9</v>
      </c>
      <c r="D118" s="133">
        <v>45</v>
      </c>
      <c r="E118" s="143"/>
      <c r="F118" s="144">
        <f t="shared" si="1"/>
        <v>0</v>
      </c>
    </row>
    <row r="119" spans="1:6">
      <c r="A119" s="130" t="s">
        <v>2725</v>
      </c>
      <c r="B119" s="131" t="s">
        <v>2726</v>
      </c>
      <c r="C119" s="132" t="s">
        <v>9</v>
      </c>
      <c r="D119" s="133">
        <v>62</v>
      </c>
      <c r="E119" s="143"/>
      <c r="F119" s="144">
        <f t="shared" si="1"/>
        <v>0</v>
      </c>
    </row>
    <row r="120" spans="1:6">
      <c r="A120" s="130" t="s">
        <v>2727</v>
      </c>
      <c r="B120" s="131" t="s">
        <v>2728</v>
      </c>
      <c r="C120" s="132" t="s">
        <v>9</v>
      </c>
      <c r="D120" s="133">
        <v>45</v>
      </c>
      <c r="E120" s="143"/>
      <c r="F120" s="144">
        <f t="shared" si="1"/>
        <v>0</v>
      </c>
    </row>
    <row r="121" spans="1:6">
      <c r="A121" s="130" t="s">
        <v>2729</v>
      </c>
      <c r="B121" s="131" t="s">
        <v>2730</v>
      </c>
      <c r="C121" s="132" t="s">
        <v>9</v>
      </c>
      <c r="D121" s="133">
        <v>45</v>
      </c>
      <c r="E121" s="143"/>
      <c r="F121" s="144">
        <f t="shared" si="1"/>
        <v>0</v>
      </c>
    </row>
    <row r="122" spans="1:6">
      <c r="A122" s="130" t="s">
        <v>2731</v>
      </c>
      <c r="B122" s="131" t="s">
        <v>2732</v>
      </c>
      <c r="C122" s="132" t="s">
        <v>9</v>
      </c>
      <c r="D122" s="133">
        <v>45</v>
      </c>
      <c r="E122" s="143"/>
      <c r="F122" s="144">
        <f t="shared" si="1"/>
        <v>0</v>
      </c>
    </row>
    <row r="123" spans="1:6">
      <c r="A123" s="130" t="s">
        <v>2733</v>
      </c>
      <c r="B123" s="131" t="s">
        <v>2734</v>
      </c>
      <c r="C123" s="132" t="s">
        <v>9</v>
      </c>
      <c r="D123" s="133">
        <v>45</v>
      </c>
      <c r="E123" s="143"/>
      <c r="F123" s="144">
        <f t="shared" si="1"/>
        <v>0</v>
      </c>
    </row>
    <row r="124" spans="1:6">
      <c r="A124" s="130" t="s">
        <v>2735</v>
      </c>
      <c r="B124" s="131" t="s">
        <v>2736</v>
      </c>
      <c r="C124" s="132" t="s">
        <v>9</v>
      </c>
      <c r="D124" s="133">
        <v>70</v>
      </c>
      <c r="E124" s="143"/>
      <c r="F124" s="144">
        <f t="shared" si="1"/>
        <v>0</v>
      </c>
    </row>
    <row r="125" spans="1:6">
      <c r="A125" s="130" t="s">
        <v>2737</v>
      </c>
      <c r="B125" s="131" t="s">
        <v>2738</v>
      </c>
      <c r="C125" s="132" t="s">
        <v>9</v>
      </c>
      <c r="D125" s="133">
        <v>70</v>
      </c>
      <c r="E125" s="143"/>
      <c r="F125" s="144">
        <f t="shared" si="1"/>
        <v>0</v>
      </c>
    </row>
    <row r="126" spans="1:6">
      <c r="A126" s="130" t="s">
        <v>2739</v>
      </c>
      <c r="B126" s="131" t="s">
        <v>2740</v>
      </c>
      <c r="C126" s="132" t="s">
        <v>9</v>
      </c>
      <c r="D126" s="133">
        <v>220</v>
      </c>
      <c r="E126" s="143"/>
      <c r="F126" s="144">
        <f t="shared" ref="F126:F169" si="2">D126*E126</f>
        <v>0</v>
      </c>
    </row>
    <row r="127" spans="1:6" ht="12" customHeight="1">
      <c r="A127" s="130" t="s">
        <v>2741</v>
      </c>
      <c r="B127" s="131" t="s">
        <v>2742</v>
      </c>
      <c r="C127" s="132" t="s">
        <v>9</v>
      </c>
      <c r="D127" s="133">
        <v>240</v>
      </c>
      <c r="E127" s="143"/>
      <c r="F127" s="144">
        <f t="shared" si="2"/>
        <v>0</v>
      </c>
    </row>
    <row r="128" spans="1:6" ht="12" customHeight="1" thickBot="1">
      <c r="A128" s="130" t="s">
        <v>2743</v>
      </c>
      <c r="B128" s="131" t="s">
        <v>2744</v>
      </c>
      <c r="C128" s="132" t="s">
        <v>9</v>
      </c>
      <c r="D128" s="133">
        <v>465</v>
      </c>
      <c r="E128" s="143"/>
      <c r="F128" s="144">
        <f t="shared" si="2"/>
        <v>0</v>
      </c>
    </row>
    <row r="129" spans="1:6" ht="12" thickBot="1">
      <c r="A129" s="369" t="s">
        <v>2745</v>
      </c>
      <c r="B129" s="370"/>
      <c r="C129" s="370"/>
      <c r="D129" s="371"/>
      <c r="E129" s="143"/>
      <c r="F129" s="144"/>
    </row>
    <row r="130" spans="1:6">
      <c r="A130" s="130" t="s">
        <v>2746</v>
      </c>
      <c r="B130" s="131" t="s">
        <v>2747</v>
      </c>
      <c r="C130" s="132" t="s">
        <v>9</v>
      </c>
      <c r="D130" s="133">
        <v>170</v>
      </c>
      <c r="E130" s="143"/>
      <c r="F130" s="144">
        <f t="shared" si="2"/>
        <v>0</v>
      </c>
    </row>
    <row r="131" spans="1:6">
      <c r="A131" s="130" t="s">
        <v>2748</v>
      </c>
      <c r="B131" s="131" t="s">
        <v>2749</v>
      </c>
      <c r="C131" s="132" t="s">
        <v>9</v>
      </c>
      <c r="D131" s="133">
        <v>100</v>
      </c>
      <c r="E131" s="143"/>
      <c r="F131" s="144">
        <f t="shared" si="2"/>
        <v>0</v>
      </c>
    </row>
    <row r="132" spans="1:6">
      <c r="A132" s="130" t="s">
        <v>2750</v>
      </c>
      <c r="B132" s="131" t="s">
        <v>2751</v>
      </c>
      <c r="C132" s="132" t="s">
        <v>9</v>
      </c>
      <c r="D132" s="133">
        <v>300</v>
      </c>
      <c r="E132" s="143"/>
      <c r="F132" s="144">
        <f t="shared" si="2"/>
        <v>0</v>
      </c>
    </row>
    <row r="133" spans="1:6">
      <c r="A133" s="130" t="s">
        <v>2752</v>
      </c>
      <c r="B133" s="131" t="s">
        <v>2753</v>
      </c>
      <c r="C133" s="132" t="s">
        <v>9</v>
      </c>
      <c r="D133" s="133">
        <v>5</v>
      </c>
      <c r="E133" s="143"/>
      <c r="F133" s="144">
        <f t="shared" si="2"/>
        <v>0</v>
      </c>
    </row>
    <row r="134" spans="1:6">
      <c r="A134" s="130" t="s">
        <v>2754</v>
      </c>
      <c r="B134" s="131" t="s">
        <v>2755</v>
      </c>
      <c r="C134" s="132" t="s">
        <v>9</v>
      </c>
      <c r="D134" s="133">
        <v>10</v>
      </c>
      <c r="E134" s="143"/>
      <c r="F134" s="144">
        <f t="shared" si="2"/>
        <v>0</v>
      </c>
    </row>
    <row r="135" spans="1:6">
      <c r="A135" s="130" t="s">
        <v>2756</v>
      </c>
      <c r="B135" s="131" t="s">
        <v>2757</v>
      </c>
      <c r="C135" s="132" t="s">
        <v>9</v>
      </c>
      <c r="D135" s="133">
        <v>22</v>
      </c>
      <c r="E135" s="143"/>
      <c r="F135" s="144">
        <f t="shared" si="2"/>
        <v>0</v>
      </c>
    </row>
    <row r="136" spans="1:6">
      <c r="A136" s="130" t="s">
        <v>2758</v>
      </c>
      <c r="B136" s="131" t="s">
        <v>2759</v>
      </c>
      <c r="C136" s="132" t="s">
        <v>9</v>
      </c>
      <c r="D136" s="133">
        <v>6</v>
      </c>
      <c r="E136" s="143"/>
      <c r="F136" s="144">
        <f t="shared" si="2"/>
        <v>0</v>
      </c>
    </row>
    <row r="137" spans="1:6">
      <c r="A137" s="130" t="s">
        <v>2760</v>
      </c>
      <c r="B137" s="131" t="s">
        <v>2761</v>
      </c>
      <c r="C137" s="132" t="s">
        <v>9</v>
      </c>
      <c r="D137" s="133">
        <v>250</v>
      </c>
      <c r="E137" s="143"/>
      <c r="F137" s="144">
        <f t="shared" si="2"/>
        <v>0</v>
      </c>
    </row>
    <row r="138" spans="1:6">
      <c r="A138" s="130" t="s">
        <v>2762</v>
      </c>
      <c r="B138" s="131" t="s">
        <v>2763</v>
      </c>
      <c r="C138" s="132" t="s">
        <v>9</v>
      </c>
      <c r="D138" s="133">
        <v>90</v>
      </c>
      <c r="E138" s="143"/>
      <c r="F138" s="144">
        <f t="shared" si="2"/>
        <v>0</v>
      </c>
    </row>
    <row r="139" spans="1:6">
      <c r="A139" s="130" t="s">
        <v>2764</v>
      </c>
      <c r="B139" s="131" t="s">
        <v>2765</v>
      </c>
      <c r="C139" s="132" t="s">
        <v>9</v>
      </c>
      <c r="D139" s="133">
        <v>18</v>
      </c>
      <c r="E139" s="143"/>
      <c r="F139" s="144">
        <f t="shared" si="2"/>
        <v>0</v>
      </c>
    </row>
    <row r="140" spans="1:6">
      <c r="A140" s="130" t="s">
        <v>2766</v>
      </c>
      <c r="B140" s="131" t="s">
        <v>2767</v>
      </c>
      <c r="C140" s="132" t="s">
        <v>9</v>
      </c>
      <c r="D140" s="133">
        <v>5</v>
      </c>
      <c r="E140" s="143"/>
      <c r="F140" s="144">
        <f t="shared" si="2"/>
        <v>0</v>
      </c>
    </row>
    <row r="141" spans="1:6">
      <c r="A141" s="130" t="s">
        <v>2768</v>
      </c>
      <c r="B141" s="131" t="s">
        <v>2769</v>
      </c>
      <c r="C141" s="132" t="s">
        <v>9</v>
      </c>
      <c r="D141" s="133">
        <v>0.8</v>
      </c>
      <c r="E141" s="143"/>
      <c r="F141" s="144">
        <f t="shared" si="2"/>
        <v>0</v>
      </c>
    </row>
    <row r="142" spans="1:6">
      <c r="A142" s="130" t="s">
        <v>2770</v>
      </c>
      <c r="B142" s="131" t="s">
        <v>2771</v>
      </c>
      <c r="C142" s="132" t="s">
        <v>9</v>
      </c>
      <c r="D142" s="133">
        <v>1</v>
      </c>
      <c r="E142" s="143"/>
      <c r="F142" s="144">
        <f t="shared" si="2"/>
        <v>0</v>
      </c>
    </row>
    <row r="143" spans="1:6">
      <c r="A143" s="130" t="s">
        <v>2772</v>
      </c>
      <c r="B143" s="131" t="s">
        <v>2773</v>
      </c>
      <c r="C143" s="132" t="s">
        <v>9</v>
      </c>
      <c r="D143" s="133">
        <v>0.44</v>
      </c>
      <c r="E143" s="143"/>
      <c r="F143" s="144">
        <f t="shared" si="2"/>
        <v>0</v>
      </c>
    </row>
    <row r="144" spans="1:6">
      <c r="A144" s="130" t="s">
        <v>2774</v>
      </c>
      <c r="B144" s="131" t="s">
        <v>2775</v>
      </c>
      <c r="C144" s="132" t="s">
        <v>9</v>
      </c>
      <c r="D144" s="133">
        <v>6.5</v>
      </c>
      <c r="E144" s="143"/>
      <c r="F144" s="144">
        <f t="shared" si="2"/>
        <v>0</v>
      </c>
    </row>
    <row r="145" spans="1:6">
      <c r="A145" s="130" t="s">
        <v>2776</v>
      </c>
      <c r="B145" s="131" t="s">
        <v>2777</v>
      </c>
      <c r="C145" s="132" t="s">
        <v>9</v>
      </c>
      <c r="D145" s="133">
        <v>10</v>
      </c>
      <c r="E145" s="143"/>
      <c r="F145" s="144">
        <f t="shared" si="2"/>
        <v>0</v>
      </c>
    </row>
    <row r="146" spans="1:6">
      <c r="A146" s="130" t="s">
        <v>2778</v>
      </c>
      <c r="B146" s="131" t="s">
        <v>2779</v>
      </c>
      <c r="C146" s="132" t="s">
        <v>9</v>
      </c>
      <c r="D146" s="133">
        <v>1</v>
      </c>
      <c r="E146" s="143"/>
      <c r="F146" s="144">
        <f t="shared" si="2"/>
        <v>0</v>
      </c>
    </row>
    <row r="147" spans="1:6">
      <c r="A147" s="130" t="s">
        <v>2780</v>
      </c>
      <c r="B147" s="131" t="s">
        <v>2781</v>
      </c>
      <c r="C147" s="132" t="s">
        <v>9</v>
      </c>
      <c r="D147" s="133">
        <v>10</v>
      </c>
      <c r="E147" s="143"/>
      <c r="F147" s="144">
        <f t="shared" si="2"/>
        <v>0</v>
      </c>
    </row>
    <row r="148" spans="1:6">
      <c r="A148" s="130" t="s">
        <v>554</v>
      </c>
      <c r="B148" s="131" t="s">
        <v>2782</v>
      </c>
      <c r="C148" s="132" t="s">
        <v>9</v>
      </c>
      <c r="D148" s="133">
        <v>10</v>
      </c>
      <c r="E148" s="143"/>
      <c r="F148" s="144">
        <f t="shared" si="2"/>
        <v>0</v>
      </c>
    </row>
    <row r="149" spans="1:6">
      <c r="A149" s="130" t="s">
        <v>2783</v>
      </c>
      <c r="B149" s="131" t="s">
        <v>2784</v>
      </c>
      <c r="C149" s="132" t="s">
        <v>9</v>
      </c>
      <c r="D149" s="133">
        <v>12</v>
      </c>
      <c r="E149" s="143"/>
      <c r="F149" s="144">
        <f t="shared" si="2"/>
        <v>0</v>
      </c>
    </row>
    <row r="150" spans="1:6">
      <c r="A150" s="130" t="s">
        <v>555</v>
      </c>
      <c r="B150" s="131" t="s">
        <v>2785</v>
      </c>
      <c r="C150" s="132" t="s">
        <v>9</v>
      </c>
      <c r="D150" s="133">
        <v>7</v>
      </c>
      <c r="E150" s="143"/>
      <c r="F150" s="144">
        <f t="shared" si="2"/>
        <v>0</v>
      </c>
    </row>
    <row r="151" spans="1:6">
      <c r="A151" s="130" t="s">
        <v>2786</v>
      </c>
      <c r="B151" s="131" t="s">
        <v>2787</v>
      </c>
      <c r="C151" s="132" t="s">
        <v>9</v>
      </c>
      <c r="D151" s="133">
        <v>5</v>
      </c>
      <c r="E151" s="143"/>
      <c r="F151" s="144">
        <f t="shared" si="2"/>
        <v>0</v>
      </c>
    </row>
    <row r="152" spans="1:6" ht="12" customHeight="1">
      <c r="A152" s="130" t="s">
        <v>2788</v>
      </c>
      <c r="B152" s="131" t="s">
        <v>2789</v>
      </c>
      <c r="C152" s="132" t="s">
        <v>9</v>
      </c>
      <c r="D152" s="133">
        <v>5</v>
      </c>
      <c r="E152" s="143"/>
      <c r="F152" s="144">
        <f t="shared" si="2"/>
        <v>0</v>
      </c>
    </row>
    <row r="153" spans="1:6" ht="12" customHeight="1">
      <c r="A153" s="130" t="s">
        <v>2790</v>
      </c>
      <c r="B153" s="131" t="s">
        <v>2791</v>
      </c>
      <c r="C153" s="132" t="s">
        <v>9</v>
      </c>
      <c r="D153" s="133">
        <v>5</v>
      </c>
      <c r="E153" s="143"/>
      <c r="F153" s="144">
        <f t="shared" si="2"/>
        <v>0</v>
      </c>
    </row>
    <row r="154" spans="1:6">
      <c r="A154" s="130" t="s">
        <v>2792</v>
      </c>
      <c r="B154" s="131" t="s">
        <v>2793</v>
      </c>
      <c r="C154" s="132" t="s">
        <v>9</v>
      </c>
      <c r="D154" s="133">
        <v>5</v>
      </c>
      <c r="E154" s="143"/>
      <c r="F154" s="144">
        <f t="shared" si="2"/>
        <v>0</v>
      </c>
    </row>
    <row r="155" spans="1:6">
      <c r="A155" s="130" t="s">
        <v>2794</v>
      </c>
      <c r="B155" s="131" t="s">
        <v>2795</v>
      </c>
      <c r="C155" s="132" t="s">
        <v>9</v>
      </c>
      <c r="D155" s="133">
        <v>5</v>
      </c>
      <c r="E155" s="143"/>
      <c r="F155" s="144">
        <f t="shared" si="2"/>
        <v>0</v>
      </c>
    </row>
    <row r="156" spans="1:6">
      <c r="A156" s="130" t="s">
        <v>2796</v>
      </c>
      <c r="B156" s="131" t="s">
        <v>2797</v>
      </c>
      <c r="C156" s="132" t="s">
        <v>9</v>
      </c>
      <c r="D156" s="133">
        <v>5</v>
      </c>
      <c r="E156" s="143"/>
      <c r="F156" s="144">
        <f t="shared" si="2"/>
        <v>0</v>
      </c>
    </row>
    <row r="157" spans="1:6">
      <c r="A157" s="130" t="s">
        <v>2798</v>
      </c>
      <c r="B157" s="131" t="s">
        <v>2799</v>
      </c>
      <c r="C157" s="132" t="s">
        <v>9</v>
      </c>
      <c r="D157" s="133">
        <v>2</v>
      </c>
      <c r="E157" s="143"/>
      <c r="F157" s="144">
        <f t="shared" si="2"/>
        <v>0</v>
      </c>
    </row>
    <row r="158" spans="1:6">
      <c r="A158" s="130" t="s">
        <v>2800</v>
      </c>
      <c r="B158" s="131" t="s">
        <v>2801</v>
      </c>
      <c r="C158" s="132" t="s">
        <v>9</v>
      </c>
      <c r="D158" s="133">
        <v>30</v>
      </c>
      <c r="E158" s="143"/>
      <c r="F158" s="144">
        <f t="shared" si="2"/>
        <v>0</v>
      </c>
    </row>
    <row r="159" spans="1:6">
      <c r="A159" s="130" t="s">
        <v>2802</v>
      </c>
      <c r="B159" s="131" t="s">
        <v>2803</v>
      </c>
      <c r="C159" s="132" t="s">
        <v>9</v>
      </c>
      <c r="D159" s="133">
        <v>20</v>
      </c>
      <c r="E159" s="143"/>
      <c r="F159" s="144">
        <f t="shared" si="2"/>
        <v>0</v>
      </c>
    </row>
    <row r="160" spans="1:6" ht="12" thickBot="1">
      <c r="A160" s="130" t="s">
        <v>2804</v>
      </c>
      <c r="B160" s="131" t="s">
        <v>2805</v>
      </c>
      <c r="C160" s="132" t="s">
        <v>9</v>
      </c>
      <c r="D160" s="133">
        <v>9</v>
      </c>
      <c r="E160" s="143"/>
      <c r="F160" s="144">
        <f t="shared" si="2"/>
        <v>0</v>
      </c>
    </row>
    <row r="161" spans="1:6" ht="12" thickBot="1">
      <c r="A161" s="369" t="s">
        <v>2806</v>
      </c>
      <c r="B161" s="370"/>
      <c r="C161" s="370"/>
      <c r="D161" s="371"/>
      <c r="E161" s="143"/>
      <c r="F161" s="144"/>
    </row>
    <row r="162" spans="1:6">
      <c r="A162" s="130" t="s">
        <v>1912</v>
      </c>
      <c r="B162" s="131" t="s">
        <v>1913</v>
      </c>
      <c r="C162" s="132" t="s">
        <v>9</v>
      </c>
      <c r="D162" s="133">
        <v>9.5</v>
      </c>
      <c r="E162" s="143"/>
      <c r="F162" s="144">
        <f t="shared" si="2"/>
        <v>0</v>
      </c>
    </row>
    <row r="163" spans="1:6">
      <c r="A163" s="130" t="s">
        <v>1914</v>
      </c>
      <c r="B163" s="131" t="s">
        <v>1915</v>
      </c>
      <c r="C163" s="132" t="s">
        <v>9</v>
      </c>
      <c r="D163" s="133">
        <v>9.5</v>
      </c>
      <c r="E163" s="143"/>
      <c r="F163" s="144">
        <f t="shared" si="2"/>
        <v>0</v>
      </c>
    </row>
    <row r="164" spans="1:6">
      <c r="A164" s="130" t="s">
        <v>1930</v>
      </c>
      <c r="B164" s="131" t="s">
        <v>1931</v>
      </c>
      <c r="C164" s="132" t="s">
        <v>9</v>
      </c>
      <c r="D164" s="133">
        <v>7.5</v>
      </c>
      <c r="E164" s="143"/>
      <c r="F164" s="144">
        <f t="shared" si="2"/>
        <v>0</v>
      </c>
    </row>
    <row r="165" spans="1:6">
      <c r="A165" s="130" t="s">
        <v>1932</v>
      </c>
      <c r="B165" s="131" t="s">
        <v>1933</v>
      </c>
      <c r="C165" s="132" t="s">
        <v>9</v>
      </c>
      <c r="D165" s="133">
        <v>10</v>
      </c>
      <c r="E165" s="143"/>
      <c r="F165" s="144">
        <f t="shared" si="2"/>
        <v>0</v>
      </c>
    </row>
    <row r="166" spans="1:6">
      <c r="A166" s="130" t="s">
        <v>2807</v>
      </c>
      <c r="B166" s="131" t="s">
        <v>2808</v>
      </c>
      <c r="C166" s="132" t="s">
        <v>9</v>
      </c>
      <c r="D166" s="133">
        <v>0.95</v>
      </c>
      <c r="E166" s="143"/>
      <c r="F166" s="144">
        <f t="shared" si="2"/>
        <v>0</v>
      </c>
    </row>
    <row r="167" spans="1:6">
      <c r="A167" s="130" t="s">
        <v>2809</v>
      </c>
      <c r="B167" s="131" t="s">
        <v>2810</v>
      </c>
      <c r="C167" s="132" t="s">
        <v>9</v>
      </c>
      <c r="D167" s="133">
        <v>3.4</v>
      </c>
      <c r="E167" s="143"/>
      <c r="F167" s="144">
        <f t="shared" si="2"/>
        <v>0</v>
      </c>
    </row>
    <row r="168" spans="1:6">
      <c r="A168" s="130" t="s">
        <v>2811</v>
      </c>
      <c r="B168" s="131" t="s">
        <v>2812</v>
      </c>
      <c r="C168" s="132" t="s">
        <v>9</v>
      </c>
      <c r="D168" s="133">
        <v>4.5</v>
      </c>
      <c r="E168" s="143"/>
      <c r="F168" s="144">
        <f t="shared" si="2"/>
        <v>0</v>
      </c>
    </row>
    <row r="169" spans="1:6" ht="12" thickBot="1">
      <c r="A169" s="130" t="s">
        <v>2813</v>
      </c>
      <c r="B169" s="131" t="s">
        <v>2814</v>
      </c>
      <c r="C169" s="132" t="s">
        <v>9</v>
      </c>
      <c r="D169" s="133">
        <v>5.4</v>
      </c>
      <c r="E169" s="143"/>
      <c r="F169" s="144">
        <f t="shared" si="2"/>
        <v>0</v>
      </c>
    </row>
    <row r="170" spans="1:6" ht="12" thickBot="1">
      <c r="A170" s="369" t="s">
        <v>2815</v>
      </c>
      <c r="B170" s="370"/>
      <c r="C170" s="370"/>
      <c r="D170" s="371"/>
      <c r="E170" s="143"/>
      <c r="F170" s="144"/>
    </row>
    <row r="171" spans="1:6">
      <c r="A171" s="130" t="s">
        <v>2816</v>
      </c>
      <c r="B171" s="131" t="s">
        <v>2817</v>
      </c>
      <c r="C171" s="132" t="s">
        <v>9</v>
      </c>
      <c r="D171" s="133">
        <v>2.5</v>
      </c>
      <c r="E171" s="143"/>
      <c r="F171" s="144">
        <f t="shared" ref="F171:F221" si="3">D171*E171</f>
        <v>0</v>
      </c>
    </row>
    <row r="172" spans="1:6">
      <c r="A172" s="130" t="s">
        <v>2818</v>
      </c>
      <c r="B172" s="131" t="s">
        <v>2819</v>
      </c>
      <c r="C172" s="132" t="s">
        <v>9</v>
      </c>
      <c r="D172" s="133">
        <v>3</v>
      </c>
      <c r="E172" s="143"/>
      <c r="F172" s="144">
        <f t="shared" si="3"/>
        <v>0</v>
      </c>
    </row>
    <row r="173" spans="1:6" ht="12" customHeight="1" thickBot="1">
      <c r="A173" s="130" t="s">
        <v>2409</v>
      </c>
      <c r="B173" s="131" t="s">
        <v>2820</v>
      </c>
      <c r="C173" s="132" t="s">
        <v>9</v>
      </c>
      <c r="D173" s="133">
        <v>10</v>
      </c>
      <c r="E173" s="143"/>
      <c r="F173" s="144">
        <f t="shared" si="3"/>
        <v>0</v>
      </c>
    </row>
    <row r="174" spans="1:6" ht="12" thickBot="1">
      <c r="A174" s="369" t="s">
        <v>2821</v>
      </c>
      <c r="B174" s="370"/>
      <c r="C174" s="370"/>
      <c r="D174" s="371"/>
      <c r="E174" s="143"/>
      <c r="F174" s="144"/>
    </row>
    <row r="175" spans="1:6">
      <c r="A175" s="130" t="s">
        <v>2822</v>
      </c>
      <c r="B175" s="131" t="s">
        <v>28</v>
      </c>
      <c r="C175" s="132" t="s">
        <v>9</v>
      </c>
      <c r="D175" s="133">
        <v>6.5</v>
      </c>
      <c r="E175" s="143"/>
      <c r="F175" s="144">
        <f t="shared" si="3"/>
        <v>0</v>
      </c>
    </row>
    <row r="176" spans="1:6">
      <c r="A176" s="148" t="s">
        <v>5029</v>
      </c>
      <c r="B176" s="131" t="s">
        <v>5028</v>
      </c>
      <c r="C176" s="132" t="s">
        <v>12</v>
      </c>
      <c r="D176" s="133">
        <v>25</v>
      </c>
      <c r="E176" s="143"/>
      <c r="F176" s="144">
        <f t="shared" si="3"/>
        <v>0</v>
      </c>
    </row>
    <row r="177" spans="1:6">
      <c r="A177" s="130" t="s">
        <v>5030</v>
      </c>
      <c r="B177" s="131" t="s">
        <v>5031</v>
      </c>
      <c r="C177" s="132" t="s">
        <v>9</v>
      </c>
      <c r="D177" s="133">
        <v>30</v>
      </c>
      <c r="E177" s="143"/>
      <c r="F177" s="144">
        <f t="shared" si="3"/>
        <v>0</v>
      </c>
    </row>
    <row r="178" spans="1:6" ht="12" thickBot="1">
      <c r="A178" s="148" t="s">
        <v>5032</v>
      </c>
      <c r="B178" s="131" t="s">
        <v>3662</v>
      </c>
      <c r="C178" s="132" t="s">
        <v>9</v>
      </c>
      <c r="D178" s="133">
        <v>0.45</v>
      </c>
      <c r="E178" s="143"/>
      <c r="F178" s="144">
        <f t="shared" si="3"/>
        <v>0</v>
      </c>
    </row>
    <row r="179" spans="1:6" ht="12" thickBot="1">
      <c r="A179" s="369" t="s">
        <v>2823</v>
      </c>
      <c r="B179" s="370"/>
      <c r="C179" s="370"/>
      <c r="D179" s="371"/>
      <c r="E179" s="143"/>
      <c r="F179" s="144"/>
    </row>
    <row r="180" spans="1:6">
      <c r="A180" s="130" t="s">
        <v>2824</v>
      </c>
      <c r="B180" s="131" t="s">
        <v>2825</v>
      </c>
      <c r="C180" s="132" t="s">
        <v>9</v>
      </c>
      <c r="D180" s="133">
        <v>12</v>
      </c>
      <c r="E180" s="143"/>
      <c r="F180" s="144">
        <f t="shared" si="3"/>
        <v>0</v>
      </c>
    </row>
    <row r="181" spans="1:6">
      <c r="A181" s="130" t="s">
        <v>2826</v>
      </c>
      <c r="B181" s="131" t="s">
        <v>2827</v>
      </c>
      <c r="C181" s="132" t="s">
        <v>9</v>
      </c>
      <c r="D181" s="133">
        <v>16</v>
      </c>
      <c r="E181" s="143"/>
      <c r="F181" s="144">
        <f t="shared" si="3"/>
        <v>0</v>
      </c>
    </row>
    <row r="182" spans="1:6">
      <c r="A182" s="130" t="s">
        <v>2828</v>
      </c>
      <c r="B182" s="131" t="s">
        <v>2829</v>
      </c>
      <c r="C182" s="132" t="s">
        <v>9</v>
      </c>
      <c r="D182" s="133">
        <v>75</v>
      </c>
      <c r="E182" s="143"/>
      <c r="F182" s="144">
        <f t="shared" si="3"/>
        <v>0</v>
      </c>
    </row>
    <row r="183" spans="1:6">
      <c r="A183" s="130" t="s">
        <v>2830</v>
      </c>
      <c r="B183" s="131" t="s">
        <v>2831</v>
      </c>
      <c r="C183" s="132" t="s">
        <v>9</v>
      </c>
      <c r="D183" s="133">
        <v>78</v>
      </c>
      <c r="E183" s="143"/>
      <c r="F183" s="144">
        <f t="shared" si="3"/>
        <v>0</v>
      </c>
    </row>
    <row r="184" spans="1:6" ht="12" customHeight="1">
      <c r="A184" s="130" t="s">
        <v>2832</v>
      </c>
      <c r="B184" s="131" t="s">
        <v>2833</v>
      </c>
      <c r="C184" s="132" t="s">
        <v>9</v>
      </c>
      <c r="D184" s="133">
        <v>120</v>
      </c>
      <c r="E184" s="143"/>
      <c r="F184" s="144">
        <f t="shared" si="3"/>
        <v>0</v>
      </c>
    </row>
    <row r="185" spans="1:6">
      <c r="A185" s="130" t="s">
        <v>2834</v>
      </c>
      <c r="B185" s="131" t="s">
        <v>2835</v>
      </c>
      <c r="C185" s="132" t="s">
        <v>9</v>
      </c>
      <c r="D185" s="133">
        <v>170</v>
      </c>
      <c r="E185" s="143"/>
      <c r="F185" s="144">
        <f t="shared" si="3"/>
        <v>0</v>
      </c>
    </row>
    <row r="186" spans="1:6">
      <c r="A186" s="130" t="s">
        <v>2836</v>
      </c>
      <c r="B186" s="131" t="s">
        <v>2837</v>
      </c>
      <c r="C186" s="132" t="s">
        <v>9</v>
      </c>
      <c r="D186" s="133">
        <v>85</v>
      </c>
      <c r="E186" s="143"/>
      <c r="F186" s="144">
        <f t="shared" si="3"/>
        <v>0</v>
      </c>
    </row>
    <row r="187" spans="1:6" ht="12" thickBot="1">
      <c r="A187" s="130" t="s">
        <v>2838</v>
      </c>
      <c r="B187" s="131" t="s">
        <v>2839</v>
      </c>
      <c r="C187" s="132" t="s">
        <v>9</v>
      </c>
      <c r="D187" s="133">
        <v>140</v>
      </c>
      <c r="E187" s="143"/>
      <c r="F187" s="144">
        <f t="shared" si="3"/>
        <v>0</v>
      </c>
    </row>
    <row r="188" spans="1:6" ht="12" thickBot="1">
      <c r="A188" s="369" t="s">
        <v>2840</v>
      </c>
      <c r="B188" s="370"/>
      <c r="C188" s="370"/>
      <c r="D188" s="371"/>
      <c r="E188" s="143"/>
      <c r="F188" s="144"/>
    </row>
    <row r="189" spans="1:6">
      <c r="A189" s="130" t="s">
        <v>2841</v>
      </c>
      <c r="B189" s="131" t="s">
        <v>2842</v>
      </c>
      <c r="C189" s="132" t="s">
        <v>9</v>
      </c>
      <c r="D189" s="133">
        <v>80</v>
      </c>
      <c r="E189" s="143"/>
      <c r="F189" s="144">
        <f t="shared" si="3"/>
        <v>0</v>
      </c>
    </row>
    <row r="190" spans="1:6">
      <c r="A190" s="130" t="s">
        <v>2843</v>
      </c>
      <c r="B190" s="131" t="s">
        <v>2844</v>
      </c>
      <c r="C190" s="132" t="s">
        <v>9</v>
      </c>
      <c r="D190" s="133">
        <v>80</v>
      </c>
      <c r="E190" s="143"/>
      <c r="F190" s="144">
        <f t="shared" si="3"/>
        <v>0</v>
      </c>
    </row>
    <row r="191" spans="1:6">
      <c r="A191" s="130" t="s">
        <v>2845</v>
      </c>
      <c r="B191" s="131" t="s">
        <v>2846</v>
      </c>
      <c r="C191" s="132" t="s">
        <v>9</v>
      </c>
      <c r="D191" s="133">
        <v>80</v>
      </c>
      <c r="E191" s="143"/>
      <c r="F191" s="144">
        <f t="shared" si="3"/>
        <v>0</v>
      </c>
    </row>
    <row r="192" spans="1:6">
      <c r="A192" s="130" t="s">
        <v>2847</v>
      </c>
      <c r="B192" s="131" t="s">
        <v>2848</v>
      </c>
      <c r="C192" s="132" t="s">
        <v>9</v>
      </c>
      <c r="D192" s="133">
        <v>80</v>
      </c>
      <c r="E192" s="143"/>
      <c r="F192" s="144">
        <f t="shared" si="3"/>
        <v>0</v>
      </c>
    </row>
    <row r="193" spans="1:6">
      <c r="A193" s="130" t="s">
        <v>2849</v>
      </c>
      <c r="B193" s="131" t="s">
        <v>2850</v>
      </c>
      <c r="C193" s="132" t="s">
        <v>9</v>
      </c>
      <c r="D193" s="133">
        <v>500</v>
      </c>
      <c r="E193" s="143"/>
      <c r="F193" s="144">
        <f t="shared" si="3"/>
        <v>0</v>
      </c>
    </row>
    <row r="194" spans="1:6">
      <c r="A194" s="148" t="s">
        <v>5033</v>
      </c>
      <c r="B194" s="131" t="s">
        <v>5034</v>
      </c>
      <c r="C194" s="132" t="s">
        <v>9</v>
      </c>
      <c r="D194" s="133">
        <v>195</v>
      </c>
      <c r="E194" s="143"/>
      <c r="F194" s="144">
        <f t="shared" si="3"/>
        <v>0</v>
      </c>
    </row>
    <row r="195" spans="1:6">
      <c r="A195" s="148" t="s">
        <v>5035</v>
      </c>
      <c r="B195" s="131" t="s">
        <v>4719</v>
      </c>
      <c r="C195" s="132" t="s">
        <v>9</v>
      </c>
      <c r="D195" s="133">
        <v>60</v>
      </c>
      <c r="E195" s="143"/>
      <c r="F195" s="144">
        <f t="shared" si="3"/>
        <v>0</v>
      </c>
    </row>
    <row r="196" spans="1:6">
      <c r="A196" s="148" t="s">
        <v>5036</v>
      </c>
      <c r="B196" s="131" t="s">
        <v>4720</v>
      </c>
      <c r="C196" s="132" t="s">
        <v>9</v>
      </c>
      <c r="D196" s="133">
        <v>60</v>
      </c>
      <c r="E196" s="143"/>
      <c r="F196" s="144">
        <f t="shared" si="3"/>
        <v>0</v>
      </c>
    </row>
    <row r="197" spans="1:6">
      <c r="A197" s="148" t="s">
        <v>5037</v>
      </c>
      <c r="B197" s="131" t="s">
        <v>4721</v>
      </c>
      <c r="C197" s="132" t="s">
        <v>9</v>
      </c>
      <c r="D197" s="133">
        <v>60</v>
      </c>
      <c r="E197" s="143"/>
      <c r="F197" s="144">
        <f t="shared" si="3"/>
        <v>0</v>
      </c>
    </row>
    <row r="198" spans="1:6">
      <c r="A198" s="130" t="s">
        <v>2851</v>
      </c>
      <c r="B198" s="131" t="s">
        <v>2852</v>
      </c>
      <c r="C198" s="132" t="s">
        <v>9</v>
      </c>
      <c r="D198" s="133">
        <v>120</v>
      </c>
      <c r="E198" s="143"/>
      <c r="F198" s="144">
        <f t="shared" si="3"/>
        <v>0</v>
      </c>
    </row>
    <row r="199" spans="1:6">
      <c r="A199" s="130" t="s">
        <v>2853</v>
      </c>
      <c r="B199" s="131" t="s">
        <v>756</v>
      </c>
      <c r="C199" s="132" t="s">
        <v>9</v>
      </c>
      <c r="D199" s="133">
        <v>18</v>
      </c>
      <c r="E199" s="143"/>
      <c r="F199" s="144">
        <f t="shared" si="3"/>
        <v>0</v>
      </c>
    </row>
    <row r="200" spans="1:6">
      <c r="A200" s="130" t="s">
        <v>2854</v>
      </c>
      <c r="B200" s="131" t="s">
        <v>2855</v>
      </c>
      <c r="C200" s="132" t="s">
        <v>9</v>
      </c>
      <c r="D200" s="133">
        <v>35</v>
      </c>
      <c r="E200" s="143"/>
      <c r="F200" s="144">
        <f t="shared" si="3"/>
        <v>0</v>
      </c>
    </row>
    <row r="201" spans="1:6">
      <c r="A201" s="130" t="s">
        <v>2856</v>
      </c>
      <c r="B201" s="131" t="s">
        <v>2857</v>
      </c>
      <c r="C201" s="132" t="s">
        <v>9</v>
      </c>
      <c r="D201" s="133">
        <v>35</v>
      </c>
      <c r="E201" s="143"/>
      <c r="F201" s="144">
        <f t="shared" si="3"/>
        <v>0</v>
      </c>
    </row>
    <row r="202" spans="1:6">
      <c r="A202" s="130" t="s">
        <v>2858</v>
      </c>
      <c r="B202" s="131" t="s">
        <v>2859</v>
      </c>
      <c r="C202" s="132" t="s">
        <v>9</v>
      </c>
      <c r="D202" s="133">
        <v>35</v>
      </c>
      <c r="E202" s="143"/>
      <c r="F202" s="144">
        <f t="shared" si="3"/>
        <v>0</v>
      </c>
    </row>
    <row r="203" spans="1:6">
      <c r="A203" s="130" t="s">
        <v>2860</v>
      </c>
      <c r="B203" s="131" t="s">
        <v>2861</v>
      </c>
      <c r="C203" s="132" t="s">
        <v>9</v>
      </c>
      <c r="D203" s="133">
        <v>130</v>
      </c>
      <c r="E203" s="143"/>
      <c r="F203" s="144">
        <f t="shared" si="3"/>
        <v>0</v>
      </c>
    </row>
    <row r="204" spans="1:6" ht="12" thickBot="1">
      <c r="A204" s="130" t="s">
        <v>2862</v>
      </c>
      <c r="B204" s="131" t="s">
        <v>2863</v>
      </c>
      <c r="C204" s="132" t="s">
        <v>9</v>
      </c>
      <c r="D204" s="133">
        <v>150</v>
      </c>
      <c r="E204" s="143"/>
      <c r="F204" s="144">
        <f t="shared" si="3"/>
        <v>0</v>
      </c>
    </row>
    <row r="205" spans="1:6" ht="12" thickBot="1">
      <c r="A205" s="369" t="s">
        <v>3458</v>
      </c>
      <c r="B205" s="370"/>
      <c r="C205" s="370"/>
      <c r="D205" s="371"/>
      <c r="E205" s="143"/>
      <c r="F205" s="144"/>
    </row>
    <row r="206" spans="1:6">
      <c r="A206" s="130" t="s">
        <v>2864</v>
      </c>
      <c r="B206" s="131" t="s">
        <v>2865</v>
      </c>
      <c r="C206" s="132" t="s">
        <v>9</v>
      </c>
      <c r="D206" s="133">
        <v>0.13</v>
      </c>
      <c r="E206" s="143"/>
      <c r="F206" s="144">
        <f t="shared" si="3"/>
        <v>0</v>
      </c>
    </row>
    <row r="207" spans="1:6">
      <c r="A207" s="130" t="s">
        <v>2866</v>
      </c>
      <c r="B207" s="131" t="s">
        <v>2867</v>
      </c>
      <c r="C207" s="132" t="s">
        <v>9</v>
      </c>
      <c r="D207" s="133">
        <v>0.19</v>
      </c>
      <c r="E207" s="143"/>
      <c r="F207" s="144">
        <f t="shared" si="3"/>
        <v>0</v>
      </c>
    </row>
    <row r="208" spans="1:6">
      <c r="A208" s="130" t="s">
        <v>345</v>
      </c>
      <c r="B208" s="131" t="s">
        <v>2868</v>
      </c>
      <c r="C208" s="132" t="s">
        <v>9</v>
      </c>
      <c r="D208" s="133">
        <v>23</v>
      </c>
      <c r="E208" s="143"/>
      <c r="F208" s="144">
        <f t="shared" si="3"/>
        <v>0</v>
      </c>
    </row>
    <row r="209" spans="1:6">
      <c r="A209" s="130" t="s">
        <v>305</v>
      </c>
      <c r="B209" s="131" t="s">
        <v>2869</v>
      </c>
      <c r="C209" s="132" t="s">
        <v>9</v>
      </c>
      <c r="D209" s="133">
        <v>0.47</v>
      </c>
      <c r="E209" s="143"/>
      <c r="F209" s="144">
        <f t="shared" si="3"/>
        <v>0</v>
      </c>
    </row>
    <row r="210" spans="1:6">
      <c r="A210" s="130" t="s">
        <v>317</v>
      </c>
      <c r="B210" s="131" t="s">
        <v>2870</v>
      </c>
      <c r="C210" s="132" t="s">
        <v>9</v>
      </c>
      <c r="D210" s="133">
        <v>0.28000000000000003</v>
      </c>
      <c r="E210" s="143"/>
      <c r="F210" s="144">
        <f t="shared" si="3"/>
        <v>0</v>
      </c>
    </row>
    <row r="211" spans="1:6">
      <c r="A211" s="130" t="s">
        <v>304</v>
      </c>
      <c r="B211" s="131" t="s">
        <v>2871</v>
      </c>
      <c r="C211" s="132" t="s">
        <v>9</v>
      </c>
      <c r="D211" s="133">
        <v>0.21</v>
      </c>
      <c r="E211" s="143"/>
      <c r="F211" s="144">
        <f t="shared" si="3"/>
        <v>0</v>
      </c>
    </row>
    <row r="212" spans="1:6">
      <c r="A212" s="130" t="s">
        <v>2872</v>
      </c>
      <c r="B212" s="131" t="s">
        <v>2873</v>
      </c>
      <c r="C212" s="132" t="s">
        <v>9</v>
      </c>
      <c r="D212" s="133">
        <v>0.2</v>
      </c>
      <c r="E212" s="143"/>
      <c r="F212" s="144">
        <f t="shared" si="3"/>
        <v>0</v>
      </c>
    </row>
    <row r="213" spans="1:6">
      <c r="A213" s="130" t="s">
        <v>192</v>
      </c>
      <c r="B213" s="131" t="s">
        <v>2874</v>
      </c>
      <c r="C213" s="132" t="s">
        <v>9</v>
      </c>
      <c r="D213" s="133">
        <v>0.17</v>
      </c>
      <c r="E213" s="143"/>
      <c r="F213" s="144">
        <f t="shared" si="3"/>
        <v>0</v>
      </c>
    </row>
    <row r="214" spans="1:6">
      <c r="A214" s="130" t="s">
        <v>2875</v>
      </c>
      <c r="B214" s="131" t="s">
        <v>2876</v>
      </c>
      <c r="C214" s="132" t="s">
        <v>9</v>
      </c>
      <c r="D214" s="133">
        <v>0.14000000000000001</v>
      </c>
      <c r="E214" s="143"/>
      <c r="F214" s="144">
        <f t="shared" si="3"/>
        <v>0</v>
      </c>
    </row>
    <row r="215" spans="1:6">
      <c r="A215" s="130" t="s">
        <v>2877</v>
      </c>
      <c r="B215" s="131" t="s">
        <v>2878</v>
      </c>
      <c r="C215" s="132" t="s">
        <v>9</v>
      </c>
      <c r="D215" s="133">
        <v>0.14000000000000001</v>
      </c>
      <c r="E215" s="143"/>
      <c r="F215" s="144">
        <f t="shared" si="3"/>
        <v>0</v>
      </c>
    </row>
    <row r="216" spans="1:6">
      <c r="A216" s="130" t="s">
        <v>2879</v>
      </c>
      <c r="B216" s="131" t="s">
        <v>2880</v>
      </c>
      <c r="C216" s="132" t="s">
        <v>9</v>
      </c>
      <c r="D216" s="133">
        <v>0.13</v>
      </c>
      <c r="E216" s="143"/>
      <c r="F216" s="144">
        <f t="shared" si="3"/>
        <v>0</v>
      </c>
    </row>
    <row r="217" spans="1:6">
      <c r="A217" s="130" t="s">
        <v>2881</v>
      </c>
      <c r="B217" s="131" t="s">
        <v>2882</v>
      </c>
      <c r="C217" s="132" t="s">
        <v>9</v>
      </c>
      <c r="D217" s="133">
        <v>0.13</v>
      </c>
      <c r="E217" s="143"/>
      <c r="F217" s="144">
        <f t="shared" si="3"/>
        <v>0</v>
      </c>
    </row>
    <row r="218" spans="1:6">
      <c r="A218" s="130" t="s">
        <v>2883</v>
      </c>
      <c r="B218" s="131" t="s">
        <v>2884</v>
      </c>
      <c r="C218" s="132" t="s">
        <v>9</v>
      </c>
      <c r="D218" s="133">
        <v>0.13</v>
      </c>
      <c r="E218" s="143"/>
      <c r="F218" s="144">
        <f t="shared" si="3"/>
        <v>0</v>
      </c>
    </row>
    <row r="219" spans="1:6">
      <c r="A219" s="130" t="s">
        <v>212</v>
      </c>
      <c r="B219" s="131" t="s">
        <v>2885</v>
      </c>
      <c r="C219" s="132" t="s">
        <v>9</v>
      </c>
      <c r="D219" s="133">
        <v>0.13</v>
      </c>
      <c r="E219" s="143"/>
      <c r="F219" s="144">
        <f t="shared" si="3"/>
        <v>0</v>
      </c>
    </row>
    <row r="220" spans="1:6">
      <c r="A220" s="130" t="s">
        <v>213</v>
      </c>
      <c r="B220" s="131" t="s">
        <v>2886</v>
      </c>
      <c r="C220" s="132" t="s">
        <v>9</v>
      </c>
      <c r="D220" s="133">
        <v>0.12</v>
      </c>
      <c r="E220" s="143"/>
      <c r="F220" s="144">
        <f t="shared" si="3"/>
        <v>0</v>
      </c>
    </row>
    <row r="221" spans="1:6">
      <c r="A221" s="130" t="s">
        <v>214</v>
      </c>
      <c r="B221" s="131" t="s">
        <v>2887</v>
      </c>
      <c r="C221" s="132" t="s">
        <v>9</v>
      </c>
      <c r="D221" s="133">
        <v>0.1</v>
      </c>
      <c r="E221" s="143"/>
      <c r="F221" s="144">
        <f t="shared" si="3"/>
        <v>0</v>
      </c>
    </row>
    <row r="222" spans="1:6">
      <c r="A222" s="130" t="s">
        <v>219</v>
      </c>
      <c r="B222" s="131" t="s">
        <v>2888</v>
      </c>
      <c r="C222" s="132" t="s">
        <v>9</v>
      </c>
      <c r="D222" s="133">
        <v>0.08</v>
      </c>
      <c r="E222" s="143"/>
      <c r="F222" s="144">
        <f t="shared" ref="F222:F273" si="4">D222*E222</f>
        <v>0</v>
      </c>
    </row>
    <row r="223" spans="1:6">
      <c r="A223" s="130" t="s">
        <v>220</v>
      </c>
      <c r="B223" s="131" t="s">
        <v>2889</v>
      </c>
      <c r="C223" s="132" t="s">
        <v>9</v>
      </c>
      <c r="D223" s="133">
        <v>0.08</v>
      </c>
      <c r="E223" s="143"/>
      <c r="F223" s="144">
        <f t="shared" si="4"/>
        <v>0</v>
      </c>
    </row>
    <row r="224" spans="1:6">
      <c r="A224" s="130" t="s">
        <v>222</v>
      </c>
      <c r="B224" s="131" t="s">
        <v>2890</v>
      </c>
      <c r="C224" s="132" t="s">
        <v>9</v>
      </c>
      <c r="D224" s="133">
        <v>0.09</v>
      </c>
      <c r="E224" s="143"/>
      <c r="F224" s="144">
        <f t="shared" si="4"/>
        <v>0</v>
      </c>
    </row>
    <row r="225" spans="1:6">
      <c r="A225" s="130" t="s">
        <v>224</v>
      </c>
      <c r="B225" s="131" t="s">
        <v>2891</v>
      </c>
      <c r="C225" s="132" t="s">
        <v>9</v>
      </c>
      <c r="D225" s="133">
        <v>0.12</v>
      </c>
      <c r="E225" s="143"/>
      <c r="F225" s="144">
        <f t="shared" si="4"/>
        <v>0</v>
      </c>
    </row>
    <row r="226" spans="1:6">
      <c r="A226" s="130" t="s">
        <v>225</v>
      </c>
      <c r="B226" s="131" t="s">
        <v>2892</v>
      </c>
      <c r="C226" s="132" t="s">
        <v>9</v>
      </c>
      <c r="D226" s="133">
        <v>0.11</v>
      </c>
      <c r="E226" s="143"/>
      <c r="F226" s="144">
        <f t="shared" si="4"/>
        <v>0</v>
      </c>
    </row>
    <row r="227" spans="1:6">
      <c r="A227" s="130" t="s">
        <v>226</v>
      </c>
      <c r="B227" s="131" t="s">
        <v>2893</v>
      </c>
      <c r="C227" s="132" t="s">
        <v>9</v>
      </c>
      <c r="D227" s="133">
        <v>0.1</v>
      </c>
      <c r="E227" s="143"/>
      <c r="F227" s="144">
        <f t="shared" si="4"/>
        <v>0</v>
      </c>
    </row>
    <row r="228" spans="1:6">
      <c r="A228" s="130" t="s">
        <v>227</v>
      </c>
      <c r="B228" s="131" t="s">
        <v>2894</v>
      </c>
      <c r="C228" s="132" t="s">
        <v>9</v>
      </c>
      <c r="D228" s="133">
        <v>0.09</v>
      </c>
      <c r="E228" s="143"/>
      <c r="F228" s="144">
        <f t="shared" si="4"/>
        <v>0</v>
      </c>
    </row>
    <row r="229" spans="1:6">
      <c r="A229" s="130" t="s">
        <v>230</v>
      </c>
      <c r="B229" s="131" t="s">
        <v>2895</v>
      </c>
      <c r="C229" s="132" t="s">
        <v>9</v>
      </c>
      <c r="D229" s="133">
        <v>0.08</v>
      </c>
      <c r="E229" s="143"/>
      <c r="F229" s="144">
        <f t="shared" si="4"/>
        <v>0</v>
      </c>
    </row>
    <row r="230" spans="1:6">
      <c r="A230" s="130" t="s">
        <v>231</v>
      </c>
      <c r="B230" s="131" t="s">
        <v>2896</v>
      </c>
      <c r="C230" s="132" t="s">
        <v>9</v>
      </c>
      <c r="D230" s="133">
        <v>0.09</v>
      </c>
      <c r="E230" s="143"/>
      <c r="F230" s="144">
        <f t="shared" si="4"/>
        <v>0</v>
      </c>
    </row>
    <row r="231" spans="1:6">
      <c r="A231" s="130" t="s">
        <v>232</v>
      </c>
      <c r="B231" s="131" t="s">
        <v>2897</v>
      </c>
      <c r="C231" s="132" t="s">
        <v>9</v>
      </c>
      <c r="D231" s="133">
        <v>0.09</v>
      </c>
      <c r="E231" s="143"/>
      <c r="F231" s="144">
        <f t="shared" si="4"/>
        <v>0</v>
      </c>
    </row>
    <row r="232" spans="1:6">
      <c r="A232" s="130" t="s">
        <v>234</v>
      </c>
      <c r="B232" s="131" t="s">
        <v>2898</v>
      </c>
      <c r="C232" s="132" t="s">
        <v>9</v>
      </c>
      <c r="D232" s="133">
        <v>0.09</v>
      </c>
      <c r="E232" s="143"/>
      <c r="F232" s="144">
        <f t="shared" si="4"/>
        <v>0</v>
      </c>
    </row>
    <row r="233" spans="1:6">
      <c r="A233" s="130" t="s">
        <v>235</v>
      </c>
      <c r="B233" s="131" t="s">
        <v>2899</v>
      </c>
      <c r="C233" s="132" t="s">
        <v>9</v>
      </c>
      <c r="D233" s="133">
        <v>0.09</v>
      </c>
      <c r="E233" s="143"/>
      <c r="F233" s="144">
        <f t="shared" si="4"/>
        <v>0</v>
      </c>
    </row>
    <row r="234" spans="1:6">
      <c r="A234" s="130" t="s">
        <v>249</v>
      </c>
      <c r="B234" s="131" t="s">
        <v>2900</v>
      </c>
      <c r="C234" s="132" t="s">
        <v>9</v>
      </c>
      <c r="D234" s="133">
        <v>0.16</v>
      </c>
      <c r="E234" s="143"/>
      <c r="F234" s="144">
        <f t="shared" si="4"/>
        <v>0</v>
      </c>
    </row>
    <row r="235" spans="1:6">
      <c r="A235" s="130" t="s">
        <v>259</v>
      </c>
      <c r="B235" s="131" t="s">
        <v>2901</v>
      </c>
      <c r="C235" s="132" t="s">
        <v>9</v>
      </c>
      <c r="D235" s="133">
        <v>0.13</v>
      </c>
      <c r="E235" s="143"/>
      <c r="F235" s="144">
        <f t="shared" si="4"/>
        <v>0</v>
      </c>
    </row>
    <row r="236" spans="1:6">
      <c r="A236" s="130" t="s">
        <v>236</v>
      </c>
      <c r="B236" s="131" t="s">
        <v>2902</v>
      </c>
      <c r="C236" s="132" t="s">
        <v>9</v>
      </c>
      <c r="D236" s="133">
        <v>0.17</v>
      </c>
      <c r="E236" s="143"/>
      <c r="F236" s="144">
        <f t="shared" si="4"/>
        <v>0</v>
      </c>
    </row>
    <row r="237" spans="1:6">
      <c r="A237" s="130" t="s">
        <v>237</v>
      </c>
      <c r="B237" s="131" t="s">
        <v>2903</v>
      </c>
      <c r="C237" s="132" t="s">
        <v>9</v>
      </c>
      <c r="D237" s="133">
        <v>0.17</v>
      </c>
      <c r="E237" s="143"/>
      <c r="F237" s="144">
        <f t="shared" si="4"/>
        <v>0</v>
      </c>
    </row>
    <row r="238" spans="1:6">
      <c r="A238" s="130" t="s">
        <v>239</v>
      </c>
      <c r="B238" s="131" t="s">
        <v>2904</v>
      </c>
      <c r="C238" s="132" t="s">
        <v>9</v>
      </c>
      <c r="D238" s="133">
        <v>0.13</v>
      </c>
      <c r="E238" s="143"/>
      <c r="F238" s="144">
        <f t="shared" si="4"/>
        <v>0</v>
      </c>
    </row>
    <row r="239" spans="1:6">
      <c r="A239" s="130" t="s">
        <v>241</v>
      </c>
      <c r="B239" s="131" t="s">
        <v>2905</v>
      </c>
      <c r="C239" s="132" t="s">
        <v>9</v>
      </c>
      <c r="D239" s="133">
        <v>0.13</v>
      </c>
      <c r="E239" s="143"/>
      <c r="F239" s="144">
        <f t="shared" si="4"/>
        <v>0</v>
      </c>
    </row>
    <row r="240" spans="1:6">
      <c r="A240" s="130" t="s">
        <v>244</v>
      </c>
      <c r="B240" s="131" t="s">
        <v>2906</v>
      </c>
      <c r="C240" s="132" t="s">
        <v>9</v>
      </c>
      <c r="D240" s="133">
        <v>0.12</v>
      </c>
      <c r="E240" s="143"/>
      <c r="F240" s="144">
        <f t="shared" si="4"/>
        <v>0</v>
      </c>
    </row>
    <row r="241" spans="1:6">
      <c r="A241" s="130" t="s">
        <v>245</v>
      </c>
      <c r="B241" s="131" t="s">
        <v>2907</v>
      </c>
      <c r="C241" s="132" t="s">
        <v>9</v>
      </c>
      <c r="D241" s="133">
        <v>0.12</v>
      </c>
      <c r="E241" s="143"/>
      <c r="F241" s="144">
        <f t="shared" si="4"/>
        <v>0</v>
      </c>
    </row>
    <row r="242" spans="1:6">
      <c r="A242" s="130" t="s">
        <v>247</v>
      </c>
      <c r="B242" s="131" t="s">
        <v>2908</v>
      </c>
      <c r="C242" s="132" t="s">
        <v>9</v>
      </c>
      <c r="D242" s="133">
        <v>0.13</v>
      </c>
      <c r="E242" s="143"/>
      <c r="F242" s="144">
        <f t="shared" si="4"/>
        <v>0</v>
      </c>
    </row>
    <row r="243" spans="1:6">
      <c r="A243" s="130" t="s">
        <v>2909</v>
      </c>
      <c r="B243" s="131" t="s">
        <v>2910</v>
      </c>
      <c r="C243" s="132" t="s">
        <v>9</v>
      </c>
      <c r="D243" s="133">
        <v>0.06</v>
      </c>
      <c r="E243" s="143"/>
      <c r="F243" s="144">
        <f t="shared" si="4"/>
        <v>0</v>
      </c>
    </row>
    <row r="244" spans="1:6">
      <c r="A244" s="130" t="s">
        <v>2911</v>
      </c>
      <c r="B244" s="131" t="s">
        <v>2912</v>
      </c>
      <c r="C244" s="132" t="s">
        <v>9</v>
      </c>
      <c r="D244" s="133">
        <v>0.06</v>
      </c>
      <c r="E244" s="143"/>
      <c r="F244" s="144">
        <f t="shared" si="4"/>
        <v>0</v>
      </c>
    </row>
    <row r="245" spans="1:6">
      <c r="A245" s="130" t="s">
        <v>2913</v>
      </c>
      <c r="B245" s="131" t="s">
        <v>2914</v>
      </c>
      <c r="C245" s="132" t="s">
        <v>9</v>
      </c>
      <c r="D245" s="133">
        <v>0.06</v>
      </c>
      <c r="E245" s="143"/>
      <c r="F245" s="144">
        <f t="shared" si="4"/>
        <v>0</v>
      </c>
    </row>
    <row r="246" spans="1:6">
      <c r="A246" s="130" t="s">
        <v>2915</v>
      </c>
      <c r="B246" s="131" t="s">
        <v>2916</v>
      </c>
      <c r="C246" s="132" t="s">
        <v>9</v>
      </c>
      <c r="D246" s="133">
        <v>0.06</v>
      </c>
      <c r="E246" s="143"/>
      <c r="F246" s="144">
        <f t="shared" si="4"/>
        <v>0</v>
      </c>
    </row>
    <row r="247" spans="1:6">
      <c r="A247" s="130" t="s">
        <v>428</v>
      </c>
      <c r="B247" s="131" t="s">
        <v>2917</v>
      </c>
      <c r="C247" s="132" t="s">
        <v>9</v>
      </c>
      <c r="D247" s="133">
        <v>0.13</v>
      </c>
      <c r="E247" s="143"/>
      <c r="F247" s="144">
        <f t="shared" si="4"/>
        <v>0</v>
      </c>
    </row>
    <row r="248" spans="1:6">
      <c r="A248" s="130" t="s">
        <v>429</v>
      </c>
      <c r="B248" s="131" t="s">
        <v>2918</v>
      </c>
      <c r="C248" s="132" t="s">
        <v>9</v>
      </c>
      <c r="D248" s="133">
        <v>0.14000000000000001</v>
      </c>
      <c r="E248" s="143"/>
      <c r="F248" s="144">
        <f t="shared" si="4"/>
        <v>0</v>
      </c>
    </row>
    <row r="249" spans="1:6">
      <c r="A249" s="130" t="s">
        <v>445</v>
      </c>
      <c r="B249" s="131" t="s">
        <v>2919</v>
      </c>
      <c r="C249" s="132" t="s">
        <v>9</v>
      </c>
      <c r="D249" s="133">
        <v>0.11</v>
      </c>
      <c r="E249" s="143"/>
      <c r="F249" s="144">
        <f t="shared" si="4"/>
        <v>0</v>
      </c>
    </row>
    <row r="250" spans="1:6">
      <c r="A250" s="130" t="s">
        <v>446</v>
      </c>
      <c r="B250" s="131" t="s">
        <v>2920</v>
      </c>
      <c r="C250" s="132" t="s">
        <v>9</v>
      </c>
      <c r="D250" s="133">
        <v>0.09</v>
      </c>
      <c r="E250" s="143"/>
      <c r="F250" s="144">
        <f t="shared" si="4"/>
        <v>0</v>
      </c>
    </row>
    <row r="251" spans="1:6">
      <c r="A251" s="130" t="s">
        <v>447</v>
      </c>
      <c r="B251" s="131" t="s">
        <v>2921</v>
      </c>
      <c r="C251" s="132" t="s">
        <v>9</v>
      </c>
      <c r="D251" s="133">
        <v>0.08</v>
      </c>
      <c r="E251" s="143"/>
      <c r="F251" s="144">
        <f t="shared" si="4"/>
        <v>0</v>
      </c>
    </row>
    <row r="252" spans="1:6">
      <c r="A252" s="130" t="s">
        <v>448</v>
      </c>
      <c r="B252" s="131" t="s">
        <v>2922</v>
      </c>
      <c r="C252" s="132" t="s">
        <v>9</v>
      </c>
      <c r="D252" s="133">
        <v>0.08</v>
      </c>
      <c r="E252" s="143"/>
      <c r="F252" s="144">
        <f t="shared" si="4"/>
        <v>0</v>
      </c>
    </row>
    <row r="253" spans="1:6">
      <c r="A253" s="130" t="s">
        <v>449</v>
      </c>
      <c r="B253" s="131" t="s">
        <v>2923</v>
      </c>
      <c r="C253" s="132" t="s">
        <v>9</v>
      </c>
      <c r="D253" s="133">
        <v>0.08</v>
      </c>
      <c r="E253" s="143"/>
      <c r="F253" s="144">
        <f t="shared" si="4"/>
        <v>0</v>
      </c>
    </row>
    <row r="254" spans="1:6">
      <c r="A254" s="130" t="s">
        <v>450</v>
      </c>
      <c r="B254" s="131" t="s">
        <v>2924</v>
      </c>
      <c r="C254" s="132" t="s">
        <v>9</v>
      </c>
      <c r="D254" s="133">
        <v>0.08</v>
      </c>
      <c r="E254" s="143"/>
      <c r="F254" s="144">
        <f t="shared" si="4"/>
        <v>0</v>
      </c>
    </row>
    <row r="255" spans="1:6">
      <c r="A255" s="130" t="s">
        <v>451</v>
      </c>
      <c r="B255" s="131" t="s">
        <v>2925</v>
      </c>
      <c r="C255" s="132" t="s">
        <v>9</v>
      </c>
      <c r="D255" s="133">
        <v>0.08</v>
      </c>
      <c r="E255" s="143"/>
      <c r="F255" s="144">
        <f t="shared" si="4"/>
        <v>0</v>
      </c>
    </row>
    <row r="256" spans="1:6">
      <c r="A256" s="130" t="s">
        <v>452</v>
      </c>
      <c r="B256" s="131" t="s">
        <v>2926</v>
      </c>
      <c r="C256" s="132" t="s">
        <v>9</v>
      </c>
      <c r="D256" s="133">
        <v>0.08</v>
      </c>
      <c r="E256" s="143"/>
      <c r="F256" s="144">
        <f t="shared" si="4"/>
        <v>0</v>
      </c>
    </row>
    <row r="257" spans="1:6">
      <c r="A257" s="130" t="s">
        <v>454</v>
      </c>
      <c r="B257" s="131" t="s">
        <v>2927</v>
      </c>
      <c r="C257" s="132" t="s">
        <v>9</v>
      </c>
      <c r="D257" s="133">
        <v>0.08</v>
      </c>
      <c r="E257" s="143"/>
      <c r="F257" s="144">
        <f t="shared" si="4"/>
        <v>0</v>
      </c>
    </row>
    <row r="258" spans="1:6">
      <c r="A258" s="130" t="s">
        <v>455</v>
      </c>
      <c r="B258" s="131" t="s">
        <v>2928</v>
      </c>
      <c r="C258" s="132" t="s">
        <v>9</v>
      </c>
      <c r="D258" s="133">
        <v>0.08</v>
      </c>
      <c r="E258" s="143"/>
      <c r="F258" s="144">
        <f t="shared" si="4"/>
        <v>0</v>
      </c>
    </row>
    <row r="259" spans="1:6">
      <c r="A259" s="130" t="s">
        <v>456</v>
      </c>
      <c r="B259" s="131" t="s">
        <v>2929</v>
      </c>
      <c r="C259" s="132" t="s">
        <v>9</v>
      </c>
      <c r="D259" s="133">
        <v>0.11</v>
      </c>
      <c r="E259" s="143"/>
      <c r="F259" s="144">
        <f t="shared" si="4"/>
        <v>0</v>
      </c>
    </row>
    <row r="260" spans="1:6">
      <c r="A260" s="130" t="s">
        <v>457</v>
      </c>
      <c r="B260" s="131" t="s">
        <v>2930</v>
      </c>
      <c r="C260" s="132" t="s">
        <v>9</v>
      </c>
      <c r="D260" s="133">
        <v>0.09</v>
      </c>
      <c r="E260" s="143"/>
      <c r="F260" s="144">
        <f t="shared" si="4"/>
        <v>0</v>
      </c>
    </row>
    <row r="261" spans="1:6">
      <c r="A261" s="130" t="s">
        <v>458</v>
      </c>
      <c r="B261" s="131" t="s">
        <v>2931</v>
      </c>
      <c r="C261" s="132" t="s">
        <v>9</v>
      </c>
      <c r="D261" s="133">
        <v>0.08</v>
      </c>
      <c r="E261" s="143"/>
      <c r="F261" s="144">
        <f t="shared" si="4"/>
        <v>0</v>
      </c>
    </row>
    <row r="262" spans="1:6">
      <c r="A262" s="130" t="s">
        <v>459</v>
      </c>
      <c r="B262" s="131" t="s">
        <v>2932</v>
      </c>
      <c r="C262" s="132" t="s">
        <v>9</v>
      </c>
      <c r="D262" s="133">
        <v>0.08</v>
      </c>
      <c r="E262" s="143"/>
      <c r="F262" s="144">
        <f t="shared" si="4"/>
        <v>0</v>
      </c>
    </row>
    <row r="263" spans="1:6">
      <c r="A263" s="130" t="s">
        <v>461</v>
      </c>
      <c r="B263" s="131" t="s">
        <v>2933</v>
      </c>
      <c r="C263" s="132" t="s">
        <v>9</v>
      </c>
      <c r="D263" s="133">
        <v>0.08</v>
      </c>
      <c r="E263" s="143"/>
      <c r="F263" s="144">
        <f t="shared" si="4"/>
        <v>0</v>
      </c>
    </row>
    <row r="264" spans="1:6">
      <c r="A264" s="130" t="s">
        <v>462</v>
      </c>
      <c r="B264" s="131" t="s">
        <v>2934</v>
      </c>
      <c r="C264" s="132" t="s">
        <v>9</v>
      </c>
      <c r="D264" s="133">
        <v>0.08</v>
      </c>
      <c r="E264" s="143"/>
      <c r="F264" s="144">
        <f t="shared" si="4"/>
        <v>0</v>
      </c>
    </row>
    <row r="265" spans="1:6">
      <c r="A265" s="130" t="s">
        <v>463</v>
      </c>
      <c r="B265" s="131" t="s">
        <v>2935</v>
      </c>
      <c r="C265" s="132" t="s">
        <v>9</v>
      </c>
      <c r="D265" s="133">
        <v>0.08</v>
      </c>
      <c r="E265" s="143"/>
      <c r="F265" s="144">
        <f t="shared" si="4"/>
        <v>0</v>
      </c>
    </row>
    <row r="266" spans="1:6">
      <c r="A266" s="130" t="s">
        <v>464</v>
      </c>
      <c r="B266" s="131" t="s">
        <v>2936</v>
      </c>
      <c r="C266" s="132" t="s">
        <v>9</v>
      </c>
      <c r="D266" s="133">
        <v>0.08</v>
      </c>
      <c r="E266" s="143"/>
      <c r="F266" s="144">
        <f t="shared" si="4"/>
        <v>0</v>
      </c>
    </row>
    <row r="267" spans="1:6">
      <c r="A267" s="130" t="s">
        <v>465</v>
      </c>
      <c r="B267" s="131" t="s">
        <v>2937</v>
      </c>
      <c r="C267" s="132" t="s">
        <v>9</v>
      </c>
      <c r="D267" s="133">
        <v>0.08</v>
      </c>
      <c r="E267" s="143"/>
      <c r="F267" s="144">
        <f t="shared" si="4"/>
        <v>0</v>
      </c>
    </row>
    <row r="268" spans="1:6">
      <c r="A268" s="130" t="s">
        <v>466</v>
      </c>
      <c r="B268" s="131" t="s">
        <v>2938</v>
      </c>
      <c r="C268" s="132" t="s">
        <v>9</v>
      </c>
      <c r="D268" s="133">
        <v>0.08</v>
      </c>
      <c r="E268" s="143"/>
      <c r="F268" s="144">
        <f t="shared" si="4"/>
        <v>0</v>
      </c>
    </row>
    <row r="269" spans="1:6">
      <c r="A269" s="130" t="s">
        <v>481</v>
      </c>
      <c r="B269" s="131" t="s">
        <v>2939</v>
      </c>
      <c r="C269" s="132" t="s">
        <v>9</v>
      </c>
      <c r="D269" s="133">
        <v>0.11</v>
      </c>
      <c r="E269" s="143"/>
      <c r="F269" s="144">
        <f t="shared" si="4"/>
        <v>0</v>
      </c>
    </row>
    <row r="270" spans="1:6">
      <c r="A270" s="130" t="s">
        <v>487</v>
      </c>
      <c r="B270" s="131" t="s">
        <v>2940</v>
      </c>
      <c r="C270" s="132" t="s">
        <v>9</v>
      </c>
      <c r="D270" s="133">
        <v>0.1</v>
      </c>
      <c r="E270" s="143"/>
      <c r="F270" s="144">
        <f t="shared" si="4"/>
        <v>0</v>
      </c>
    </row>
    <row r="271" spans="1:6">
      <c r="A271" s="130" t="s">
        <v>470</v>
      </c>
      <c r="B271" s="131" t="s">
        <v>2941</v>
      </c>
      <c r="C271" s="132" t="s">
        <v>9</v>
      </c>
      <c r="D271" s="133">
        <v>0.12</v>
      </c>
      <c r="E271" s="143"/>
      <c r="F271" s="144">
        <f t="shared" si="4"/>
        <v>0</v>
      </c>
    </row>
    <row r="272" spans="1:6">
      <c r="A272" s="130" t="s">
        <v>472</v>
      </c>
      <c r="B272" s="131" t="s">
        <v>2942</v>
      </c>
      <c r="C272" s="132" t="s">
        <v>9</v>
      </c>
      <c r="D272" s="133">
        <v>0.12</v>
      </c>
      <c r="E272" s="143"/>
      <c r="F272" s="144">
        <f t="shared" si="4"/>
        <v>0</v>
      </c>
    </row>
    <row r="273" spans="1:6">
      <c r="A273" s="130" t="s">
        <v>475</v>
      </c>
      <c r="B273" s="131" t="s">
        <v>2943</v>
      </c>
      <c r="C273" s="132" t="s">
        <v>9</v>
      </c>
      <c r="D273" s="133">
        <v>0.1</v>
      </c>
      <c r="E273" s="143"/>
      <c r="F273" s="144">
        <f t="shared" si="4"/>
        <v>0</v>
      </c>
    </row>
    <row r="274" spans="1:6">
      <c r="A274" s="130" t="s">
        <v>476</v>
      </c>
      <c r="B274" s="131" t="s">
        <v>2944</v>
      </c>
      <c r="C274" s="132" t="s">
        <v>9</v>
      </c>
      <c r="D274" s="133">
        <v>0.11</v>
      </c>
      <c r="E274" s="143"/>
      <c r="F274" s="144">
        <f t="shared" ref="F274:F302" si="5">D274*E274</f>
        <v>0</v>
      </c>
    </row>
    <row r="275" spans="1:6">
      <c r="A275" s="130" t="s">
        <v>477</v>
      </c>
      <c r="B275" s="131" t="s">
        <v>2945</v>
      </c>
      <c r="C275" s="132" t="s">
        <v>9</v>
      </c>
      <c r="D275" s="133">
        <v>0.11</v>
      </c>
      <c r="E275" s="143"/>
      <c r="F275" s="144">
        <f t="shared" si="5"/>
        <v>0</v>
      </c>
    </row>
    <row r="276" spans="1:6">
      <c r="A276" s="130" t="s">
        <v>478</v>
      </c>
      <c r="B276" s="131" t="s">
        <v>2946</v>
      </c>
      <c r="C276" s="132" t="s">
        <v>9</v>
      </c>
      <c r="D276" s="133">
        <v>0.11</v>
      </c>
      <c r="E276" s="143"/>
      <c r="F276" s="144">
        <f t="shared" si="5"/>
        <v>0</v>
      </c>
    </row>
    <row r="277" spans="1:6">
      <c r="A277" s="130" t="s">
        <v>625</v>
      </c>
      <c r="B277" s="130" t="s">
        <v>626</v>
      </c>
      <c r="C277" s="132" t="s">
        <v>9</v>
      </c>
      <c r="D277" s="201">
        <v>0.69</v>
      </c>
      <c r="E277" s="143"/>
      <c r="F277" s="144">
        <f t="shared" si="5"/>
        <v>0</v>
      </c>
    </row>
    <row r="278" spans="1:6">
      <c r="A278" s="130" t="s">
        <v>3465</v>
      </c>
      <c r="B278" s="130" t="s">
        <v>3466</v>
      </c>
      <c r="C278" s="132" t="s">
        <v>9</v>
      </c>
      <c r="D278" s="201">
        <v>1.58</v>
      </c>
      <c r="E278" s="143"/>
      <c r="F278" s="144">
        <f t="shared" si="5"/>
        <v>0</v>
      </c>
    </row>
    <row r="279" spans="1:6">
      <c r="A279" s="130" t="s">
        <v>651</v>
      </c>
      <c r="B279" s="130" t="s">
        <v>3467</v>
      </c>
      <c r="C279" s="132" t="s">
        <v>9</v>
      </c>
      <c r="D279" s="201">
        <v>0.9</v>
      </c>
      <c r="E279" s="143"/>
      <c r="F279" s="144">
        <f t="shared" si="5"/>
        <v>0</v>
      </c>
    </row>
    <row r="280" spans="1:6">
      <c r="A280" s="130" t="s">
        <v>652</v>
      </c>
      <c r="B280" s="130" t="s">
        <v>3468</v>
      </c>
      <c r="C280" s="132" t="s">
        <v>9</v>
      </c>
      <c r="D280" s="201">
        <v>0.85</v>
      </c>
      <c r="E280" s="143"/>
      <c r="F280" s="144">
        <f t="shared" si="5"/>
        <v>0</v>
      </c>
    </row>
    <row r="281" spans="1:6">
      <c r="A281" s="130" t="s">
        <v>653</v>
      </c>
      <c r="B281" s="130" t="s">
        <v>3469</v>
      </c>
      <c r="C281" s="132" t="s">
        <v>9</v>
      </c>
      <c r="D281" s="201">
        <v>0.85</v>
      </c>
      <c r="E281" s="143"/>
      <c r="F281" s="144">
        <f t="shared" si="5"/>
        <v>0</v>
      </c>
    </row>
    <row r="282" spans="1:6">
      <c r="A282" s="130" t="s">
        <v>654</v>
      </c>
      <c r="B282" s="130" t="s">
        <v>3470</v>
      </c>
      <c r="C282" s="132" t="s">
        <v>9</v>
      </c>
      <c r="D282" s="201">
        <v>0.85</v>
      </c>
      <c r="E282" s="143"/>
      <c r="F282" s="144">
        <f t="shared" si="5"/>
        <v>0</v>
      </c>
    </row>
    <row r="283" spans="1:6" ht="12" thickBot="1">
      <c r="A283" s="211" t="s">
        <v>663</v>
      </c>
      <c r="B283" s="211" t="s">
        <v>3471</v>
      </c>
      <c r="C283" s="132" t="s">
        <v>9</v>
      </c>
      <c r="D283" s="212">
        <v>1.59</v>
      </c>
      <c r="E283" s="143"/>
      <c r="F283" s="144">
        <f t="shared" si="5"/>
        <v>0</v>
      </c>
    </row>
    <row r="284" spans="1:6" ht="12" thickBot="1">
      <c r="A284" s="369" t="s">
        <v>2947</v>
      </c>
      <c r="B284" s="370"/>
      <c r="C284" s="370"/>
      <c r="D284" s="371"/>
      <c r="E284" s="143"/>
      <c r="F284" s="144"/>
    </row>
    <row r="285" spans="1:6">
      <c r="A285" s="130" t="s">
        <v>1936</v>
      </c>
      <c r="B285" s="131" t="s">
        <v>2948</v>
      </c>
      <c r="C285" s="132" t="s">
        <v>9</v>
      </c>
      <c r="D285" s="133">
        <v>3.5</v>
      </c>
      <c r="E285" s="143"/>
      <c r="F285" s="144">
        <f t="shared" si="5"/>
        <v>0</v>
      </c>
    </row>
    <row r="286" spans="1:6" ht="12" thickBot="1">
      <c r="A286" s="130" t="s">
        <v>1937</v>
      </c>
      <c r="B286" s="131" t="s">
        <v>2949</v>
      </c>
      <c r="C286" s="132" t="s">
        <v>9</v>
      </c>
      <c r="D286" s="133">
        <v>10</v>
      </c>
      <c r="E286" s="143"/>
      <c r="F286" s="144">
        <f t="shared" si="5"/>
        <v>0</v>
      </c>
    </row>
    <row r="287" spans="1:6" ht="12" thickBot="1">
      <c r="A287" s="369" t="s">
        <v>2950</v>
      </c>
      <c r="B287" s="370"/>
      <c r="C287" s="370"/>
      <c r="D287" s="371"/>
      <c r="E287" s="143"/>
      <c r="F287" s="144"/>
    </row>
    <row r="288" spans="1:6">
      <c r="A288" s="130" t="s">
        <v>2951</v>
      </c>
      <c r="B288" s="131" t="s">
        <v>2952</v>
      </c>
      <c r="C288" s="132" t="s">
        <v>9</v>
      </c>
      <c r="D288" s="133">
        <v>10</v>
      </c>
      <c r="E288" s="143"/>
      <c r="F288" s="144">
        <f t="shared" si="5"/>
        <v>0</v>
      </c>
    </row>
    <row r="289" spans="1:6">
      <c r="A289" s="130" t="s">
        <v>1701</v>
      </c>
      <c r="B289" s="131" t="s">
        <v>2953</v>
      </c>
      <c r="C289" s="132" t="s">
        <v>9</v>
      </c>
      <c r="D289" s="133">
        <v>40</v>
      </c>
      <c r="E289" s="143"/>
      <c r="F289" s="144">
        <f t="shared" si="5"/>
        <v>0</v>
      </c>
    </row>
    <row r="290" spans="1:6">
      <c r="A290" s="130" t="s">
        <v>1812</v>
      </c>
      <c r="B290" s="131" t="s">
        <v>2954</v>
      </c>
      <c r="C290" s="132" t="s">
        <v>9</v>
      </c>
      <c r="D290" s="133" t="s">
        <v>2955</v>
      </c>
      <c r="E290" s="143"/>
      <c r="F290" s="144"/>
    </row>
    <row r="291" spans="1:6">
      <c r="A291" s="130" t="s">
        <v>2956</v>
      </c>
      <c r="B291" s="131" t="s">
        <v>2957</v>
      </c>
      <c r="C291" s="132" t="s">
        <v>9</v>
      </c>
      <c r="D291" s="133">
        <v>150</v>
      </c>
      <c r="E291" s="143"/>
      <c r="F291" s="144">
        <f t="shared" si="5"/>
        <v>0</v>
      </c>
    </row>
    <row r="292" spans="1:6" ht="12" thickBot="1">
      <c r="A292" s="130" t="s">
        <v>2958</v>
      </c>
      <c r="B292" s="131" t="s">
        <v>2959</v>
      </c>
      <c r="C292" s="132" t="s">
        <v>9</v>
      </c>
      <c r="D292" s="133">
        <v>15</v>
      </c>
      <c r="E292" s="143"/>
      <c r="F292" s="144">
        <f t="shared" si="5"/>
        <v>0</v>
      </c>
    </row>
    <row r="293" spans="1:6" ht="12" thickBot="1">
      <c r="A293" s="369" t="s">
        <v>2960</v>
      </c>
      <c r="B293" s="370"/>
      <c r="C293" s="370"/>
      <c r="D293" s="371"/>
      <c r="E293" s="143"/>
      <c r="F293" s="144"/>
    </row>
    <row r="294" spans="1:6" ht="12" thickBot="1">
      <c r="A294" s="130" t="s">
        <v>2961</v>
      </c>
      <c r="B294" s="131" t="s">
        <v>2962</v>
      </c>
      <c r="C294" s="132" t="s">
        <v>9</v>
      </c>
      <c r="D294" s="133">
        <v>0.74</v>
      </c>
      <c r="E294" s="143"/>
      <c r="F294" s="144">
        <f t="shared" si="5"/>
        <v>0</v>
      </c>
    </row>
    <row r="295" spans="1:6" ht="12" thickBot="1">
      <c r="A295" s="369" t="s">
        <v>2963</v>
      </c>
      <c r="B295" s="370"/>
      <c r="C295" s="370"/>
      <c r="D295" s="371"/>
      <c r="E295" s="143"/>
      <c r="F295" s="144"/>
    </row>
    <row r="296" spans="1:6" ht="12" customHeight="1" thickBot="1">
      <c r="A296" s="130" t="s">
        <v>2964</v>
      </c>
      <c r="B296" s="131" t="s">
        <v>2965</v>
      </c>
      <c r="C296" s="132" t="s">
        <v>9</v>
      </c>
      <c r="D296" s="133">
        <v>135</v>
      </c>
      <c r="E296" s="143"/>
      <c r="F296" s="144">
        <f t="shared" si="5"/>
        <v>0</v>
      </c>
    </row>
    <row r="297" spans="1:6" ht="12" thickBot="1">
      <c r="A297" s="369" t="s">
        <v>2966</v>
      </c>
      <c r="B297" s="370"/>
      <c r="C297" s="370"/>
      <c r="D297" s="371"/>
      <c r="E297" s="143"/>
      <c r="F297" s="144"/>
    </row>
    <row r="298" spans="1:6">
      <c r="A298" s="130" t="s">
        <v>2967</v>
      </c>
      <c r="B298" s="131" t="s">
        <v>2968</v>
      </c>
      <c r="C298" s="132" t="s">
        <v>9</v>
      </c>
      <c r="D298" s="133">
        <v>0.1</v>
      </c>
      <c r="E298" s="143"/>
      <c r="F298" s="144">
        <f t="shared" si="5"/>
        <v>0</v>
      </c>
    </row>
    <row r="299" spans="1:6">
      <c r="A299" s="130" t="s">
        <v>2969</v>
      </c>
      <c r="B299" s="131" t="s">
        <v>2970</v>
      </c>
      <c r="C299" s="132" t="s">
        <v>9</v>
      </c>
      <c r="D299" s="133">
        <v>0.1</v>
      </c>
      <c r="E299" s="143"/>
      <c r="F299" s="144">
        <f t="shared" si="5"/>
        <v>0</v>
      </c>
    </row>
    <row r="300" spans="1:6">
      <c r="A300" s="130" t="s">
        <v>2971</v>
      </c>
      <c r="B300" s="131" t="s">
        <v>2972</v>
      </c>
      <c r="C300" s="132" t="s">
        <v>9</v>
      </c>
      <c r="D300" s="133">
        <v>0.1</v>
      </c>
      <c r="E300" s="143"/>
      <c r="F300" s="144">
        <f t="shared" si="5"/>
        <v>0</v>
      </c>
    </row>
    <row r="301" spans="1:6">
      <c r="A301" s="130" t="s">
        <v>2973</v>
      </c>
      <c r="B301" s="131" t="s">
        <v>2974</v>
      </c>
      <c r="C301" s="132" t="s">
        <v>9</v>
      </c>
      <c r="D301" s="133">
        <v>7.0000000000000007E-2</v>
      </c>
      <c r="E301" s="143"/>
      <c r="F301" s="144">
        <f t="shared" si="5"/>
        <v>0</v>
      </c>
    </row>
    <row r="302" spans="1:6">
      <c r="A302" s="130" t="s">
        <v>2975</v>
      </c>
      <c r="B302" s="131" t="s">
        <v>2976</v>
      </c>
      <c r="C302" s="132" t="s">
        <v>9</v>
      </c>
      <c r="D302" s="133">
        <v>0.35</v>
      </c>
      <c r="E302" s="143"/>
      <c r="F302" s="144">
        <f t="shared" si="5"/>
        <v>0</v>
      </c>
    </row>
    <row r="304" spans="1:6">
      <c r="A304" s="37" t="s">
        <v>119</v>
      </c>
    </row>
  </sheetData>
  <autoFilter ref="A7:F302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5:D205"/>
    <mergeCell ref="A188:D188"/>
    <mergeCell ref="A179:D179"/>
    <mergeCell ref="A174:D174"/>
    <mergeCell ref="A297:D297"/>
    <mergeCell ref="A293:D293"/>
    <mergeCell ref="A295:D295"/>
    <mergeCell ref="A287:D287"/>
    <mergeCell ref="A284:D284"/>
    <mergeCell ref="A170:D170"/>
    <mergeCell ref="A161:D161"/>
    <mergeCell ref="A68:D68"/>
    <mergeCell ref="A74:D74"/>
    <mergeCell ref="A85:D85"/>
    <mergeCell ref="A103:D103"/>
    <mergeCell ref="A111:D111"/>
    <mergeCell ref="A129:D129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5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65" customWidth="1"/>
    <col min="6" max="6" width="8.73046875" style="1" customWidth="1"/>
    <col min="7" max="7" width="8.53125" style="1" customWidth="1" outlineLevel="1"/>
    <col min="8" max="9" width="9.19921875" style="1" customWidth="1" outlineLevel="1"/>
    <col min="10" max="10" width="2.33203125" style="1" customWidth="1"/>
    <col min="11" max="16384" width="9.19921875" style="1"/>
  </cols>
  <sheetData>
    <row r="2" spans="1:9" ht="15.75">
      <c r="B2" s="319" t="s">
        <v>0</v>
      </c>
      <c r="C2" s="319"/>
      <c r="D2" s="319"/>
      <c r="E2" s="319"/>
      <c r="F2" s="319"/>
    </row>
    <row r="3" spans="1:9" ht="15.75">
      <c r="B3" s="319" t="s">
        <v>1956</v>
      </c>
      <c r="C3" s="319"/>
      <c r="D3" s="319"/>
      <c r="E3" s="319"/>
      <c r="F3" s="319"/>
    </row>
    <row r="4" spans="1:9">
      <c r="B4" s="1" t="s">
        <v>3758</v>
      </c>
      <c r="F4" s="46"/>
      <c r="H4" s="66" t="s">
        <v>1957</v>
      </c>
      <c r="I4" s="67">
        <v>0</v>
      </c>
    </row>
    <row r="5" spans="1:9" ht="14.65" thickBot="1">
      <c r="B5" s="1" t="s">
        <v>1</v>
      </c>
      <c r="E5" s="105" t="s">
        <v>2088</v>
      </c>
      <c r="H5" s="66" t="s">
        <v>1958</v>
      </c>
      <c r="I5" s="7">
        <f>SUM(I19:I752)</f>
        <v>0</v>
      </c>
    </row>
    <row r="6" spans="1:9" ht="23.65" thickBot="1">
      <c r="A6" s="17" t="s">
        <v>3238</v>
      </c>
      <c r="B6" s="17" t="s">
        <v>121</v>
      </c>
      <c r="C6" s="38" t="s">
        <v>122</v>
      </c>
      <c r="D6" s="38" t="s">
        <v>123</v>
      </c>
      <c r="E6" s="38" t="s">
        <v>124</v>
      </c>
      <c r="F6" s="18" t="s">
        <v>6</v>
      </c>
      <c r="G6" s="78" t="s">
        <v>1959</v>
      </c>
      <c r="H6" s="79" t="s">
        <v>1960</v>
      </c>
      <c r="I6" s="80" t="s">
        <v>1961</v>
      </c>
    </row>
    <row r="7" spans="1:9">
      <c r="A7" s="26"/>
      <c r="B7" s="317" t="s">
        <v>3800</v>
      </c>
      <c r="C7" s="318"/>
      <c r="D7" s="318"/>
      <c r="E7" s="318"/>
      <c r="F7" s="318"/>
      <c r="G7" s="83"/>
      <c r="H7" s="84"/>
      <c r="I7" s="85"/>
    </row>
    <row r="8" spans="1:9">
      <c r="A8" s="26"/>
      <c r="B8" s="149" t="s">
        <v>3801</v>
      </c>
      <c r="C8" s="4"/>
      <c r="D8" s="4"/>
      <c r="E8" s="70"/>
      <c r="F8" s="5"/>
      <c r="G8" s="83"/>
      <c r="H8" s="84"/>
      <c r="I8" s="85"/>
    </row>
    <row r="9" spans="1:9">
      <c r="A9" s="26">
        <v>0</v>
      </c>
      <c r="B9" s="11" t="s">
        <v>5052</v>
      </c>
      <c r="C9" s="4" t="s">
        <v>5053</v>
      </c>
      <c r="D9" s="4" t="s">
        <v>133</v>
      </c>
      <c r="E9" s="70" t="s">
        <v>127</v>
      </c>
      <c r="F9" s="5">
        <v>0.46</v>
      </c>
      <c r="G9" s="83">
        <f t="shared" ref="G9:G17" si="0">F9*(1-Скидка_SUNMIGHT)</f>
        <v>0.46</v>
      </c>
      <c r="H9" s="84"/>
      <c r="I9" s="85">
        <f t="shared" ref="I9:I17" si="1">G9*H9</f>
        <v>0</v>
      </c>
    </row>
    <row r="10" spans="1:9">
      <c r="A10" s="26">
        <v>0</v>
      </c>
      <c r="B10" s="11" t="s">
        <v>5054</v>
      </c>
      <c r="C10" s="4" t="s">
        <v>5053</v>
      </c>
      <c r="D10" s="4" t="s">
        <v>136</v>
      </c>
      <c r="E10" s="70" t="s">
        <v>127</v>
      </c>
      <c r="F10" s="5">
        <v>0.42</v>
      </c>
      <c r="G10" s="83">
        <f t="shared" si="0"/>
        <v>0.42</v>
      </c>
      <c r="H10" s="84"/>
      <c r="I10" s="85">
        <f t="shared" si="1"/>
        <v>0</v>
      </c>
    </row>
    <row r="11" spans="1:9">
      <c r="A11" s="26">
        <v>0</v>
      </c>
      <c r="B11" s="11" t="s">
        <v>5055</v>
      </c>
      <c r="C11" s="4" t="s">
        <v>5053</v>
      </c>
      <c r="D11" s="4" t="s">
        <v>138</v>
      </c>
      <c r="E11" s="70" t="s">
        <v>127</v>
      </c>
      <c r="F11" s="5">
        <v>0.42</v>
      </c>
      <c r="G11" s="83">
        <f t="shared" si="0"/>
        <v>0.42</v>
      </c>
      <c r="H11" s="84"/>
      <c r="I11" s="85">
        <f t="shared" si="1"/>
        <v>0</v>
      </c>
    </row>
    <row r="12" spans="1:9">
      <c r="A12" s="26">
        <v>0</v>
      </c>
      <c r="B12" s="11" t="s">
        <v>5056</v>
      </c>
      <c r="C12" s="4" t="s">
        <v>5053</v>
      </c>
      <c r="D12" s="4" t="s">
        <v>140</v>
      </c>
      <c r="E12" s="70" t="s">
        <v>127</v>
      </c>
      <c r="F12" s="5">
        <v>0.42</v>
      </c>
      <c r="G12" s="83">
        <f t="shared" si="0"/>
        <v>0.42</v>
      </c>
      <c r="H12" s="84"/>
      <c r="I12" s="85">
        <f t="shared" si="1"/>
        <v>0</v>
      </c>
    </row>
    <row r="13" spans="1:9">
      <c r="A13" s="26">
        <v>0</v>
      </c>
      <c r="B13" s="11" t="s">
        <v>5057</v>
      </c>
      <c r="C13" s="4" t="s">
        <v>5053</v>
      </c>
      <c r="D13" s="4" t="s">
        <v>142</v>
      </c>
      <c r="E13" s="70" t="s">
        <v>127</v>
      </c>
      <c r="F13" s="5">
        <v>0.42</v>
      </c>
      <c r="G13" s="83">
        <f t="shared" si="0"/>
        <v>0.42</v>
      </c>
      <c r="H13" s="84"/>
      <c r="I13" s="85">
        <f t="shared" si="1"/>
        <v>0</v>
      </c>
    </row>
    <row r="14" spans="1:9">
      <c r="A14" s="26">
        <v>0</v>
      </c>
      <c r="B14" s="11" t="s">
        <v>5058</v>
      </c>
      <c r="C14" s="4" t="s">
        <v>5053</v>
      </c>
      <c r="D14" s="4" t="s">
        <v>144</v>
      </c>
      <c r="E14" s="70" t="s">
        <v>127</v>
      </c>
      <c r="F14" s="5">
        <v>0.42</v>
      </c>
      <c r="G14" s="83">
        <f t="shared" si="0"/>
        <v>0.42</v>
      </c>
      <c r="H14" s="84"/>
      <c r="I14" s="85">
        <f t="shared" si="1"/>
        <v>0</v>
      </c>
    </row>
    <row r="15" spans="1:9">
      <c r="A15" s="26">
        <v>0</v>
      </c>
      <c r="B15" s="11" t="s">
        <v>5059</v>
      </c>
      <c r="C15" s="4" t="s">
        <v>5053</v>
      </c>
      <c r="D15" s="4" t="s">
        <v>146</v>
      </c>
      <c r="E15" s="70" t="s">
        <v>127</v>
      </c>
      <c r="F15" s="5">
        <v>0.42</v>
      </c>
      <c r="G15" s="83">
        <f t="shared" si="0"/>
        <v>0.42</v>
      </c>
      <c r="H15" s="84"/>
      <c r="I15" s="85">
        <f t="shared" si="1"/>
        <v>0</v>
      </c>
    </row>
    <row r="16" spans="1:9">
      <c r="A16" s="26">
        <v>0</v>
      </c>
      <c r="B16" s="11" t="s">
        <v>5060</v>
      </c>
      <c r="C16" s="4" t="s">
        <v>5053</v>
      </c>
      <c r="D16" s="4" t="s">
        <v>150</v>
      </c>
      <c r="E16" s="70" t="s">
        <v>127</v>
      </c>
      <c r="F16" s="5">
        <v>0.42</v>
      </c>
      <c r="G16" s="83">
        <f t="shared" si="0"/>
        <v>0.42</v>
      </c>
      <c r="H16" s="84"/>
      <c r="I16" s="85">
        <f t="shared" si="1"/>
        <v>0</v>
      </c>
    </row>
    <row r="17" spans="1:9">
      <c r="A17" s="26">
        <v>0</v>
      </c>
      <c r="B17" s="11" t="s">
        <v>5061</v>
      </c>
      <c r="C17" s="4" t="s">
        <v>5053</v>
      </c>
      <c r="D17" s="4" t="s">
        <v>154</v>
      </c>
      <c r="E17" s="70" t="s">
        <v>127</v>
      </c>
      <c r="F17" s="5">
        <v>0.42</v>
      </c>
      <c r="G17" s="83">
        <f t="shared" si="0"/>
        <v>0.42</v>
      </c>
      <c r="H17" s="84"/>
      <c r="I17" s="85">
        <f t="shared" si="1"/>
        <v>0</v>
      </c>
    </row>
    <row r="18" spans="1:9">
      <c r="A18" s="26"/>
      <c r="B18" s="149"/>
      <c r="C18" s="4"/>
      <c r="D18" s="4"/>
      <c r="E18" s="70"/>
      <c r="F18" s="5"/>
      <c r="G18" s="83"/>
      <c r="H18" s="84"/>
      <c r="I18" s="85"/>
    </row>
    <row r="19" spans="1:9">
      <c r="A19" s="26">
        <v>0</v>
      </c>
      <c r="B19" s="6" t="s">
        <v>3802</v>
      </c>
      <c r="C19" s="4" t="s">
        <v>3803</v>
      </c>
      <c r="D19" s="4" t="s">
        <v>133</v>
      </c>
      <c r="E19" s="70" t="s">
        <v>127</v>
      </c>
      <c r="F19" s="5">
        <v>0.56999999999999995</v>
      </c>
      <c r="G19" s="83">
        <f>F19*(1-Скидка_SUNMIGHT)</f>
        <v>0.56999999999999995</v>
      </c>
      <c r="H19" s="84"/>
      <c r="I19" s="85">
        <f>G19*H19</f>
        <v>0</v>
      </c>
    </row>
    <row r="20" spans="1:9">
      <c r="A20" s="26">
        <v>0</v>
      </c>
      <c r="B20" s="6" t="s">
        <v>3804</v>
      </c>
      <c r="C20" s="4" t="s">
        <v>3803</v>
      </c>
      <c r="D20" s="4" t="s">
        <v>136</v>
      </c>
      <c r="E20" s="70" t="s">
        <v>127</v>
      </c>
      <c r="F20" s="5">
        <v>0.53</v>
      </c>
      <c r="G20" s="83">
        <f t="shared" ref="G20:G26" si="2">F20*(1-Скидка_SUNMIGHT)</f>
        <v>0.53</v>
      </c>
      <c r="H20" s="84"/>
      <c r="I20" s="85">
        <f t="shared" ref="I20:I26" si="3">G20*H20</f>
        <v>0</v>
      </c>
    </row>
    <row r="21" spans="1:9">
      <c r="A21" s="26">
        <v>0</v>
      </c>
      <c r="B21" s="6" t="s">
        <v>3805</v>
      </c>
      <c r="C21" s="4" t="s">
        <v>3803</v>
      </c>
      <c r="D21" s="4" t="s">
        <v>138</v>
      </c>
      <c r="E21" s="70" t="s">
        <v>127</v>
      </c>
      <c r="F21" s="5">
        <v>0.53</v>
      </c>
      <c r="G21" s="83">
        <f t="shared" si="2"/>
        <v>0.53</v>
      </c>
      <c r="H21" s="84"/>
      <c r="I21" s="85">
        <f t="shared" si="3"/>
        <v>0</v>
      </c>
    </row>
    <row r="22" spans="1:9">
      <c r="A22" s="26">
        <v>0</v>
      </c>
      <c r="B22" s="6" t="s">
        <v>3806</v>
      </c>
      <c r="C22" s="4" t="s">
        <v>3803</v>
      </c>
      <c r="D22" s="4" t="s">
        <v>140</v>
      </c>
      <c r="E22" s="70" t="s">
        <v>127</v>
      </c>
      <c r="F22" s="5">
        <v>0.53</v>
      </c>
      <c r="G22" s="83">
        <f t="shared" si="2"/>
        <v>0.53</v>
      </c>
      <c r="H22" s="84"/>
      <c r="I22" s="85">
        <f t="shared" si="3"/>
        <v>0</v>
      </c>
    </row>
    <row r="23" spans="1:9">
      <c r="A23" s="26">
        <v>0</v>
      </c>
      <c r="B23" s="6" t="s">
        <v>3807</v>
      </c>
      <c r="C23" s="4" t="s">
        <v>3803</v>
      </c>
      <c r="D23" s="4" t="s">
        <v>142</v>
      </c>
      <c r="E23" s="70" t="s">
        <v>127</v>
      </c>
      <c r="F23" s="5">
        <v>0.53</v>
      </c>
      <c r="G23" s="83">
        <f t="shared" si="2"/>
        <v>0.53</v>
      </c>
      <c r="H23" s="84"/>
      <c r="I23" s="85">
        <f t="shared" si="3"/>
        <v>0</v>
      </c>
    </row>
    <row r="24" spans="1:9">
      <c r="A24" s="26">
        <v>0</v>
      </c>
      <c r="B24" s="6" t="s">
        <v>3808</v>
      </c>
      <c r="C24" s="4" t="s">
        <v>3803</v>
      </c>
      <c r="D24" s="4" t="s">
        <v>144</v>
      </c>
      <c r="E24" s="70" t="s">
        <v>127</v>
      </c>
      <c r="F24" s="5">
        <v>0.53</v>
      </c>
      <c r="G24" s="83">
        <f t="shared" si="2"/>
        <v>0.53</v>
      </c>
      <c r="H24" s="84"/>
      <c r="I24" s="85">
        <f t="shared" si="3"/>
        <v>0</v>
      </c>
    </row>
    <row r="25" spans="1:9">
      <c r="A25" s="26">
        <v>0</v>
      </c>
      <c r="B25" s="6" t="s">
        <v>3809</v>
      </c>
      <c r="C25" s="4" t="s">
        <v>3803</v>
      </c>
      <c r="D25" s="4" t="s">
        <v>146</v>
      </c>
      <c r="E25" s="70" t="s">
        <v>127</v>
      </c>
      <c r="F25" s="5">
        <v>0.53</v>
      </c>
      <c r="G25" s="83">
        <f t="shared" si="2"/>
        <v>0.53</v>
      </c>
      <c r="H25" s="84"/>
      <c r="I25" s="85">
        <f t="shared" si="3"/>
        <v>0</v>
      </c>
    </row>
    <row r="26" spans="1:9">
      <c r="A26" s="26">
        <v>0</v>
      </c>
      <c r="B26" s="6" t="s">
        <v>3810</v>
      </c>
      <c r="C26" s="4" t="s">
        <v>3803</v>
      </c>
      <c r="D26" s="4" t="s">
        <v>150</v>
      </c>
      <c r="E26" s="70" t="s">
        <v>127</v>
      </c>
      <c r="F26" s="5">
        <v>0.53</v>
      </c>
      <c r="G26" s="83">
        <f t="shared" si="2"/>
        <v>0.53</v>
      </c>
      <c r="H26" s="84"/>
      <c r="I26" s="85">
        <f t="shared" si="3"/>
        <v>0</v>
      </c>
    </row>
    <row r="27" spans="1:9">
      <c r="A27" s="26">
        <v>0</v>
      </c>
      <c r="B27" s="6" t="s">
        <v>4794</v>
      </c>
      <c r="C27" s="4" t="s">
        <v>3803</v>
      </c>
      <c r="D27" s="4" t="s">
        <v>154</v>
      </c>
      <c r="E27" s="70" t="s">
        <v>127</v>
      </c>
      <c r="F27" s="5">
        <v>0.53</v>
      </c>
      <c r="G27" s="83">
        <f>F27*(1-Скидка_SUNMIGHT)</f>
        <v>0.53</v>
      </c>
      <c r="H27" s="84"/>
      <c r="I27" s="85">
        <f>G27*H27</f>
        <v>0</v>
      </c>
    </row>
    <row r="28" spans="1:9">
      <c r="A28" s="26"/>
      <c r="B28" s="6"/>
      <c r="C28" s="4"/>
      <c r="D28" s="4"/>
      <c r="E28" s="70"/>
      <c r="F28" s="5"/>
      <c r="G28" s="83"/>
      <c r="H28" s="84"/>
      <c r="I28" s="85"/>
    </row>
    <row r="29" spans="1:9">
      <c r="A29" s="26">
        <v>0</v>
      </c>
      <c r="B29" s="6" t="s">
        <v>4759</v>
      </c>
      <c r="C29" s="4" t="s">
        <v>4760</v>
      </c>
      <c r="D29" s="4" t="s">
        <v>133</v>
      </c>
      <c r="E29" s="70" t="s">
        <v>320</v>
      </c>
      <c r="F29" s="5">
        <v>29.32</v>
      </c>
      <c r="G29" s="83">
        <f t="shared" ref="G29:G37" si="4">F29*(1-Скидка_SUNMIGHT)</f>
        <v>29.32</v>
      </c>
      <c r="H29" s="84"/>
      <c r="I29" s="85">
        <f>G29*H29</f>
        <v>0</v>
      </c>
    </row>
    <row r="30" spans="1:9">
      <c r="A30" s="26">
        <v>0</v>
      </c>
      <c r="B30" s="6" t="s">
        <v>4795</v>
      </c>
      <c r="C30" s="4" t="s">
        <v>4760</v>
      </c>
      <c r="D30" s="4" t="s">
        <v>136</v>
      </c>
      <c r="E30" s="70" t="s">
        <v>320</v>
      </c>
      <c r="F30" s="5">
        <v>27.9</v>
      </c>
      <c r="G30" s="83">
        <f t="shared" si="4"/>
        <v>27.9</v>
      </c>
      <c r="H30" s="84"/>
      <c r="I30" s="85">
        <f t="shared" ref="I30:I36" si="5">G30*H30</f>
        <v>0</v>
      </c>
    </row>
    <row r="31" spans="1:9">
      <c r="A31" s="26">
        <v>0</v>
      </c>
      <c r="B31" s="6" t="s">
        <v>4796</v>
      </c>
      <c r="C31" s="4" t="s">
        <v>4760</v>
      </c>
      <c r="D31" s="4" t="s">
        <v>138</v>
      </c>
      <c r="E31" s="70" t="s">
        <v>320</v>
      </c>
      <c r="F31" s="5">
        <v>27.9</v>
      </c>
      <c r="G31" s="83">
        <f t="shared" si="4"/>
        <v>27.9</v>
      </c>
      <c r="H31" s="84"/>
      <c r="I31" s="85">
        <f t="shared" si="5"/>
        <v>0</v>
      </c>
    </row>
    <row r="32" spans="1:9">
      <c r="A32" s="26">
        <v>0</v>
      </c>
      <c r="B32" s="6" t="s">
        <v>4797</v>
      </c>
      <c r="C32" s="4" t="s">
        <v>4760</v>
      </c>
      <c r="D32" s="4" t="s">
        <v>140</v>
      </c>
      <c r="E32" s="70" t="s">
        <v>320</v>
      </c>
      <c r="F32" s="5">
        <v>27.9</v>
      </c>
      <c r="G32" s="83">
        <f t="shared" si="4"/>
        <v>27.9</v>
      </c>
      <c r="H32" s="84"/>
      <c r="I32" s="85">
        <f t="shared" si="5"/>
        <v>0</v>
      </c>
    </row>
    <row r="33" spans="1:9">
      <c r="A33" s="26">
        <v>0</v>
      </c>
      <c r="B33" s="6" t="s">
        <v>4798</v>
      </c>
      <c r="C33" s="4" t="s">
        <v>4760</v>
      </c>
      <c r="D33" s="4" t="s">
        <v>142</v>
      </c>
      <c r="E33" s="70" t="s">
        <v>320</v>
      </c>
      <c r="F33" s="5">
        <v>27.9</v>
      </c>
      <c r="G33" s="83">
        <f t="shared" si="4"/>
        <v>27.9</v>
      </c>
      <c r="H33" s="84"/>
      <c r="I33" s="85">
        <f t="shared" si="5"/>
        <v>0</v>
      </c>
    </row>
    <row r="34" spans="1:9">
      <c r="A34" s="26">
        <v>0</v>
      </c>
      <c r="B34" s="6" t="s">
        <v>4799</v>
      </c>
      <c r="C34" s="4" t="s">
        <v>4760</v>
      </c>
      <c r="D34" s="4" t="s">
        <v>144</v>
      </c>
      <c r="E34" s="70" t="s">
        <v>320</v>
      </c>
      <c r="F34" s="5">
        <v>27.9</v>
      </c>
      <c r="G34" s="83">
        <f t="shared" si="4"/>
        <v>27.9</v>
      </c>
      <c r="H34" s="84"/>
      <c r="I34" s="85">
        <f t="shared" si="5"/>
        <v>0</v>
      </c>
    </row>
    <row r="35" spans="1:9">
      <c r="A35" s="26">
        <v>0</v>
      </c>
      <c r="B35" s="6" t="s">
        <v>4800</v>
      </c>
      <c r="C35" s="4" t="s">
        <v>4760</v>
      </c>
      <c r="D35" s="4" t="s">
        <v>146</v>
      </c>
      <c r="E35" s="70" t="s">
        <v>320</v>
      </c>
      <c r="F35" s="5">
        <v>27.9</v>
      </c>
      <c r="G35" s="83">
        <f t="shared" si="4"/>
        <v>27.9</v>
      </c>
      <c r="H35" s="84"/>
      <c r="I35" s="85">
        <f t="shared" si="5"/>
        <v>0</v>
      </c>
    </row>
    <row r="36" spans="1:9">
      <c r="A36" s="26">
        <v>0</v>
      </c>
      <c r="B36" s="6" t="s">
        <v>4801</v>
      </c>
      <c r="C36" s="4" t="s">
        <v>4760</v>
      </c>
      <c r="D36" s="4" t="s">
        <v>150</v>
      </c>
      <c r="E36" s="70" t="s">
        <v>320</v>
      </c>
      <c r="F36" s="5">
        <v>27.9</v>
      </c>
      <c r="G36" s="83">
        <f t="shared" si="4"/>
        <v>27.9</v>
      </c>
      <c r="H36" s="84"/>
      <c r="I36" s="85">
        <f t="shared" si="5"/>
        <v>0</v>
      </c>
    </row>
    <row r="37" spans="1:9" ht="12" thickBot="1">
      <c r="A37" s="26">
        <v>0</v>
      </c>
      <c r="B37" s="6" t="s">
        <v>4802</v>
      </c>
      <c r="C37" s="4" t="s">
        <v>4760</v>
      </c>
      <c r="D37" s="4" t="s">
        <v>154</v>
      </c>
      <c r="E37" s="70" t="s">
        <v>320</v>
      </c>
      <c r="F37" s="5">
        <v>27.9</v>
      </c>
      <c r="G37" s="83">
        <f t="shared" si="4"/>
        <v>27.9</v>
      </c>
      <c r="H37" s="84"/>
      <c r="I37" s="85">
        <f>G37*H37</f>
        <v>0</v>
      </c>
    </row>
    <row r="38" spans="1:9">
      <c r="A38" s="26"/>
      <c r="B38" s="317" t="s">
        <v>3693</v>
      </c>
      <c r="C38" s="318"/>
      <c r="D38" s="318"/>
      <c r="E38" s="318"/>
      <c r="F38" s="318"/>
      <c r="G38" s="297"/>
      <c r="H38" s="298"/>
      <c r="I38" s="299"/>
    </row>
    <row r="39" spans="1:9">
      <c r="A39" s="26"/>
      <c r="B39" s="149" t="s">
        <v>3694</v>
      </c>
      <c r="C39" s="76"/>
      <c r="D39" s="76"/>
      <c r="E39" s="76"/>
      <c r="F39" s="76"/>
      <c r="G39" s="150"/>
      <c r="H39" s="150"/>
      <c r="I39" s="150"/>
    </row>
    <row r="40" spans="1:9">
      <c r="A40" s="26">
        <v>0</v>
      </c>
      <c r="B40" s="6" t="s">
        <v>3050</v>
      </c>
      <c r="C40" s="4" t="s">
        <v>3127</v>
      </c>
      <c r="D40" s="4" t="s">
        <v>133</v>
      </c>
      <c r="E40" s="70" t="s">
        <v>127</v>
      </c>
      <c r="F40" s="5">
        <v>0.6</v>
      </c>
      <c r="G40" s="83">
        <f t="shared" ref="G40:G69" si="6">F40*(1-Скидка_SUNMIGHT)</f>
        <v>0.6</v>
      </c>
      <c r="H40" s="84"/>
      <c r="I40" s="85">
        <f t="shared" ref="I40:I69" si="7">G40*H40</f>
        <v>0</v>
      </c>
    </row>
    <row r="41" spans="1:9">
      <c r="A41" s="26">
        <v>0</v>
      </c>
      <c r="B41" s="6" t="s">
        <v>3051</v>
      </c>
      <c r="C41" s="4" t="s">
        <v>3127</v>
      </c>
      <c r="D41" s="4" t="s">
        <v>136</v>
      </c>
      <c r="E41" s="70" t="s">
        <v>127</v>
      </c>
      <c r="F41" s="5">
        <v>0.52</v>
      </c>
      <c r="G41" s="83">
        <f t="shared" si="6"/>
        <v>0.52</v>
      </c>
      <c r="H41" s="84"/>
      <c r="I41" s="85">
        <f t="shared" si="7"/>
        <v>0</v>
      </c>
    </row>
    <row r="42" spans="1:9">
      <c r="A42" s="26">
        <v>0</v>
      </c>
      <c r="B42" s="6" t="s">
        <v>3052</v>
      </c>
      <c r="C42" s="4" t="s">
        <v>3127</v>
      </c>
      <c r="D42" s="4" t="s">
        <v>138</v>
      </c>
      <c r="E42" s="70" t="s">
        <v>127</v>
      </c>
      <c r="F42" s="5">
        <v>0.52</v>
      </c>
      <c r="G42" s="83">
        <f t="shared" si="6"/>
        <v>0.52</v>
      </c>
      <c r="H42" s="84"/>
      <c r="I42" s="85">
        <f t="shared" si="7"/>
        <v>0</v>
      </c>
    </row>
    <row r="43" spans="1:9">
      <c r="A43" s="26">
        <v>0</v>
      </c>
      <c r="B43" s="6" t="s">
        <v>3053</v>
      </c>
      <c r="C43" s="4" t="s">
        <v>3127</v>
      </c>
      <c r="D43" s="4" t="s">
        <v>140</v>
      </c>
      <c r="E43" s="70" t="s">
        <v>127</v>
      </c>
      <c r="F43" s="5">
        <v>0.52</v>
      </c>
      <c r="G43" s="83">
        <f t="shared" si="6"/>
        <v>0.52</v>
      </c>
      <c r="H43" s="84"/>
      <c r="I43" s="85">
        <f t="shared" si="7"/>
        <v>0</v>
      </c>
    </row>
    <row r="44" spans="1:9">
      <c r="A44" s="26">
        <v>0</v>
      </c>
      <c r="B44" s="6" t="s">
        <v>3054</v>
      </c>
      <c r="C44" s="4" t="s">
        <v>3127</v>
      </c>
      <c r="D44" s="4" t="s">
        <v>142</v>
      </c>
      <c r="E44" s="70" t="s">
        <v>127</v>
      </c>
      <c r="F44" s="5">
        <v>0.52</v>
      </c>
      <c r="G44" s="83">
        <f t="shared" si="6"/>
        <v>0.52</v>
      </c>
      <c r="H44" s="84"/>
      <c r="I44" s="85">
        <f t="shared" si="7"/>
        <v>0</v>
      </c>
    </row>
    <row r="45" spans="1:9">
      <c r="A45" s="26">
        <v>0</v>
      </c>
      <c r="B45" s="6" t="s">
        <v>3055</v>
      </c>
      <c r="C45" s="4" t="s">
        <v>3127</v>
      </c>
      <c r="D45" s="4" t="s">
        <v>146</v>
      </c>
      <c r="E45" s="70" t="s">
        <v>127</v>
      </c>
      <c r="F45" s="5">
        <v>0.52</v>
      </c>
      <c r="G45" s="83">
        <f t="shared" si="6"/>
        <v>0.52</v>
      </c>
      <c r="H45" s="84"/>
      <c r="I45" s="85">
        <f t="shared" si="7"/>
        <v>0</v>
      </c>
    </row>
    <row r="46" spans="1:9">
      <c r="A46" s="26">
        <v>0</v>
      </c>
      <c r="B46" s="6" t="s">
        <v>3056</v>
      </c>
      <c r="C46" s="4" t="s">
        <v>3127</v>
      </c>
      <c r="D46" s="4" t="s">
        <v>150</v>
      </c>
      <c r="E46" s="70" t="s">
        <v>127</v>
      </c>
      <c r="F46" s="5">
        <v>0.52</v>
      </c>
      <c r="G46" s="83">
        <f t="shared" si="6"/>
        <v>0.52</v>
      </c>
      <c r="H46" s="84"/>
      <c r="I46" s="85">
        <f t="shared" si="7"/>
        <v>0</v>
      </c>
    </row>
    <row r="47" spans="1:9">
      <c r="A47" s="26">
        <v>0</v>
      </c>
      <c r="B47" s="6" t="s">
        <v>3057</v>
      </c>
      <c r="C47" s="4" t="s">
        <v>3127</v>
      </c>
      <c r="D47" s="4" t="s">
        <v>154</v>
      </c>
      <c r="E47" s="70" t="s">
        <v>127</v>
      </c>
      <c r="F47" s="5">
        <v>0.52</v>
      </c>
      <c r="G47" s="83">
        <f t="shared" si="6"/>
        <v>0.52</v>
      </c>
      <c r="H47" s="84"/>
      <c r="I47" s="85">
        <f t="shared" si="7"/>
        <v>0</v>
      </c>
    </row>
    <row r="48" spans="1:9">
      <c r="A48" s="26">
        <v>0</v>
      </c>
      <c r="B48" s="6" t="s">
        <v>3058</v>
      </c>
      <c r="C48" s="4" t="s">
        <v>3127</v>
      </c>
      <c r="D48" s="4" t="s">
        <v>156</v>
      </c>
      <c r="E48" s="70" t="s">
        <v>127</v>
      </c>
      <c r="F48" s="5">
        <v>0.52</v>
      </c>
      <c r="G48" s="83">
        <f t="shared" si="6"/>
        <v>0.52</v>
      </c>
      <c r="H48" s="84"/>
      <c r="I48" s="85">
        <f t="shared" si="7"/>
        <v>0</v>
      </c>
    </row>
    <row r="49" spans="1:9">
      <c r="A49" s="26">
        <v>0</v>
      </c>
      <c r="B49" s="6" t="s">
        <v>3059</v>
      </c>
      <c r="C49" s="4" t="s">
        <v>3127</v>
      </c>
      <c r="D49" s="4" t="s">
        <v>158</v>
      </c>
      <c r="E49" s="70" t="s">
        <v>127</v>
      </c>
      <c r="F49" s="5">
        <v>0.52</v>
      </c>
      <c r="G49" s="83">
        <f t="shared" si="6"/>
        <v>0.52</v>
      </c>
      <c r="H49" s="84"/>
      <c r="I49" s="85">
        <f t="shared" si="7"/>
        <v>0</v>
      </c>
    </row>
    <row r="50" spans="1:9">
      <c r="A50" s="26"/>
      <c r="B50" s="6"/>
      <c r="C50" s="4"/>
      <c r="D50" s="4"/>
      <c r="E50" s="70"/>
      <c r="F50" s="5"/>
      <c r="G50" s="83"/>
      <c r="H50" s="84"/>
      <c r="I50" s="85"/>
    </row>
    <row r="51" spans="1:9">
      <c r="A51" s="26">
        <v>0</v>
      </c>
      <c r="B51" s="6" t="s">
        <v>3060</v>
      </c>
      <c r="C51" s="4" t="s">
        <v>3128</v>
      </c>
      <c r="D51" s="4" t="s">
        <v>133</v>
      </c>
      <c r="E51" s="70" t="s">
        <v>127</v>
      </c>
      <c r="F51" s="5">
        <v>0.78</v>
      </c>
      <c r="G51" s="83">
        <f t="shared" si="6"/>
        <v>0.78</v>
      </c>
      <c r="H51" s="84"/>
      <c r="I51" s="85">
        <f t="shared" si="7"/>
        <v>0</v>
      </c>
    </row>
    <row r="52" spans="1:9">
      <c r="A52" s="26">
        <v>0</v>
      </c>
      <c r="B52" s="6" t="s">
        <v>3061</v>
      </c>
      <c r="C52" s="4" t="s">
        <v>3128</v>
      </c>
      <c r="D52" s="4" t="s">
        <v>136</v>
      </c>
      <c r="E52" s="70" t="s">
        <v>127</v>
      </c>
      <c r="F52" s="5">
        <v>0.68</v>
      </c>
      <c r="G52" s="83">
        <f t="shared" si="6"/>
        <v>0.68</v>
      </c>
      <c r="H52" s="84"/>
      <c r="I52" s="85">
        <f t="shared" si="7"/>
        <v>0</v>
      </c>
    </row>
    <row r="53" spans="1:9">
      <c r="A53" s="26">
        <v>0</v>
      </c>
      <c r="B53" s="6" t="s">
        <v>3062</v>
      </c>
      <c r="C53" s="4" t="s">
        <v>3128</v>
      </c>
      <c r="D53" s="4" t="s">
        <v>138</v>
      </c>
      <c r="E53" s="70" t="s">
        <v>127</v>
      </c>
      <c r="F53" s="5">
        <v>0.68</v>
      </c>
      <c r="G53" s="83">
        <f t="shared" si="6"/>
        <v>0.68</v>
      </c>
      <c r="H53" s="84"/>
      <c r="I53" s="85">
        <f t="shared" si="7"/>
        <v>0</v>
      </c>
    </row>
    <row r="54" spans="1:9">
      <c r="A54" s="26">
        <v>0</v>
      </c>
      <c r="B54" s="6" t="s">
        <v>3063</v>
      </c>
      <c r="C54" s="4" t="s">
        <v>3128</v>
      </c>
      <c r="D54" s="4" t="s">
        <v>140</v>
      </c>
      <c r="E54" s="70" t="s">
        <v>127</v>
      </c>
      <c r="F54" s="5">
        <v>0.68</v>
      </c>
      <c r="G54" s="83">
        <f t="shared" si="6"/>
        <v>0.68</v>
      </c>
      <c r="H54" s="84"/>
      <c r="I54" s="85">
        <f t="shared" si="7"/>
        <v>0</v>
      </c>
    </row>
    <row r="55" spans="1:9">
      <c r="A55" s="26">
        <v>0</v>
      </c>
      <c r="B55" s="6" t="s">
        <v>3064</v>
      </c>
      <c r="C55" s="4" t="s">
        <v>3128</v>
      </c>
      <c r="D55" s="4" t="s">
        <v>142</v>
      </c>
      <c r="E55" s="70" t="s">
        <v>127</v>
      </c>
      <c r="F55" s="5">
        <v>0.68</v>
      </c>
      <c r="G55" s="83">
        <f t="shared" si="6"/>
        <v>0.68</v>
      </c>
      <c r="H55" s="84"/>
      <c r="I55" s="85">
        <f t="shared" si="7"/>
        <v>0</v>
      </c>
    </row>
    <row r="56" spans="1:9">
      <c r="A56" s="26">
        <v>0</v>
      </c>
      <c r="B56" s="6" t="s">
        <v>3065</v>
      </c>
      <c r="C56" s="4" t="s">
        <v>3128</v>
      </c>
      <c r="D56" s="4" t="s">
        <v>146</v>
      </c>
      <c r="E56" s="70" t="s">
        <v>127</v>
      </c>
      <c r="F56" s="5">
        <v>0.68</v>
      </c>
      <c r="G56" s="83">
        <f t="shared" si="6"/>
        <v>0.68</v>
      </c>
      <c r="H56" s="84"/>
      <c r="I56" s="85">
        <f t="shared" si="7"/>
        <v>0</v>
      </c>
    </row>
    <row r="57" spans="1:9">
      <c r="A57" s="26">
        <v>0</v>
      </c>
      <c r="B57" s="6" t="s">
        <v>3066</v>
      </c>
      <c r="C57" s="4" t="s">
        <v>3128</v>
      </c>
      <c r="D57" s="4" t="s">
        <v>150</v>
      </c>
      <c r="E57" s="70" t="s">
        <v>127</v>
      </c>
      <c r="F57" s="5">
        <v>0.68</v>
      </c>
      <c r="G57" s="83">
        <f t="shared" si="6"/>
        <v>0.68</v>
      </c>
      <c r="H57" s="84"/>
      <c r="I57" s="85">
        <f t="shared" si="7"/>
        <v>0</v>
      </c>
    </row>
    <row r="58" spans="1:9">
      <c r="A58" s="26">
        <v>0</v>
      </c>
      <c r="B58" s="6" t="s">
        <v>3067</v>
      </c>
      <c r="C58" s="4" t="s">
        <v>3128</v>
      </c>
      <c r="D58" s="4" t="s">
        <v>154</v>
      </c>
      <c r="E58" s="70" t="s">
        <v>127</v>
      </c>
      <c r="F58" s="5">
        <v>0.68</v>
      </c>
      <c r="G58" s="83">
        <f t="shared" si="6"/>
        <v>0.68</v>
      </c>
      <c r="H58" s="84"/>
      <c r="I58" s="85">
        <f t="shared" si="7"/>
        <v>0</v>
      </c>
    </row>
    <row r="59" spans="1:9">
      <c r="A59" s="26">
        <v>0</v>
      </c>
      <c r="B59" s="6" t="s">
        <v>3068</v>
      </c>
      <c r="C59" s="4" t="s">
        <v>3128</v>
      </c>
      <c r="D59" s="4" t="s">
        <v>156</v>
      </c>
      <c r="E59" s="70" t="s">
        <v>127</v>
      </c>
      <c r="F59" s="5">
        <v>0.68</v>
      </c>
      <c r="G59" s="83">
        <f t="shared" si="6"/>
        <v>0.68</v>
      </c>
      <c r="H59" s="84"/>
      <c r="I59" s="85">
        <f t="shared" si="7"/>
        <v>0</v>
      </c>
    </row>
    <row r="60" spans="1:9">
      <c r="A60" s="26">
        <v>0</v>
      </c>
      <c r="B60" s="6" t="s">
        <v>3069</v>
      </c>
      <c r="C60" s="4" t="s">
        <v>3128</v>
      </c>
      <c r="D60" s="4" t="s">
        <v>158</v>
      </c>
      <c r="E60" s="70" t="s">
        <v>127</v>
      </c>
      <c r="F60" s="5">
        <v>0.68</v>
      </c>
      <c r="G60" s="83">
        <f t="shared" si="6"/>
        <v>0.68</v>
      </c>
      <c r="H60" s="84"/>
      <c r="I60" s="85">
        <f t="shared" si="7"/>
        <v>0</v>
      </c>
    </row>
    <row r="61" spans="1:9">
      <c r="A61" s="26"/>
      <c r="B61" s="6"/>
      <c r="C61" s="4"/>
      <c r="D61" s="4"/>
      <c r="E61" s="70"/>
      <c r="F61" s="5"/>
      <c r="G61" s="83"/>
      <c r="H61" s="84"/>
      <c r="I61" s="85"/>
    </row>
    <row r="62" spans="1:9">
      <c r="A62" s="26">
        <v>0</v>
      </c>
      <c r="B62" s="6" t="s">
        <v>3070</v>
      </c>
      <c r="C62" s="4" t="s">
        <v>3129</v>
      </c>
      <c r="D62" s="4" t="s">
        <v>133</v>
      </c>
      <c r="E62" s="70" t="s">
        <v>127</v>
      </c>
      <c r="F62" s="5">
        <v>1.1599999999999999</v>
      </c>
      <c r="G62" s="83">
        <f t="shared" si="6"/>
        <v>1.1599999999999999</v>
      </c>
      <c r="H62" s="84"/>
      <c r="I62" s="85">
        <f t="shared" si="7"/>
        <v>0</v>
      </c>
    </row>
    <row r="63" spans="1:9">
      <c r="A63" s="26">
        <v>0</v>
      </c>
      <c r="B63" s="6" t="s">
        <v>3071</v>
      </c>
      <c r="C63" s="4" t="s">
        <v>3129</v>
      </c>
      <c r="D63" s="4" t="s">
        <v>136</v>
      </c>
      <c r="E63" s="70" t="s">
        <v>127</v>
      </c>
      <c r="F63" s="5">
        <v>1.05</v>
      </c>
      <c r="G63" s="83">
        <f t="shared" si="6"/>
        <v>1.05</v>
      </c>
      <c r="H63" s="84"/>
      <c r="I63" s="85">
        <f t="shared" si="7"/>
        <v>0</v>
      </c>
    </row>
    <row r="64" spans="1:9">
      <c r="A64" s="26">
        <v>0</v>
      </c>
      <c r="B64" s="6" t="s">
        <v>3072</v>
      </c>
      <c r="C64" s="4" t="s">
        <v>3129</v>
      </c>
      <c r="D64" s="4" t="s">
        <v>138</v>
      </c>
      <c r="E64" s="70" t="s">
        <v>127</v>
      </c>
      <c r="F64" s="5">
        <v>1.05</v>
      </c>
      <c r="G64" s="83">
        <f t="shared" si="6"/>
        <v>1.05</v>
      </c>
      <c r="H64" s="84"/>
      <c r="I64" s="85">
        <f t="shared" si="7"/>
        <v>0</v>
      </c>
    </row>
    <row r="65" spans="1:9">
      <c r="A65" s="26">
        <v>0</v>
      </c>
      <c r="B65" s="6" t="s">
        <v>3073</v>
      </c>
      <c r="C65" s="4" t="s">
        <v>3129</v>
      </c>
      <c r="D65" s="4" t="s">
        <v>140</v>
      </c>
      <c r="E65" s="70" t="s">
        <v>127</v>
      </c>
      <c r="F65" s="5">
        <v>1.05</v>
      </c>
      <c r="G65" s="83">
        <f t="shared" si="6"/>
        <v>1.05</v>
      </c>
      <c r="H65" s="84"/>
      <c r="I65" s="85">
        <f t="shared" si="7"/>
        <v>0</v>
      </c>
    </row>
    <row r="66" spans="1:9">
      <c r="A66" s="26">
        <v>0</v>
      </c>
      <c r="B66" s="6" t="s">
        <v>3074</v>
      </c>
      <c r="C66" s="4" t="s">
        <v>3129</v>
      </c>
      <c r="D66" s="4" t="s">
        <v>142</v>
      </c>
      <c r="E66" s="70" t="s">
        <v>127</v>
      </c>
      <c r="F66" s="5">
        <v>1.05</v>
      </c>
      <c r="G66" s="83">
        <f t="shared" si="6"/>
        <v>1.05</v>
      </c>
      <c r="H66" s="84"/>
      <c r="I66" s="85">
        <f t="shared" si="7"/>
        <v>0</v>
      </c>
    </row>
    <row r="67" spans="1:9">
      <c r="A67" s="26">
        <v>0</v>
      </c>
      <c r="B67" s="6" t="s">
        <v>3075</v>
      </c>
      <c r="C67" s="4" t="s">
        <v>3129</v>
      </c>
      <c r="D67" s="4" t="s">
        <v>146</v>
      </c>
      <c r="E67" s="70" t="s">
        <v>127</v>
      </c>
      <c r="F67" s="5">
        <v>1.05</v>
      </c>
      <c r="G67" s="83">
        <f t="shared" si="6"/>
        <v>1.05</v>
      </c>
      <c r="H67" s="84"/>
      <c r="I67" s="85">
        <f t="shared" si="7"/>
        <v>0</v>
      </c>
    </row>
    <row r="68" spans="1:9">
      <c r="A68" s="26">
        <v>0</v>
      </c>
      <c r="B68" s="6" t="s">
        <v>3076</v>
      </c>
      <c r="C68" s="4" t="s">
        <v>3129</v>
      </c>
      <c r="D68" s="4" t="s">
        <v>150</v>
      </c>
      <c r="E68" s="70" t="s">
        <v>127</v>
      </c>
      <c r="F68" s="5">
        <v>1.05</v>
      </c>
      <c r="G68" s="83">
        <f t="shared" si="6"/>
        <v>1.05</v>
      </c>
      <c r="H68" s="84"/>
      <c r="I68" s="85">
        <f t="shared" si="7"/>
        <v>0</v>
      </c>
    </row>
    <row r="69" spans="1:9">
      <c r="A69" s="26">
        <v>0</v>
      </c>
      <c r="B69" s="6" t="s">
        <v>3077</v>
      </c>
      <c r="C69" s="4" t="s">
        <v>3129</v>
      </c>
      <c r="D69" s="4" t="s">
        <v>154</v>
      </c>
      <c r="E69" s="70" t="s">
        <v>127</v>
      </c>
      <c r="F69" s="5">
        <v>1.05</v>
      </c>
      <c r="G69" s="83">
        <f t="shared" si="6"/>
        <v>1.05</v>
      </c>
      <c r="H69" s="84"/>
      <c r="I69" s="85">
        <f t="shared" si="7"/>
        <v>0</v>
      </c>
    </row>
    <row r="70" spans="1:9">
      <c r="A70" s="26"/>
      <c r="B70" s="6"/>
      <c r="C70" s="4"/>
      <c r="D70" s="4"/>
      <c r="E70" s="70"/>
      <c r="F70" s="5"/>
      <c r="G70" s="83"/>
      <c r="H70" s="84"/>
      <c r="I70" s="85"/>
    </row>
    <row r="71" spans="1:9">
      <c r="A71" s="26">
        <v>0</v>
      </c>
      <c r="B71" s="6" t="s">
        <v>3313</v>
      </c>
      <c r="C71" s="4" t="s">
        <v>3314</v>
      </c>
      <c r="D71" s="4" t="s">
        <v>133</v>
      </c>
      <c r="E71" s="70" t="s">
        <v>324</v>
      </c>
      <c r="F71" s="5">
        <v>45.51</v>
      </c>
      <c r="G71" s="83">
        <f t="shared" ref="G71:G78" si="8">F71*(1-Скидка_SUNMIGHT)</f>
        <v>45.51</v>
      </c>
      <c r="H71" s="84"/>
      <c r="I71" s="85">
        <f t="shared" ref="I71:I78" si="9">G71*H71</f>
        <v>0</v>
      </c>
    </row>
    <row r="72" spans="1:9">
      <c r="A72" s="26">
        <v>0</v>
      </c>
      <c r="B72" s="6" t="s">
        <v>3315</v>
      </c>
      <c r="C72" s="4" t="s">
        <v>3314</v>
      </c>
      <c r="D72" s="4" t="s">
        <v>136</v>
      </c>
      <c r="E72" s="70" t="s">
        <v>324</v>
      </c>
      <c r="F72" s="5">
        <v>41.7</v>
      </c>
      <c r="G72" s="83">
        <f t="shared" si="8"/>
        <v>41.7</v>
      </c>
      <c r="H72" s="84"/>
      <c r="I72" s="85">
        <f t="shared" si="9"/>
        <v>0</v>
      </c>
    </row>
    <row r="73" spans="1:9">
      <c r="A73" s="26">
        <v>0</v>
      </c>
      <c r="B73" s="6" t="s">
        <v>3316</v>
      </c>
      <c r="C73" s="4" t="s">
        <v>3314</v>
      </c>
      <c r="D73" s="4" t="s">
        <v>138</v>
      </c>
      <c r="E73" s="70" t="s">
        <v>324</v>
      </c>
      <c r="F73" s="5">
        <v>41.7</v>
      </c>
      <c r="G73" s="83">
        <f t="shared" si="8"/>
        <v>41.7</v>
      </c>
      <c r="H73" s="84"/>
      <c r="I73" s="85">
        <f t="shared" si="9"/>
        <v>0</v>
      </c>
    </row>
    <row r="74" spans="1:9">
      <c r="A74" s="26">
        <v>0</v>
      </c>
      <c r="B74" s="6" t="s">
        <v>3317</v>
      </c>
      <c r="C74" s="4" t="s">
        <v>3314</v>
      </c>
      <c r="D74" s="4" t="s">
        <v>140</v>
      </c>
      <c r="E74" s="70" t="s">
        <v>324</v>
      </c>
      <c r="F74" s="5">
        <v>41.7</v>
      </c>
      <c r="G74" s="83">
        <f t="shared" si="8"/>
        <v>41.7</v>
      </c>
      <c r="H74" s="84"/>
      <c r="I74" s="85">
        <f t="shared" si="9"/>
        <v>0</v>
      </c>
    </row>
    <row r="75" spans="1:9">
      <c r="A75" s="26">
        <v>0</v>
      </c>
      <c r="B75" s="6" t="s">
        <v>3318</v>
      </c>
      <c r="C75" s="4" t="s">
        <v>3314</v>
      </c>
      <c r="D75" s="4" t="s">
        <v>142</v>
      </c>
      <c r="E75" s="70" t="s">
        <v>324</v>
      </c>
      <c r="F75" s="5">
        <v>41.7</v>
      </c>
      <c r="G75" s="83">
        <f t="shared" si="8"/>
        <v>41.7</v>
      </c>
      <c r="H75" s="84"/>
      <c r="I75" s="85">
        <f t="shared" si="9"/>
        <v>0</v>
      </c>
    </row>
    <row r="76" spans="1:9">
      <c r="A76" s="26">
        <v>0</v>
      </c>
      <c r="B76" s="6" t="s">
        <v>3319</v>
      </c>
      <c r="C76" s="4" t="s">
        <v>3314</v>
      </c>
      <c r="D76" s="4" t="s">
        <v>146</v>
      </c>
      <c r="E76" s="70" t="s">
        <v>324</v>
      </c>
      <c r="F76" s="5">
        <v>41.7</v>
      </c>
      <c r="G76" s="83">
        <f t="shared" si="8"/>
        <v>41.7</v>
      </c>
      <c r="H76" s="84"/>
      <c r="I76" s="85">
        <f t="shared" si="9"/>
        <v>0</v>
      </c>
    </row>
    <row r="77" spans="1:9">
      <c r="A77" s="26">
        <v>0</v>
      </c>
      <c r="B77" s="6" t="s">
        <v>3320</v>
      </c>
      <c r="C77" s="4" t="s">
        <v>3314</v>
      </c>
      <c r="D77" s="4" t="s">
        <v>150</v>
      </c>
      <c r="E77" s="70" t="s">
        <v>324</v>
      </c>
      <c r="F77" s="5">
        <v>41.7</v>
      </c>
      <c r="G77" s="83">
        <f t="shared" si="8"/>
        <v>41.7</v>
      </c>
      <c r="H77" s="84"/>
      <c r="I77" s="85">
        <f t="shared" si="9"/>
        <v>0</v>
      </c>
    </row>
    <row r="78" spans="1:9">
      <c r="A78" s="26">
        <v>0</v>
      </c>
      <c r="B78" s="6" t="s">
        <v>3321</v>
      </c>
      <c r="C78" s="4" t="s">
        <v>3314</v>
      </c>
      <c r="D78" s="4" t="s">
        <v>154</v>
      </c>
      <c r="E78" s="70" t="s">
        <v>324</v>
      </c>
      <c r="F78" s="5">
        <v>41.7</v>
      </c>
      <c r="G78" s="83">
        <f t="shared" si="8"/>
        <v>41.7</v>
      </c>
      <c r="H78" s="84"/>
      <c r="I78" s="85">
        <f t="shared" si="9"/>
        <v>0</v>
      </c>
    </row>
    <row r="79" spans="1:9" ht="12" thickBot="1">
      <c r="A79" s="26"/>
      <c r="B79" s="6"/>
      <c r="C79" s="4"/>
      <c r="D79" s="4"/>
      <c r="E79" s="70"/>
      <c r="F79" s="5"/>
      <c r="G79" s="83"/>
      <c r="H79" s="84"/>
      <c r="I79" s="85"/>
    </row>
    <row r="80" spans="1:9">
      <c r="A80" s="26"/>
      <c r="B80" s="317" t="s">
        <v>3695</v>
      </c>
      <c r="C80" s="318"/>
      <c r="D80" s="318"/>
      <c r="E80" s="318"/>
      <c r="F80" s="318"/>
      <c r="G80" s="83"/>
      <c r="H80" s="84"/>
      <c r="I80" s="85"/>
    </row>
    <row r="81" spans="1:9">
      <c r="A81" s="26"/>
      <c r="B81" s="72" t="s">
        <v>3696</v>
      </c>
      <c r="C81" s="68"/>
      <c r="D81" s="69"/>
      <c r="E81" s="70"/>
      <c r="F81" s="71"/>
      <c r="G81" s="83"/>
      <c r="H81" s="84"/>
      <c r="I81" s="85"/>
    </row>
    <row r="82" spans="1:9">
      <c r="A82" s="26">
        <v>0</v>
      </c>
      <c r="B82" s="6" t="s">
        <v>125</v>
      </c>
      <c r="C82" s="4" t="s">
        <v>3130</v>
      </c>
      <c r="D82" s="4" t="s">
        <v>126</v>
      </c>
      <c r="E82" s="70" t="s">
        <v>127</v>
      </c>
      <c r="F82" s="5">
        <v>0.59</v>
      </c>
      <c r="G82" s="83">
        <f t="shared" ref="G82:G102" si="10">F82*(1-Скидка_SUNMIGHT)</f>
        <v>0.59</v>
      </c>
      <c r="H82" s="84"/>
      <c r="I82" s="85">
        <f>G82*H82</f>
        <v>0</v>
      </c>
    </row>
    <row r="83" spans="1:9">
      <c r="A83" s="26">
        <v>0</v>
      </c>
      <c r="B83" s="6" t="s">
        <v>128</v>
      </c>
      <c r="C83" s="6" t="s">
        <v>3130</v>
      </c>
      <c r="D83" s="6" t="s">
        <v>129</v>
      </c>
      <c r="E83" s="70" t="s">
        <v>127</v>
      </c>
      <c r="F83" s="5">
        <v>0.52</v>
      </c>
      <c r="G83" s="83">
        <f t="shared" si="10"/>
        <v>0.52</v>
      </c>
      <c r="H83" s="84"/>
      <c r="I83" s="85">
        <f t="shared" ref="I83:I146" si="11">G83*H83</f>
        <v>0</v>
      </c>
    </row>
    <row r="84" spans="1:9">
      <c r="A84" s="26">
        <v>0</v>
      </c>
      <c r="B84" s="6" t="s">
        <v>130</v>
      </c>
      <c r="C84" s="6" t="s">
        <v>3130</v>
      </c>
      <c r="D84" s="6" t="s">
        <v>131</v>
      </c>
      <c r="E84" s="70" t="s">
        <v>127</v>
      </c>
      <c r="F84" s="5">
        <v>0.4</v>
      </c>
      <c r="G84" s="83">
        <f t="shared" si="10"/>
        <v>0.4</v>
      </c>
      <c r="H84" s="84"/>
      <c r="I84" s="85">
        <f t="shared" si="11"/>
        <v>0</v>
      </c>
    </row>
    <row r="85" spans="1:9">
      <c r="A85" s="26">
        <v>0</v>
      </c>
      <c r="B85" s="6" t="s">
        <v>132</v>
      </c>
      <c r="C85" s="6" t="s">
        <v>3130</v>
      </c>
      <c r="D85" s="6" t="s">
        <v>133</v>
      </c>
      <c r="E85" s="70" t="s">
        <v>134</v>
      </c>
      <c r="F85" s="5">
        <v>0.35</v>
      </c>
      <c r="G85" s="83">
        <f t="shared" si="10"/>
        <v>0.35</v>
      </c>
      <c r="H85" s="84"/>
      <c r="I85" s="85">
        <f t="shared" si="11"/>
        <v>0</v>
      </c>
    </row>
    <row r="86" spans="1:9">
      <c r="A86" s="26">
        <v>0</v>
      </c>
      <c r="B86" s="6" t="s">
        <v>135</v>
      </c>
      <c r="C86" s="6" t="s">
        <v>3130</v>
      </c>
      <c r="D86" s="6" t="s">
        <v>136</v>
      </c>
      <c r="E86" s="70" t="s">
        <v>134</v>
      </c>
      <c r="F86" s="5">
        <v>0.33</v>
      </c>
      <c r="G86" s="83">
        <f t="shared" si="10"/>
        <v>0.33</v>
      </c>
      <c r="H86" s="84"/>
      <c r="I86" s="85">
        <f t="shared" si="11"/>
        <v>0</v>
      </c>
    </row>
    <row r="87" spans="1:9">
      <c r="A87" s="26">
        <v>0</v>
      </c>
      <c r="B87" s="6" t="s">
        <v>137</v>
      </c>
      <c r="C87" s="6" t="s">
        <v>3130</v>
      </c>
      <c r="D87" s="6" t="s">
        <v>138</v>
      </c>
      <c r="E87" s="70" t="s">
        <v>134</v>
      </c>
      <c r="F87" s="5">
        <v>0.33</v>
      </c>
      <c r="G87" s="83">
        <f t="shared" si="10"/>
        <v>0.33</v>
      </c>
      <c r="H87" s="84"/>
      <c r="I87" s="85">
        <f t="shared" si="11"/>
        <v>0</v>
      </c>
    </row>
    <row r="88" spans="1:9">
      <c r="A88" s="26">
        <v>0</v>
      </c>
      <c r="B88" s="6" t="s">
        <v>139</v>
      </c>
      <c r="C88" s="6" t="s">
        <v>3130</v>
      </c>
      <c r="D88" s="6" t="s">
        <v>140</v>
      </c>
      <c r="E88" s="70" t="s">
        <v>134</v>
      </c>
      <c r="F88" s="5">
        <v>0.33</v>
      </c>
      <c r="G88" s="83">
        <f t="shared" si="10"/>
        <v>0.33</v>
      </c>
      <c r="H88" s="84"/>
      <c r="I88" s="85">
        <f t="shared" si="11"/>
        <v>0</v>
      </c>
    </row>
    <row r="89" spans="1:9">
      <c r="A89" s="26">
        <v>0</v>
      </c>
      <c r="B89" s="6" t="s">
        <v>141</v>
      </c>
      <c r="C89" s="6" t="s">
        <v>3130</v>
      </c>
      <c r="D89" s="6" t="s">
        <v>142</v>
      </c>
      <c r="E89" s="70" t="s">
        <v>134</v>
      </c>
      <c r="F89" s="5">
        <v>0.33</v>
      </c>
      <c r="G89" s="83">
        <f t="shared" si="10"/>
        <v>0.33</v>
      </c>
      <c r="H89" s="84"/>
      <c r="I89" s="85">
        <f t="shared" si="11"/>
        <v>0</v>
      </c>
    </row>
    <row r="90" spans="1:9">
      <c r="A90" s="26">
        <v>0</v>
      </c>
      <c r="B90" s="6" t="s">
        <v>143</v>
      </c>
      <c r="C90" s="6" t="s">
        <v>3130</v>
      </c>
      <c r="D90" s="6" t="s">
        <v>144</v>
      </c>
      <c r="E90" s="70" t="s">
        <v>134</v>
      </c>
      <c r="F90" s="5">
        <v>0.33</v>
      </c>
      <c r="G90" s="83">
        <f t="shared" si="10"/>
        <v>0.33</v>
      </c>
      <c r="H90" s="84"/>
      <c r="I90" s="85">
        <f t="shared" si="11"/>
        <v>0</v>
      </c>
    </row>
    <row r="91" spans="1:9">
      <c r="A91" s="26">
        <v>0</v>
      </c>
      <c r="B91" s="6" t="s">
        <v>145</v>
      </c>
      <c r="C91" s="6" t="s">
        <v>3130</v>
      </c>
      <c r="D91" s="6" t="s">
        <v>146</v>
      </c>
      <c r="E91" s="70" t="s">
        <v>134</v>
      </c>
      <c r="F91" s="5">
        <v>0.33</v>
      </c>
      <c r="G91" s="83">
        <f t="shared" si="10"/>
        <v>0.33</v>
      </c>
      <c r="H91" s="84"/>
      <c r="I91" s="85">
        <f t="shared" si="11"/>
        <v>0</v>
      </c>
    </row>
    <row r="92" spans="1:9">
      <c r="A92" s="26">
        <v>0</v>
      </c>
      <c r="B92" s="6" t="s">
        <v>147</v>
      </c>
      <c r="C92" s="6" t="s">
        <v>3130</v>
      </c>
      <c r="D92" s="6" t="s">
        <v>148</v>
      </c>
      <c r="E92" s="70" t="s">
        <v>134</v>
      </c>
      <c r="F92" s="5">
        <v>0.33</v>
      </c>
      <c r="G92" s="83">
        <f t="shared" si="10"/>
        <v>0.33</v>
      </c>
      <c r="H92" s="84"/>
      <c r="I92" s="85">
        <f t="shared" si="11"/>
        <v>0</v>
      </c>
    </row>
    <row r="93" spans="1:9">
      <c r="A93" s="26">
        <v>0</v>
      </c>
      <c r="B93" s="6" t="s">
        <v>149</v>
      </c>
      <c r="C93" s="6" t="s">
        <v>3130</v>
      </c>
      <c r="D93" s="6" t="s">
        <v>150</v>
      </c>
      <c r="E93" s="70" t="s">
        <v>134</v>
      </c>
      <c r="F93" s="5">
        <v>0.33</v>
      </c>
      <c r="G93" s="83">
        <f t="shared" si="10"/>
        <v>0.33</v>
      </c>
      <c r="H93" s="84"/>
      <c r="I93" s="85">
        <f t="shared" si="11"/>
        <v>0</v>
      </c>
    </row>
    <row r="94" spans="1:9">
      <c r="A94" s="26">
        <v>0</v>
      </c>
      <c r="B94" s="6" t="s">
        <v>151</v>
      </c>
      <c r="C94" s="6" t="s">
        <v>3130</v>
      </c>
      <c r="D94" s="6" t="s">
        <v>152</v>
      </c>
      <c r="E94" s="70" t="s">
        <v>134</v>
      </c>
      <c r="F94" s="5">
        <v>0.33</v>
      </c>
      <c r="G94" s="83">
        <f t="shared" si="10"/>
        <v>0.33</v>
      </c>
      <c r="H94" s="84"/>
      <c r="I94" s="85">
        <f t="shared" si="11"/>
        <v>0</v>
      </c>
    </row>
    <row r="95" spans="1:9">
      <c r="A95" s="26">
        <v>0</v>
      </c>
      <c r="B95" s="6" t="s">
        <v>153</v>
      </c>
      <c r="C95" s="6" t="s">
        <v>3130</v>
      </c>
      <c r="D95" s="6" t="s">
        <v>154</v>
      </c>
      <c r="E95" s="70" t="s">
        <v>134</v>
      </c>
      <c r="F95" s="5">
        <v>0.33</v>
      </c>
      <c r="G95" s="83">
        <f t="shared" si="10"/>
        <v>0.33</v>
      </c>
      <c r="H95" s="84"/>
      <c r="I95" s="85">
        <f t="shared" si="11"/>
        <v>0</v>
      </c>
    </row>
    <row r="96" spans="1:9">
      <c r="A96" s="26">
        <v>0</v>
      </c>
      <c r="B96" s="6" t="s">
        <v>155</v>
      </c>
      <c r="C96" s="6" t="s">
        <v>3130</v>
      </c>
      <c r="D96" s="6" t="s">
        <v>156</v>
      </c>
      <c r="E96" s="70" t="s">
        <v>134</v>
      </c>
      <c r="F96" s="5">
        <v>0.33</v>
      </c>
      <c r="G96" s="83">
        <f t="shared" si="10"/>
        <v>0.33</v>
      </c>
      <c r="H96" s="84"/>
      <c r="I96" s="85">
        <f t="shared" si="11"/>
        <v>0</v>
      </c>
    </row>
    <row r="97" spans="1:9">
      <c r="A97" s="26">
        <v>0</v>
      </c>
      <c r="B97" s="6" t="s">
        <v>157</v>
      </c>
      <c r="C97" s="6" t="s">
        <v>3130</v>
      </c>
      <c r="D97" s="6" t="s">
        <v>158</v>
      </c>
      <c r="E97" s="70" t="s">
        <v>134</v>
      </c>
      <c r="F97" s="5">
        <v>0.33</v>
      </c>
      <c r="G97" s="83">
        <f t="shared" si="10"/>
        <v>0.33</v>
      </c>
      <c r="H97" s="84"/>
      <c r="I97" s="85">
        <f t="shared" si="11"/>
        <v>0</v>
      </c>
    </row>
    <row r="98" spans="1:9">
      <c r="A98" s="26">
        <v>0</v>
      </c>
      <c r="B98" s="6" t="s">
        <v>3906</v>
      </c>
      <c r="C98" s="6" t="s">
        <v>3131</v>
      </c>
      <c r="D98" s="6" t="s">
        <v>159</v>
      </c>
      <c r="E98" s="70" t="s">
        <v>134</v>
      </c>
      <c r="F98" s="5">
        <v>0.47</v>
      </c>
      <c r="G98" s="83">
        <f t="shared" si="10"/>
        <v>0.47</v>
      </c>
      <c r="H98" s="84"/>
      <c r="I98" s="85">
        <f t="shared" si="11"/>
        <v>0</v>
      </c>
    </row>
    <row r="99" spans="1:9">
      <c r="A99" s="26">
        <v>0</v>
      </c>
      <c r="B99" s="6" t="s">
        <v>3907</v>
      </c>
      <c r="C99" s="6" t="s">
        <v>3131</v>
      </c>
      <c r="D99" s="6" t="s">
        <v>160</v>
      </c>
      <c r="E99" s="70" t="s">
        <v>134</v>
      </c>
      <c r="F99" s="5">
        <v>0.47</v>
      </c>
      <c r="G99" s="83">
        <f t="shared" si="10"/>
        <v>0.47</v>
      </c>
      <c r="H99" s="84"/>
      <c r="I99" s="85">
        <f t="shared" si="11"/>
        <v>0</v>
      </c>
    </row>
    <row r="100" spans="1:9">
      <c r="A100" s="26">
        <v>0</v>
      </c>
      <c r="B100" s="6" t="s">
        <v>3908</v>
      </c>
      <c r="C100" s="6" t="s">
        <v>3131</v>
      </c>
      <c r="D100" s="6" t="s">
        <v>161</v>
      </c>
      <c r="E100" s="70" t="s">
        <v>134</v>
      </c>
      <c r="F100" s="5">
        <v>0.47</v>
      </c>
      <c r="G100" s="83">
        <f t="shared" si="10"/>
        <v>0.47</v>
      </c>
      <c r="H100" s="84"/>
      <c r="I100" s="85">
        <f t="shared" si="11"/>
        <v>0</v>
      </c>
    </row>
    <row r="101" spans="1:9">
      <c r="A101" s="26">
        <v>0</v>
      </c>
      <c r="B101" s="6" t="s">
        <v>3909</v>
      </c>
      <c r="C101" s="6" t="s">
        <v>3131</v>
      </c>
      <c r="D101" s="6" t="s">
        <v>162</v>
      </c>
      <c r="E101" s="70" t="s">
        <v>134</v>
      </c>
      <c r="F101" s="5">
        <v>0.47</v>
      </c>
      <c r="G101" s="83">
        <f t="shared" si="10"/>
        <v>0.47</v>
      </c>
      <c r="H101" s="84"/>
      <c r="I101" s="85">
        <f t="shared" si="11"/>
        <v>0</v>
      </c>
    </row>
    <row r="102" spans="1:9">
      <c r="A102" s="26">
        <v>0</v>
      </c>
      <c r="B102" s="6" t="s">
        <v>3910</v>
      </c>
      <c r="C102" s="6" t="s">
        <v>3131</v>
      </c>
      <c r="D102" s="6" t="s">
        <v>163</v>
      </c>
      <c r="E102" s="70" t="s">
        <v>134</v>
      </c>
      <c r="F102" s="5">
        <v>0.47</v>
      </c>
      <c r="G102" s="83">
        <f t="shared" si="10"/>
        <v>0.47</v>
      </c>
      <c r="H102" s="84"/>
      <c r="I102" s="85">
        <f t="shared" si="11"/>
        <v>0</v>
      </c>
    </row>
    <row r="103" spans="1:9">
      <c r="A103" s="26"/>
      <c r="B103" s="6"/>
      <c r="C103" s="6"/>
      <c r="D103" s="6"/>
      <c r="E103" s="70"/>
      <c r="F103" s="151"/>
      <c r="G103" s="83"/>
      <c r="H103" s="84"/>
      <c r="I103" s="85"/>
    </row>
    <row r="104" spans="1:9">
      <c r="A104" s="26">
        <v>0</v>
      </c>
      <c r="B104" s="6" t="s">
        <v>164</v>
      </c>
      <c r="C104" s="6" t="s">
        <v>3132</v>
      </c>
      <c r="D104" s="6" t="s">
        <v>126</v>
      </c>
      <c r="E104" s="70" t="s">
        <v>127</v>
      </c>
      <c r="F104" s="7">
        <v>0.8</v>
      </c>
      <c r="G104" s="83">
        <f t="shared" ref="G104:G124" si="12">F104*(1-Скидка_SUNMIGHT)</f>
        <v>0.8</v>
      </c>
      <c r="H104" s="84"/>
      <c r="I104" s="85">
        <f t="shared" si="11"/>
        <v>0</v>
      </c>
    </row>
    <row r="105" spans="1:9">
      <c r="A105" s="26">
        <v>0</v>
      </c>
      <c r="B105" s="6" t="s">
        <v>165</v>
      </c>
      <c r="C105" s="6" t="s">
        <v>3132</v>
      </c>
      <c r="D105" s="6" t="s">
        <v>129</v>
      </c>
      <c r="E105" s="70" t="s">
        <v>127</v>
      </c>
      <c r="F105" s="7">
        <v>0.73</v>
      </c>
      <c r="G105" s="83">
        <f t="shared" si="12"/>
        <v>0.73</v>
      </c>
      <c r="H105" s="84"/>
      <c r="I105" s="85">
        <f t="shared" si="11"/>
        <v>0</v>
      </c>
    </row>
    <row r="106" spans="1:9">
      <c r="A106" s="26">
        <v>0</v>
      </c>
      <c r="B106" s="6" t="s">
        <v>166</v>
      </c>
      <c r="C106" s="6" t="s">
        <v>3132</v>
      </c>
      <c r="D106" s="6" t="s">
        <v>131</v>
      </c>
      <c r="E106" s="70" t="s">
        <v>127</v>
      </c>
      <c r="F106" s="7">
        <v>0.51</v>
      </c>
      <c r="G106" s="83">
        <f t="shared" si="12"/>
        <v>0.51</v>
      </c>
      <c r="H106" s="84"/>
      <c r="I106" s="85">
        <f t="shared" si="11"/>
        <v>0</v>
      </c>
    </row>
    <row r="107" spans="1:9">
      <c r="A107" s="26">
        <v>0</v>
      </c>
      <c r="B107" s="6" t="s">
        <v>167</v>
      </c>
      <c r="C107" s="6" t="s">
        <v>3132</v>
      </c>
      <c r="D107" s="6" t="s">
        <v>133</v>
      </c>
      <c r="E107" s="70" t="s">
        <v>134</v>
      </c>
      <c r="F107" s="7">
        <v>0.46</v>
      </c>
      <c r="G107" s="83">
        <f t="shared" si="12"/>
        <v>0.46</v>
      </c>
      <c r="H107" s="84"/>
      <c r="I107" s="85">
        <f t="shared" si="11"/>
        <v>0</v>
      </c>
    </row>
    <row r="108" spans="1:9">
      <c r="A108" s="26">
        <v>0</v>
      </c>
      <c r="B108" s="6" t="s">
        <v>168</v>
      </c>
      <c r="C108" s="6" t="s">
        <v>3132</v>
      </c>
      <c r="D108" s="6" t="s">
        <v>136</v>
      </c>
      <c r="E108" s="70" t="s">
        <v>134</v>
      </c>
      <c r="F108" s="7">
        <v>0.44</v>
      </c>
      <c r="G108" s="83">
        <f t="shared" si="12"/>
        <v>0.44</v>
      </c>
      <c r="H108" s="84"/>
      <c r="I108" s="85">
        <f t="shared" si="11"/>
        <v>0</v>
      </c>
    </row>
    <row r="109" spans="1:9">
      <c r="A109" s="26">
        <v>0</v>
      </c>
      <c r="B109" s="6" t="s">
        <v>169</v>
      </c>
      <c r="C109" s="6" t="s">
        <v>3132</v>
      </c>
      <c r="D109" s="6" t="s">
        <v>138</v>
      </c>
      <c r="E109" s="70" t="s">
        <v>134</v>
      </c>
      <c r="F109" s="7">
        <v>0.44</v>
      </c>
      <c r="G109" s="83">
        <f t="shared" si="12"/>
        <v>0.44</v>
      </c>
      <c r="H109" s="84"/>
      <c r="I109" s="85">
        <f t="shared" si="11"/>
        <v>0</v>
      </c>
    </row>
    <row r="110" spans="1:9">
      <c r="A110" s="26">
        <v>0</v>
      </c>
      <c r="B110" s="6" t="s">
        <v>170</v>
      </c>
      <c r="C110" s="6" t="s">
        <v>3132</v>
      </c>
      <c r="D110" s="6" t="s">
        <v>140</v>
      </c>
      <c r="E110" s="70" t="s">
        <v>134</v>
      </c>
      <c r="F110" s="7">
        <v>0.44</v>
      </c>
      <c r="G110" s="83">
        <f t="shared" si="12"/>
        <v>0.44</v>
      </c>
      <c r="H110" s="84"/>
      <c r="I110" s="85">
        <f t="shared" si="11"/>
        <v>0</v>
      </c>
    </row>
    <row r="111" spans="1:9">
      <c r="A111" s="26">
        <v>0</v>
      </c>
      <c r="B111" s="6" t="s">
        <v>171</v>
      </c>
      <c r="C111" s="6" t="s">
        <v>3132</v>
      </c>
      <c r="D111" s="6" t="s">
        <v>142</v>
      </c>
      <c r="E111" s="70" t="s">
        <v>134</v>
      </c>
      <c r="F111" s="7">
        <v>0.44</v>
      </c>
      <c r="G111" s="83">
        <f t="shared" si="12"/>
        <v>0.44</v>
      </c>
      <c r="H111" s="84"/>
      <c r="I111" s="85">
        <f t="shared" si="11"/>
        <v>0</v>
      </c>
    </row>
    <row r="112" spans="1:9">
      <c r="A112" s="26">
        <v>0</v>
      </c>
      <c r="B112" s="6" t="s">
        <v>172</v>
      </c>
      <c r="C112" s="6" t="s">
        <v>3132</v>
      </c>
      <c r="D112" s="6" t="s">
        <v>144</v>
      </c>
      <c r="E112" s="70" t="s">
        <v>134</v>
      </c>
      <c r="F112" s="7">
        <v>0.44</v>
      </c>
      <c r="G112" s="83">
        <f t="shared" si="12"/>
        <v>0.44</v>
      </c>
      <c r="H112" s="84"/>
      <c r="I112" s="85">
        <f t="shared" si="11"/>
        <v>0</v>
      </c>
    </row>
    <row r="113" spans="1:9">
      <c r="A113" s="26">
        <v>0</v>
      </c>
      <c r="B113" s="6" t="s">
        <v>173</v>
      </c>
      <c r="C113" s="6" t="s">
        <v>3132</v>
      </c>
      <c r="D113" s="6" t="s">
        <v>146</v>
      </c>
      <c r="E113" s="70" t="s">
        <v>134</v>
      </c>
      <c r="F113" s="7">
        <v>0.44</v>
      </c>
      <c r="G113" s="83">
        <f t="shared" si="12"/>
        <v>0.44</v>
      </c>
      <c r="H113" s="84"/>
      <c r="I113" s="85">
        <f t="shared" si="11"/>
        <v>0</v>
      </c>
    </row>
    <row r="114" spans="1:9">
      <c r="A114" s="26">
        <v>0</v>
      </c>
      <c r="B114" s="6" t="s">
        <v>174</v>
      </c>
      <c r="C114" s="6" t="s">
        <v>3132</v>
      </c>
      <c r="D114" s="6" t="s">
        <v>148</v>
      </c>
      <c r="E114" s="70" t="s">
        <v>134</v>
      </c>
      <c r="F114" s="7">
        <v>0.44</v>
      </c>
      <c r="G114" s="83">
        <f t="shared" si="12"/>
        <v>0.44</v>
      </c>
      <c r="H114" s="84"/>
      <c r="I114" s="85">
        <f t="shared" si="11"/>
        <v>0</v>
      </c>
    </row>
    <row r="115" spans="1:9">
      <c r="A115" s="26">
        <v>0</v>
      </c>
      <c r="B115" s="6" t="s">
        <v>175</v>
      </c>
      <c r="C115" s="6" t="s">
        <v>3132</v>
      </c>
      <c r="D115" s="6" t="s">
        <v>150</v>
      </c>
      <c r="E115" s="70" t="s">
        <v>134</v>
      </c>
      <c r="F115" s="7">
        <v>0.44</v>
      </c>
      <c r="G115" s="83">
        <f t="shared" si="12"/>
        <v>0.44</v>
      </c>
      <c r="H115" s="84"/>
      <c r="I115" s="85">
        <f t="shared" si="11"/>
        <v>0</v>
      </c>
    </row>
    <row r="116" spans="1:9">
      <c r="A116" s="26">
        <v>0</v>
      </c>
      <c r="B116" s="6" t="s">
        <v>176</v>
      </c>
      <c r="C116" s="6" t="s">
        <v>3132</v>
      </c>
      <c r="D116" s="6" t="s">
        <v>152</v>
      </c>
      <c r="E116" s="70" t="s">
        <v>134</v>
      </c>
      <c r="F116" s="7">
        <v>0.44</v>
      </c>
      <c r="G116" s="83">
        <f t="shared" si="12"/>
        <v>0.44</v>
      </c>
      <c r="H116" s="84"/>
      <c r="I116" s="85">
        <f t="shared" si="11"/>
        <v>0</v>
      </c>
    </row>
    <row r="117" spans="1:9">
      <c r="A117" s="26">
        <v>0</v>
      </c>
      <c r="B117" s="6" t="s">
        <v>177</v>
      </c>
      <c r="C117" s="6" t="s">
        <v>3132</v>
      </c>
      <c r="D117" s="6" t="s">
        <v>154</v>
      </c>
      <c r="E117" s="70" t="s">
        <v>134</v>
      </c>
      <c r="F117" s="7">
        <v>0.44</v>
      </c>
      <c r="G117" s="83">
        <f t="shared" si="12"/>
        <v>0.44</v>
      </c>
      <c r="H117" s="84"/>
      <c r="I117" s="85">
        <f t="shared" si="11"/>
        <v>0</v>
      </c>
    </row>
    <row r="118" spans="1:9">
      <c r="A118" s="26">
        <v>0</v>
      </c>
      <c r="B118" s="6" t="s">
        <v>178</v>
      </c>
      <c r="C118" s="6" t="s">
        <v>3132</v>
      </c>
      <c r="D118" s="6" t="s">
        <v>156</v>
      </c>
      <c r="E118" s="70" t="s">
        <v>134</v>
      </c>
      <c r="F118" s="7">
        <v>0.44</v>
      </c>
      <c r="G118" s="83">
        <f t="shared" si="12"/>
        <v>0.44</v>
      </c>
      <c r="H118" s="84"/>
      <c r="I118" s="85">
        <f t="shared" si="11"/>
        <v>0</v>
      </c>
    </row>
    <row r="119" spans="1:9">
      <c r="A119" s="26">
        <v>0</v>
      </c>
      <c r="B119" s="6" t="s">
        <v>179</v>
      </c>
      <c r="C119" s="6" t="s">
        <v>3132</v>
      </c>
      <c r="D119" s="6" t="s">
        <v>158</v>
      </c>
      <c r="E119" s="70" t="s">
        <v>134</v>
      </c>
      <c r="F119" s="7">
        <v>0.44</v>
      </c>
      <c r="G119" s="83">
        <f t="shared" si="12"/>
        <v>0.44</v>
      </c>
      <c r="H119" s="84"/>
      <c r="I119" s="85">
        <f t="shared" si="11"/>
        <v>0</v>
      </c>
    </row>
    <row r="120" spans="1:9">
      <c r="A120" s="26">
        <v>0</v>
      </c>
      <c r="B120" s="6" t="s">
        <v>3911</v>
      </c>
      <c r="C120" s="6" t="s">
        <v>3133</v>
      </c>
      <c r="D120" s="6" t="s">
        <v>159</v>
      </c>
      <c r="E120" s="70" t="s">
        <v>134</v>
      </c>
      <c r="F120" s="7">
        <v>0.56000000000000005</v>
      </c>
      <c r="G120" s="83">
        <f t="shared" si="12"/>
        <v>0.56000000000000005</v>
      </c>
      <c r="H120" s="84"/>
      <c r="I120" s="85">
        <f t="shared" si="11"/>
        <v>0</v>
      </c>
    </row>
    <row r="121" spans="1:9">
      <c r="A121" s="26">
        <v>0</v>
      </c>
      <c r="B121" s="6" t="s">
        <v>3912</v>
      </c>
      <c r="C121" s="6" t="s">
        <v>3133</v>
      </c>
      <c r="D121" s="6" t="s">
        <v>160</v>
      </c>
      <c r="E121" s="70" t="s">
        <v>134</v>
      </c>
      <c r="F121" s="7">
        <v>0.56000000000000005</v>
      </c>
      <c r="G121" s="83">
        <f t="shared" si="12"/>
        <v>0.56000000000000005</v>
      </c>
      <c r="H121" s="84"/>
      <c r="I121" s="85">
        <f t="shared" si="11"/>
        <v>0</v>
      </c>
    </row>
    <row r="122" spans="1:9">
      <c r="A122" s="26">
        <v>0</v>
      </c>
      <c r="B122" s="6" t="s">
        <v>3913</v>
      </c>
      <c r="C122" s="6" t="s">
        <v>3133</v>
      </c>
      <c r="D122" s="6" t="s">
        <v>161</v>
      </c>
      <c r="E122" s="70" t="s">
        <v>134</v>
      </c>
      <c r="F122" s="7">
        <v>0.56000000000000005</v>
      </c>
      <c r="G122" s="83">
        <f t="shared" si="12"/>
        <v>0.56000000000000005</v>
      </c>
      <c r="H122" s="84"/>
      <c r="I122" s="85">
        <f t="shared" si="11"/>
        <v>0</v>
      </c>
    </row>
    <row r="123" spans="1:9">
      <c r="A123" s="26">
        <v>0</v>
      </c>
      <c r="B123" s="6" t="s">
        <v>3914</v>
      </c>
      <c r="C123" s="6" t="s">
        <v>3133</v>
      </c>
      <c r="D123" s="6" t="s">
        <v>162</v>
      </c>
      <c r="E123" s="70" t="s">
        <v>134</v>
      </c>
      <c r="F123" s="7">
        <v>0.56000000000000005</v>
      </c>
      <c r="G123" s="83">
        <f t="shared" si="12"/>
        <v>0.56000000000000005</v>
      </c>
      <c r="H123" s="84"/>
      <c r="I123" s="85">
        <f t="shared" si="11"/>
        <v>0</v>
      </c>
    </row>
    <row r="124" spans="1:9">
      <c r="A124" s="26">
        <v>0</v>
      </c>
      <c r="B124" s="6" t="s">
        <v>3915</v>
      </c>
      <c r="C124" s="6" t="s">
        <v>3133</v>
      </c>
      <c r="D124" s="6" t="s">
        <v>163</v>
      </c>
      <c r="E124" s="70" t="s">
        <v>134</v>
      </c>
      <c r="F124" s="7">
        <v>0.56000000000000005</v>
      </c>
      <c r="G124" s="83">
        <f t="shared" si="12"/>
        <v>0.56000000000000005</v>
      </c>
      <c r="H124" s="84"/>
      <c r="I124" s="85">
        <f t="shared" si="11"/>
        <v>0</v>
      </c>
    </row>
    <row r="125" spans="1:9">
      <c r="A125" s="26"/>
      <c r="B125" s="6"/>
      <c r="C125" s="6"/>
      <c r="D125" s="6"/>
      <c r="E125" s="70"/>
      <c r="F125" s="7"/>
      <c r="G125" s="83"/>
      <c r="H125" s="84"/>
      <c r="I125" s="85"/>
    </row>
    <row r="126" spans="1:9">
      <c r="A126" s="26">
        <v>0</v>
      </c>
      <c r="B126" s="6" t="s">
        <v>180</v>
      </c>
      <c r="C126" s="6" t="s">
        <v>3134</v>
      </c>
      <c r="D126" s="6" t="s">
        <v>126</v>
      </c>
      <c r="E126" s="70" t="s">
        <v>127</v>
      </c>
      <c r="F126" s="7">
        <v>0.8</v>
      </c>
      <c r="G126" s="83">
        <f t="shared" ref="G126:G146" si="13">F126*(1-Скидка_SUNMIGHT)</f>
        <v>0.8</v>
      </c>
      <c r="H126" s="84"/>
      <c r="I126" s="85">
        <f t="shared" si="11"/>
        <v>0</v>
      </c>
    </row>
    <row r="127" spans="1:9">
      <c r="A127" s="26">
        <v>0</v>
      </c>
      <c r="B127" s="6" t="s">
        <v>181</v>
      </c>
      <c r="C127" s="6" t="s">
        <v>3134</v>
      </c>
      <c r="D127" s="6" t="s">
        <v>129</v>
      </c>
      <c r="E127" s="70" t="s">
        <v>127</v>
      </c>
      <c r="F127" s="7">
        <v>0.73</v>
      </c>
      <c r="G127" s="83">
        <f t="shared" si="13"/>
        <v>0.73</v>
      </c>
      <c r="H127" s="84"/>
      <c r="I127" s="85">
        <f t="shared" si="11"/>
        <v>0</v>
      </c>
    </row>
    <row r="128" spans="1:9">
      <c r="A128" s="26">
        <v>0</v>
      </c>
      <c r="B128" s="6" t="s">
        <v>182</v>
      </c>
      <c r="C128" s="6" t="s">
        <v>3134</v>
      </c>
      <c r="D128" s="6" t="s">
        <v>131</v>
      </c>
      <c r="E128" s="70" t="s">
        <v>127</v>
      </c>
      <c r="F128" s="7">
        <v>0.51</v>
      </c>
      <c r="G128" s="83">
        <f t="shared" si="13"/>
        <v>0.51</v>
      </c>
      <c r="H128" s="84"/>
      <c r="I128" s="85">
        <f t="shared" si="11"/>
        <v>0</v>
      </c>
    </row>
    <row r="129" spans="1:9">
      <c r="A129" s="26">
        <v>0</v>
      </c>
      <c r="B129" s="6" t="s">
        <v>183</v>
      </c>
      <c r="C129" s="6" t="s">
        <v>3134</v>
      </c>
      <c r="D129" s="6" t="s">
        <v>133</v>
      </c>
      <c r="E129" s="70" t="s">
        <v>134</v>
      </c>
      <c r="F129" s="7">
        <v>0.46</v>
      </c>
      <c r="G129" s="83">
        <f t="shared" si="13"/>
        <v>0.46</v>
      </c>
      <c r="H129" s="84"/>
      <c r="I129" s="85">
        <f t="shared" si="11"/>
        <v>0</v>
      </c>
    </row>
    <row r="130" spans="1:9">
      <c r="A130" s="26">
        <v>0</v>
      </c>
      <c r="B130" s="6" t="s">
        <v>184</v>
      </c>
      <c r="C130" s="6" t="s">
        <v>3134</v>
      </c>
      <c r="D130" s="6" t="s">
        <v>136</v>
      </c>
      <c r="E130" s="70" t="s">
        <v>134</v>
      </c>
      <c r="F130" s="7">
        <v>0.44</v>
      </c>
      <c r="G130" s="83">
        <f t="shared" si="13"/>
        <v>0.44</v>
      </c>
      <c r="H130" s="84"/>
      <c r="I130" s="85">
        <f t="shared" si="11"/>
        <v>0</v>
      </c>
    </row>
    <row r="131" spans="1:9">
      <c r="A131" s="26">
        <v>0</v>
      </c>
      <c r="B131" s="6" t="s">
        <v>185</v>
      </c>
      <c r="C131" s="6" t="s">
        <v>3134</v>
      </c>
      <c r="D131" s="6" t="s">
        <v>138</v>
      </c>
      <c r="E131" s="70" t="s">
        <v>134</v>
      </c>
      <c r="F131" s="7">
        <v>0.44</v>
      </c>
      <c r="G131" s="83">
        <f t="shared" si="13"/>
        <v>0.44</v>
      </c>
      <c r="H131" s="84"/>
      <c r="I131" s="85">
        <f t="shared" si="11"/>
        <v>0</v>
      </c>
    </row>
    <row r="132" spans="1:9">
      <c r="A132" s="26">
        <v>0</v>
      </c>
      <c r="B132" s="6" t="s">
        <v>186</v>
      </c>
      <c r="C132" s="6" t="s">
        <v>3134</v>
      </c>
      <c r="D132" s="6" t="s">
        <v>140</v>
      </c>
      <c r="E132" s="70" t="s">
        <v>134</v>
      </c>
      <c r="F132" s="7">
        <v>0.44</v>
      </c>
      <c r="G132" s="83">
        <f t="shared" si="13"/>
        <v>0.44</v>
      </c>
      <c r="H132" s="84"/>
      <c r="I132" s="85">
        <f t="shared" si="11"/>
        <v>0</v>
      </c>
    </row>
    <row r="133" spans="1:9">
      <c r="A133" s="26">
        <v>0</v>
      </c>
      <c r="B133" s="6" t="s">
        <v>187</v>
      </c>
      <c r="C133" s="6" t="s">
        <v>3134</v>
      </c>
      <c r="D133" s="6" t="s">
        <v>142</v>
      </c>
      <c r="E133" s="70" t="s">
        <v>134</v>
      </c>
      <c r="F133" s="7">
        <v>0.44</v>
      </c>
      <c r="G133" s="83">
        <f t="shared" si="13"/>
        <v>0.44</v>
      </c>
      <c r="H133" s="84"/>
      <c r="I133" s="85">
        <f t="shared" si="11"/>
        <v>0</v>
      </c>
    </row>
    <row r="134" spans="1:9">
      <c r="A134" s="26">
        <v>0</v>
      </c>
      <c r="B134" s="6" t="s">
        <v>188</v>
      </c>
      <c r="C134" s="6" t="s">
        <v>3134</v>
      </c>
      <c r="D134" s="6" t="s">
        <v>144</v>
      </c>
      <c r="E134" s="70" t="s">
        <v>134</v>
      </c>
      <c r="F134" s="7">
        <v>0.44</v>
      </c>
      <c r="G134" s="83">
        <f t="shared" si="13"/>
        <v>0.44</v>
      </c>
      <c r="H134" s="84"/>
      <c r="I134" s="85">
        <f t="shared" si="11"/>
        <v>0</v>
      </c>
    </row>
    <row r="135" spans="1:9">
      <c r="A135" s="26">
        <v>0</v>
      </c>
      <c r="B135" s="6" t="s">
        <v>189</v>
      </c>
      <c r="C135" s="6" t="s">
        <v>3134</v>
      </c>
      <c r="D135" s="6" t="s">
        <v>146</v>
      </c>
      <c r="E135" s="70" t="s">
        <v>134</v>
      </c>
      <c r="F135" s="7">
        <v>0.44</v>
      </c>
      <c r="G135" s="83">
        <f t="shared" si="13"/>
        <v>0.44</v>
      </c>
      <c r="H135" s="84"/>
      <c r="I135" s="85">
        <f t="shared" si="11"/>
        <v>0</v>
      </c>
    </row>
    <row r="136" spans="1:9">
      <c r="A136" s="26">
        <v>0</v>
      </c>
      <c r="B136" s="6" t="s">
        <v>190</v>
      </c>
      <c r="C136" s="6" t="s">
        <v>3134</v>
      </c>
      <c r="D136" s="6" t="s">
        <v>148</v>
      </c>
      <c r="E136" s="70" t="s">
        <v>134</v>
      </c>
      <c r="F136" s="7">
        <v>0.44</v>
      </c>
      <c r="G136" s="83">
        <f t="shared" si="13"/>
        <v>0.44</v>
      </c>
      <c r="H136" s="84"/>
      <c r="I136" s="85">
        <f t="shared" si="11"/>
        <v>0</v>
      </c>
    </row>
    <row r="137" spans="1:9">
      <c r="A137" s="26">
        <v>0</v>
      </c>
      <c r="B137" s="6" t="s">
        <v>191</v>
      </c>
      <c r="C137" s="6" t="s">
        <v>3134</v>
      </c>
      <c r="D137" s="6" t="s">
        <v>150</v>
      </c>
      <c r="E137" s="70" t="s">
        <v>134</v>
      </c>
      <c r="F137" s="7">
        <v>0.44</v>
      </c>
      <c r="G137" s="83">
        <f t="shared" si="13"/>
        <v>0.44</v>
      </c>
      <c r="H137" s="84"/>
      <c r="I137" s="85">
        <f t="shared" si="11"/>
        <v>0</v>
      </c>
    </row>
    <row r="138" spans="1:9">
      <c r="A138" s="26">
        <v>0</v>
      </c>
      <c r="B138" s="6" t="s">
        <v>192</v>
      </c>
      <c r="C138" s="6" t="s">
        <v>3134</v>
      </c>
      <c r="D138" s="6" t="s">
        <v>152</v>
      </c>
      <c r="E138" s="70" t="s">
        <v>134</v>
      </c>
      <c r="F138" s="7">
        <v>0.44</v>
      </c>
      <c r="G138" s="83">
        <f t="shared" si="13"/>
        <v>0.44</v>
      </c>
      <c r="H138" s="84"/>
      <c r="I138" s="85">
        <f t="shared" si="11"/>
        <v>0</v>
      </c>
    </row>
    <row r="139" spans="1:9">
      <c r="A139" s="26">
        <v>0</v>
      </c>
      <c r="B139" s="6" t="s">
        <v>193</v>
      </c>
      <c r="C139" s="6" t="s">
        <v>3134</v>
      </c>
      <c r="D139" s="6" t="s">
        <v>154</v>
      </c>
      <c r="E139" s="70" t="s">
        <v>134</v>
      </c>
      <c r="F139" s="7">
        <v>0.44</v>
      </c>
      <c r="G139" s="83">
        <f t="shared" si="13"/>
        <v>0.44</v>
      </c>
      <c r="H139" s="84"/>
      <c r="I139" s="85">
        <f t="shared" si="11"/>
        <v>0</v>
      </c>
    </row>
    <row r="140" spans="1:9">
      <c r="A140" s="26">
        <v>0</v>
      </c>
      <c r="B140" s="6" t="s">
        <v>194</v>
      </c>
      <c r="C140" s="6" t="s">
        <v>3134</v>
      </c>
      <c r="D140" s="6" t="s">
        <v>156</v>
      </c>
      <c r="E140" s="70" t="s">
        <v>134</v>
      </c>
      <c r="F140" s="7">
        <v>0.44</v>
      </c>
      <c r="G140" s="83">
        <f t="shared" si="13"/>
        <v>0.44</v>
      </c>
      <c r="H140" s="84"/>
      <c r="I140" s="85">
        <f t="shared" si="11"/>
        <v>0</v>
      </c>
    </row>
    <row r="141" spans="1:9">
      <c r="A141" s="26">
        <v>0</v>
      </c>
      <c r="B141" s="6" t="s">
        <v>195</v>
      </c>
      <c r="C141" s="6" t="s">
        <v>3134</v>
      </c>
      <c r="D141" s="6" t="s">
        <v>158</v>
      </c>
      <c r="E141" s="70" t="s">
        <v>134</v>
      </c>
      <c r="F141" s="7">
        <v>0.44</v>
      </c>
      <c r="G141" s="83">
        <f t="shared" si="13"/>
        <v>0.44</v>
      </c>
      <c r="H141" s="84"/>
      <c r="I141" s="85">
        <f t="shared" si="11"/>
        <v>0</v>
      </c>
    </row>
    <row r="142" spans="1:9">
      <c r="A142" s="26">
        <v>0</v>
      </c>
      <c r="B142" s="6" t="s">
        <v>3916</v>
      </c>
      <c r="C142" s="6" t="s">
        <v>3135</v>
      </c>
      <c r="D142" s="6" t="s">
        <v>159</v>
      </c>
      <c r="E142" s="70" t="s">
        <v>134</v>
      </c>
      <c r="F142" s="7">
        <v>0.56000000000000005</v>
      </c>
      <c r="G142" s="83">
        <f t="shared" si="13"/>
        <v>0.56000000000000005</v>
      </c>
      <c r="H142" s="84"/>
      <c r="I142" s="85">
        <f t="shared" si="11"/>
        <v>0</v>
      </c>
    </row>
    <row r="143" spans="1:9">
      <c r="A143" s="26">
        <v>0</v>
      </c>
      <c r="B143" s="6" t="s">
        <v>3917</v>
      </c>
      <c r="C143" s="6" t="s">
        <v>3135</v>
      </c>
      <c r="D143" s="6" t="s">
        <v>160</v>
      </c>
      <c r="E143" s="70" t="s">
        <v>134</v>
      </c>
      <c r="F143" s="7">
        <v>0.56000000000000005</v>
      </c>
      <c r="G143" s="83">
        <f t="shared" si="13"/>
        <v>0.56000000000000005</v>
      </c>
      <c r="H143" s="84"/>
      <c r="I143" s="85">
        <f t="shared" si="11"/>
        <v>0</v>
      </c>
    </row>
    <row r="144" spans="1:9">
      <c r="A144" s="26">
        <v>0</v>
      </c>
      <c r="B144" s="6" t="s">
        <v>3918</v>
      </c>
      <c r="C144" s="6" t="s">
        <v>3135</v>
      </c>
      <c r="D144" s="6" t="s">
        <v>161</v>
      </c>
      <c r="E144" s="70" t="s">
        <v>134</v>
      </c>
      <c r="F144" s="7">
        <v>0.56000000000000005</v>
      </c>
      <c r="G144" s="83">
        <f t="shared" si="13"/>
        <v>0.56000000000000005</v>
      </c>
      <c r="H144" s="84"/>
      <c r="I144" s="85">
        <f t="shared" si="11"/>
        <v>0</v>
      </c>
    </row>
    <row r="145" spans="1:9">
      <c r="A145" s="26">
        <v>0</v>
      </c>
      <c r="B145" s="6" t="s">
        <v>3919</v>
      </c>
      <c r="C145" s="6" t="s">
        <v>3135</v>
      </c>
      <c r="D145" s="6" t="s">
        <v>162</v>
      </c>
      <c r="E145" s="70" t="s">
        <v>134</v>
      </c>
      <c r="F145" s="7">
        <v>0.56000000000000005</v>
      </c>
      <c r="G145" s="83">
        <f t="shared" si="13"/>
        <v>0.56000000000000005</v>
      </c>
      <c r="H145" s="84"/>
      <c r="I145" s="85">
        <f t="shared" si="11"/>
        <v>0</v>
      </c>
    </row>
    <row r="146" spans="1:9">
      <c r="A146" s="26">
        <v>0</v>
      </c>
      <c r="B146" s="6" t="s">
        <v>3920</v>
      </c>
      <c r="C146" s="6" t="s">
        <v>3135</v>
      </c>
      <c r="D146" s="6" t="s">
        <v>163</v>
      </c>
      <c r="E146" s="70" t="s">
        <v>134</v>
      </c>
      <c r="F146" s="7">
        <v>0.56000000000000005</v>
      </c>
      <c r="G146" s="83">
        <f t="shared" si="13"/>
        <v>0.56000000000000005</v>
      </c>
      <c r="H146" s="84"/>
      <c r="I146" s="85">
        <f t="shared" si="11"/>
        <v>0</v>
      </c>
    </row>
    <row r="147" spans="1:9">
      <c r="A147" s="26"/>
      <c r="B147" s="6"/>
      <c r="C147" s="6"/>
      <c r="D147" s="6"/>
      <c r="E147" s="70"/>
      <c r="F147" s="7"/>
      <c r="G147" s="83"/>
      <c r="H147" s="84"/>
      <c r="I147" s="85"/>
    </row>
    <row r="148" spans="1:9">
      <c r="A148" s="26">
        <v>0</v>
      </c>
      <c r="B148" s="6" t="s">
        <v>196</v>
      </c>
      <c r="C148" s="6" t="s">
        <v>3136</v>
      </c>
      <c r="D148" s="6" t="s">
        <v>126</v>
      </c>
      <c r="E148" s="70" t="s">
        <v>127</v>
      </c>
      <c r="F148" s="7">
        <v>0.8</v>
      </c>
      <c r="G148" s="83">
        <f t="shared" ref="G148:G168" si="14">F148*(1-Скидка_SUNMIGHT)</f>
        <v>0.8</v>
      </c>
      <c r="H148" s="84"/>
      <c r="I148" s="85">
        <f t="shared" ref="I148:I168" si="15">G148*H148</f>
        <v>0</v>
      </c>
    </row>
    <row r="149" spans="1:9">
      <c r="A149" s="26">
        <v>0</v>
      </c>
      <c r="B149" s="6" t="s">
        <v>197</v>
      </c>
      <c r="C149" s="6" t="s">
        <v>3136</v>
      </c>
      <c r="D149" s="6" t="s">
        <v>129</v>
      </c>
      <c r="E149" s="70" t="s">
        <v>127</v>
      </c>
      <c r="F149" s="7">
        <v>0.73</v>
      </c>
      <c r="G149" s="83">
        <f t="shared" si="14"/>
        <v>0.73</v>
      </c>
      <c r="H149" s="84"/>
      <c r="I149" s="85">
        <f t="shared" si="15"/>
        <v>0</v>
      </c>
    </row>
    <row r="150" spans="1:9">
      <c r="A150" s="26">
        <v>0</v>
      </c>
      <c r="B150" s="6" t="s">
        <v>198</v>
      </c>
      <c r="C150" s="6" t="s">
        <v>3136</v>
      </c>
      <c r="D150" s="6" t="s">
        <v>131</v>
      </c>
      <c r="E150" s="70" t="s">
        <v>127</v>
      </c>
      <c r="F150" s="7">
        <v>0.49</v>
      </c>
      <c r="G150" s="83">
        <f t="shared" si="14"/>
        <v>0.49</v>
      </c>
      <c r="H150" s="84"/>
      <c r="I150" s="85">
        <f t="shared" si="15"/>
        <v>0</v>
      </c>
    </row>
    <row r="151" spans="1:9">
      <c r="A151" s="26">
        <v>0</v>
      </c>
      <c r="B151" s="6" t="s">
        <v>199</v>
      </c>
      <c r="C151" s="6" t="s">
        <v>3136</v>
      </c>
      <c r="D151" s="6" t="s">
        <v>133</v>
      </c>
      <c r="E151" s="70" t="s">
        <v>134</v>
      </c>
      <c r="F151" s="7">
        <v>0.45</v>
      </c>
      <c r="G151" s="83">
        <f t="shared" si="14"/>
        <v>0.45</v>
      </c>
      <c r="H151" s="84"/>
      <c r="I151" s="85">
        <f t="shared" si="15"/>
        <v>0</v>
      </c>
    </row>
    <row r="152" spans="1:9">
      <c r="A152" s="26">
        <v>0</v>
      </c>
      <c r="B152" s="6" t="s">
        <v>200</v>
      </c>
      <c r="C152" s="6" t="s">
        <v>3136</v>
      </c>
      <c r="D152" s="6" t="s">
        <v>136</v>
      </c>
      <c r="E152" s="70" t="s">
        <v>134</v>
      </c>
      <c r="F152" s="7">
        <v>0.42</v>
      </c>
      <c r="G152" s="83">
        <f t="shared" si="14"/>
        <v>0.42</v>
      </c>
      <c r="H152" s="84"/>
      <c r="I152" s="85">
        <f t="shared" si="15"/>
        <v>0</v>
      </c>
    </row>
    <row r="153" spans="1:9">
      <c r="A153" s="26">
        <v>0</v>
      </c>
      <c r="B153" s="6" t="s">
        <v>201</v>
      </c>
      <c r="C153" s="6" t="s">
        <v>3136</v>
      </c>
      <c r="D153" s="6" t="s">
        <v>138</v>
      </c>
      <c r="E153" s="70" t="s">
        <v>134</v>
      </c>
      <c r="F153" s="7">
        <v>0.42</v>
      </c>
      <c r="G153" s="83">
        <f t="shared" si="14"/>
        <v>0.42</v>
      </c>
      <c r="H153" s="84"/>
      <c r="I153" s="85">
        <f t="shared" si="15"/>
        <v>0</v>
      </c>
    </row>
    <row r="154" spans="1:9">
      <c r="A154" s="26">
        <v>0</v>
      </c>
      <c r="B154" s="6" t="s">
        <v>202</v>
      </c>
      <c r="C154" s="6" t="s">
        <v>3136</v>
      </c>
      <c r="D154" s="6" t="s">
        <v>140</v>
      </c>
      <c r="E154" s="70" t="s">
        <v>134</v>
      </c>
      <c r="F154" s="7">
        <v>0.42</v>
      </c>
      <c r="G154" s="83">
        <f t="shared" si="14"/>
        <v>0.42</v>
      </c>
      <c r="H154" s="84"/>
      <c r="I154" s="85">
        <f t="shared" si="15"/>
        <v>0</v>
      </c>
    </row>
    <row r="155" spans="1:9">
      <c r="A155" s="26">
        <v>0</v>
      </c>
      <c r="B155" s="6" t="s">
        <v>203</v>
      </c>
      <c r="C155" s="6" t="s">
        <v>3136</v>
      </c>
      <c r="D155" s="6" t="s">
        <v>142</v>
      </c>
      <c r="E155" s="70" t="s">
        <v>134</v>
      </c>
      <c r="F155" s="7">
        <v>0.42</v>
      </c>
      <c r="G155" s="83">
        <f t="shared" si="14"/>
        <v>0.42</v>
      </c>
      <c r="H155" s="84"/>
      <c r="I155" s="85">
        <f t="shared" si="15"/>
        <v>0</v>
      </c>
    </row>
    <row r="156" spans="1:9">
      <c r="A156" s="26">
        <v>0</v>
      </c>
      <c r="B156" s="6" t="s">
        <v>204</v>
      </c>
      <c r="C156" s="6" t="s">
        <v>3136</v>
      </c>
      <c r="D156" s="6" t="s">
        <v>144</v>
      </c>
      <c r="E156" s="70" t="s">
        <v>134</v>
      </c>
      <c r="F156" s="7">
        <v>0.42</v>
      </c>
      <c r="G156" s="83">
        <f t="shared" si="14"/>
        <v>0.42</v>
      </c>
      <c r="H156" s="84"/>
      <c r="I156" s="85">
        <f t="shared" si="15"/>
        <v>0</v>
      </c>
    </row>
    <row r="157" spans="1:9">
      <c r="A157" s="26">
        <v>0</v>
      </c>
      <c r="B157" s="6" t="s">
        <v>205</v>
      </c>
      <c r="C157" s="6" t="s">
        <v>3136</v>
      </c>
      <c r="D157" s="6" t="s">
        <v>146</v>
      </c>
      <c r="E157" s="70" t="s">
        <v>134</v>
      </c>
      <c r="F157" s="7">
        <v>0.42</v>
      </c>
      <c r="G157" s="83">
        <f t="shared" si="14"/>
        <v>0.42</v>
      </c>
      <c r="H157" s="84"/>
      <c r="I157" s="85">
        <f t="shared" si="15"/>
        <v>0</v>
      </c>
    </row>
    <row r="158" spans="1:9">
      <c r="A158" s="26">
        <v>0</v>
      </c>
      <c r="B158" s="6" t="s">
        <v>206</v>
      </c>
      <c r="C158" s="6" t="s">
        <v>3136</v>
      </c>
      <c r="D158" s="6" t="s">
        <v>148</v>
      </c>
      <c r="E158" s="70" t="s">
        <v>134</v>
      </c>
      <c r="F158" s="7">
        <v>0.42</v>
      </c>
      <c r="G158" s="83">
        <f t="shared" si="14"/>
        <v>0.42</v>
      </c>
      <c r="H158" s="84"/>
      <c r="I158" s="85">
        <f t="shared" si="15"/>
        <v>0</v>
      </c>
    </row>
    <row r="159" spans="1:9">
      <c r="A159" s="26">
        <v>0</v>
      </c>
      <c r="B159" s="6" t="s">
        <v>207</v>
      </c>
      <c r="C159" s="6" t="s">
        <v>3136</v>
      </c>
      <c r="D159" s="6" t="s">
        <v>150</v>
      </c>
      <c r="E159" s="70" t="s">
        <v>134</v>
      </c>
      <c r="F159" s="7">
        <v>0.42</v>
      </c>
      <c r="G159" s="83">
        <f t="shared" si="14"/>
        <v>0.42</v>
      </c>
      <c r="H159" s="84"/>
      <c r="I159" s="85">
        <f t="shared" si="15"/>
        <v>0</v>
      </c>
    </row>
    <row r="160" spans="1:9">
      <c r="A160" s="26">
        <v>0</v>
      </c>
      <c r="B160" s="6" t="s">
        <v>208</v>
      </c>
      <c r="C160" s="6" t="s">
        <v>3136</v>
      </c>
      <c r="D160" s="6" t="s">
        <v>152</v>
      </c>
      <c r="E160" s="70" t="s">
        <v>134</v>
      </c>
      <c r="F160" s="7">
        <v>0.42</v>
      </c>
      <c r="G160" s="83">
        <f t="shared" si="14"/>
        <v>0.42</v>
      </c>
      <c r="H160" s="84"/>
      <c r="I160" s="85">
        <f t="shared" si="15"/>
        <v>0</v>
      </c>
    </row>
    <row r="161" spans="1:9">
      <c r="A161" s="26">
        <v>0</v>
      </c>
      <c r="B161" s="6" t="s">
        <v>209</v>
      </c>
      <c r="C161" s="6" t="s">
        <v>3136</v>
      </c>
      <c r="D161" s="6" t="s">
        <v>154</v>
      </c>
      <c r="E161" s="70" t="s">
        <v>134</v>
      </c>
      <c r="F161" s="7">
        <v>0.42</v>
      </c>
      <c r="G161" s="83">
        <f t="shared" si="14"/>
        <v>0.42</v>
      </c>
      <c r="H161" s="84"/>
      <c r="I161" s="85">
        <f t="shared" si="15"/>
        <v>0</v>
      </c>
    </row>
    <row r="162" spans="1:9">
      <c r="A162" s="26">
        <v>0</v>
      </c>
      <c r="B162" s="6" t="s">
        <v>210</v>
      </c>
      <c r="C162" s="6" t="s">
        <v>3136</v>
      </c>
      <c r="D162" s="6" t="s">
        <v>156</v>
      </c>
      <c r="E162" s="70" t="s">
        <v>134</v>
      </c>
      <c r="F162" s="7">
        <v>0.42</v>
      </c>
      <c r="G162" s="83">
        <f t="shared" si="14"/>
        <v>0.42</v>
      </c>
      <c r="H162" s="84"/>
      <c r="I162" s="85">
        <f t="shared" si="15"/>
        <v>0</v>
      </c>
    </row>
    <row r="163" spans="1:9">
      <c r="A163" s="26">
        <v>0</v>
      </c>
      <c r="B163" s="6" t="s">
        <v>211</v>
      </c>
      <c r="C163" s="6" t="s">
        <v>3136</v>
      </c>
      <c r="D163" s="6" t="s">
        <v>158</v>
      </c>
      <c r="E163" s="70" t="s">
        <v>134</v>
      </c>
      <c r="F163" s="7">
        <v>0.42</v>
      </c>
      <c r="G163" s="83">
        <f t="shared" si="14"/>
        <v>0.42</v>
      </c>
      <c r="H163" s="84"/>
      <c r="I163" s="85">
        <f t="shared" si="15"/>
        <v>0</v>
      </c>
    </row>
    <row r="164" spans="1:9">
      <c r="A164" s="26">
        <v>0</v>
      </c>
      <c r="B164" s="6" t="s">
        <v>3921</v>
      </c>
      <c r="C164" s="6" t="s">
        <v>3137</v>
      </c>
      <c r="D164" s="6" t="s">
        <v>159</v>
      </c>
      <c r="E164" s="70" t="s">
        <v>134</v>
      </c>
      <c r="F164" s="7">
        <v>0.56000000000000005</v>
      </c>
      <c r="G164" s="83">
        <f t="shared" si="14"/>
        <v>0.56000000000000005</v>
      </c>
      <c r="H164" s="84"/>
      <c r="I164" s="85">
        <f t="shared" si="15"/>
        <v>0</v>
      </c>
    </row>
    <row r="165" spans="1:9">
      <c r="A165" s="26">
        <v>0</v>
      </c>
      <c r="B165" s="6" t="s">
        <v>3922</v>
      </c>
      <c r="C165" s="6" t="s">
        <v>3137</v>
      </c>
      <c r="D165" s="6" t="s">
        <v>160</v>
      </c>
      <c r="E165" s="70" t="s">
        <v>134</v>
      </c>
      <c r="F165" s="7">
        <v>0.56000000000000005</v>
      </c>
      <c r="G165" s="83">
        <f t="shared" si="14"/>
        <v>0.56000000000000005</v>
      </c>
      <c r="H165" s="84"/>
      <c r="I165" s="85">
        <f t="shared" si="15"/>
        <v>0</v>
      </c>
    </row>
    <row r="166" spans="1:9">
      <c r="A166" s="26">
        <v>0</v>
      </c>
      <c r="B166" s="6" t="s">
        <v>3923</v>
      </c>
      <c r="C166" s="6" t="s">
        <v>3137</v>
      </c>
      <c r="D166" s="6" t="s">
        <v>161</v>
      </c>
      <c r="E166" s="70" t="s">
        <v>134</v>
      </c>
      <c r="F166" s="7">
        <v>0.56000000000000005</v>
      </c>
      <c r="G166" s="83">
        <f t="shared" si="14"/>
        <v>0.56000000000000005</v>
      </c>
      <c r="H166" s="84"/>
      <c r="I166" s="85">
        <f t="shared" si="15"/>
        <v>0</v>
      </c>
    </row>
    <row r="167" spans="1:9">
      <c r="A167" s="26">
        <v>0</v>
      </c>
      <c r="B167" s="6" t="s">
        <v>3924</v>
      </c>
      <c r="C167" s="6" t="s">
        <v>3137</v>
      </c>
      <c r="D167" s="6" t="s">
        <v>162</v>
      </c>
      <c r="E167" s="70" t="s">
        <v>134</v>
      </c>
      <c r="F167" s="7">
        <v>0.56000000000000005</v>
      </c>
      <c r="G167" s="83">
        <f t="shared" si="14"/>
        <v>0.56000000000000005</v>
      </c>
      <c r="H167" s="84"/>
      <c r="I167" s="85">
        <f t="shared" si="15"/>
        <v>0</v>
      </c>
    </row>
    <row r="168" spans="1:9">
      <c r="A168" s="26">
        <v>0</v>
      </c>
      <c r="B168" s="6" t="s">
        <v>3925</v>
      </c>
      <c r="C168" s="6" t="s">
        <v>3137</v>
      </c>
      <c r="D168" s="6" t="s">
        <v>163</v>
      </c>
      <c r="E168" s="70" t="s">
        <v>134</v>
      </c>
      <c r="F168" s="7">
        <v>0.56000000000000005</v>
      </c>
      <c r="G168" s="83">
        <f t="shared" si="14"/>
        <v>0.56000000000000005</v>
      </c>
      <c r="H168" s="84"/>
      <c r="I168" s="85">
        <f t="shared" si="15"/>
        <v>0</v>
      </c>
    </row>
    <row r="169" spans="1:9">
      <c r="A169" s="26"/>
      <c r="B169" s="6"/>
      <c r="C169" s="6"/>
      <c r="D169" s="6"/>
      <c r="E169" s="70"/>
      <c r="F169" s="7"/>
      <c r="G169" s="83"/>
      <c r="H169" s="84"/>
      <c r="I169" s="85"/>
    </row>
    <row r="170" spans="1:9">
      <c r="A170" s="26">
        <v>0</v>
      </c>
      <c r="B170" s="6" t="s">
        <v>212</v>
      </c>
      <c r="C170" s="6" t="s">
        <v>3138</v>
      </c>
      <c r="D170" s="6" t="s">
        <v>129</v>
      </c>
      <c r="E170" s="70" t="s">
        <v>127</v>
      </c>
      <c r="F170" s="7">
        <v>0.26</v>
      </c>
      <c r="G170" s="83">
        <f t="shared" ref="G170:G181" si="16">F170*(1-Скидка_SUNMIGHT)</f>
        <v>0.26</v>
      </c>
      <c r="H170" s="84"/>
      <c r="I170" s="85">
        <f t="shared" ref="I170:I232" si="17">G170*H170</f>
        <v>0</v>
      </c>
    </row>
    <row r="171" spans="1:9">
      <c r="A171" s="26">
        <v>0</v>
      </c>
      <c r="B171" s="6" t="s">
        <v>213</v>
      </c>
      <c r="C171" s="6" t="s">
        <v>3138</v>
      </c>
      <c r="D171" s="6" t="s">
        <v>131</v>
      </c>
      <c r="E171" s="70" t="s">
        <v>127</v>
      </c>
      <c r="F171" s="7">
        <v>0.25</v>
      </c>
      <c r="G171" s="83">
        <f t="shared" si="16"/>
        <v>0.25</v>
      </c>
      <c r="H171" s="84"/>
      <c r="I171" s="85">
        <f t="shared" si="17"/>
        <v>0</v>
      </c>
    </row>
    <row r="172" spans="1:9">
      <c r="A172" s="26">
        <v>0</v>
      </c>
      <c r="B172" s="6" t="s">
        <v>214</v>
      </c>
      <c r="C172" s="6" t="s">
        <v>3138</v>
      </c>
      <c r="D172" s="6" t="s">
        <v>133</v>
      </c>
      <c r="E172" s="70" t="s">
        <v>134</v>
      </c>
      <c r="F172" s="7">
        <v>0.22</v>
      </c>
      <c r="G172" s="83">
        <f t="shared" si="16"/>
        <v>0.22</v>
      </c>
      <c r="H172" s="84"/>
      <c r="I172" s="85">
        <f t="shared" si="17"/>
        <v>0</v>
      </c>
    </row>
    <row r="173" spans="1:9">
      <c r="A173" s="26">
        <v>0</v>
      </c>
      <c r="B173" s="6" t="s">
        <v>215</v>
      </c>
      <c r="C173" s="6" t="s">
        <v>3138</v>
      </c>
      <c r="D173" s="6" t="s">
        <v>136</v>
      </c>
      <c r="E173" s="70" t="s">
        <v>134</v>
      </c>
      <c r="F173" s="7">
        <v>0.22</v>
      </c>
      <c r="G173" s="83">
        <f t="shared" si="16"/>
        <v>0.22</v>
      </c>
      <c r="H173" s="84"/>
      <c r="I173" s="85">
        <f t="shared" si="17"/>
        <v>0</v>
      </c>
    </row>
    <row r="174" spans="1:9">
      <c r="A174" s="26">
        <v>0</v>
      </c>
      <c r="B174" s="6" t="s">
        <v>216</v>
      </c>
      <c r="C174" s="6" t="s">
        <v>3138</v>
      </c>
      <c r="D174" s="6" t="s">
        <v>138</v>
      </c>
      <c r="E174" s="70" t="s">
        <v>134</v>
      </c>
      <c r="F174" s="7">
        <v>0.22</v>
      </c>
      <c r="G174" s="83">
        <f t="shared" si="16"/>
        <v>0.22</v>
      </c>
      <c r="H174" s="84"/>
      <c r="I174" s="85">
        <f t="shared" si="17"/>
        <v>0</v>
      </c>
    </row>
    <row r="175" spans="1:9">
      <c r="A175" s="26">
        <v>0</v>
      </c>
      <c r="B175" s="6" t="s">
        <v>217</v>
      </c>
      <c r="C175" s="6" t="s">
        <v>3138</v>
      </c>
      <c r="D175" s="6" t="s">
        <v>140</v>
      </c>
      <c r="E175" s="70" t="s">
        <v>134</v>
      </c>
      <c r="F175" s="7">
        <v>0.22</v>
      </c>
      <c r="G175" s="83">
        <f t="shared" si="16"/>
        <v>0.22</v>
      </c>
      <c r="H175" s="84"/>
      <c r="I175" s="85">
        <f t="shared" si="17"/>
        <v>0</v>
      </c>
    </row>
    <row r="176" spans="1:9">
      <c r="A176" s="26">
        <v>0</v>
      </c>
      <c r="B176" s="6" t="s">
        <v>218</v>
      </c>
      <c r="C176" s="6" t="s">
        <v>3138</v>
      </c>
      <c r="D176" s="6" t="s">
        <v>142</v>
      </c>
      <c r="E176" s="70" t="s">
        <v>134</v>
      </c>
      <c r="F176" s="7">
        <v>0.21</v>
      </c>
      <c r="G176" s="83">
        <f t="shared" si="16"/>
        <v>0.21</v>
      </c>
      <c r="H176" s="84"/>
      <c r="I176" s="85">
        <f t="shared" si="17"/>
        <v>0</v>
      </c>
    </row>
    <row r="177" spans="1:9">
      <c r="A177" s="26">
        <v>0</v>
      </c>
      <c r="B177" s="6" t="s">
        <v>219</v>
      </c>
      <c r="C177" s="6" t="s">
        <v>3138</v>
      </c>
      <c r="D177" s="6" t="s">
        <v>146</v>
      </c>
      <c r="E177" s="70" t="s">
        <v>134</v>
      </c>
      <c r="F177" s="7">
        <v>0.21</v>
      </c>
      <c r="G177" s="83">
        <f t="shared" si="16"/>
        <v>0.21</v>
      </c>
      <c r="H177" s="84"/>
      <c r="I177" s="85">
        <f t="shared" si="17"/>
        <v>0</v>
      </c>
    </row>
    <row r="178" spans="1:9">
      <c r="A178" s="26">
        <v>0</v>
      </c>
      <c r="B178" s="6" t="s">
        <v>220</v>
      </c>
      <c r="C178" s="6" t="s">
        <v>3138</v>
      </c>
      <c r="D178" s="6" t="s">
        <v>150</v>
      </c>
      <c r="E178" s="70" t="s">
        <v>134</v>
      </c>
      <c r="F178" s="7">
        <v>0.21</v>
      </c>
      <c r="G178" s="83">
        <f t="shared" si="16"/>
        <v>0.21</v>
      </c>
      <c r="H178" s="84"/>
      <c r="I178" s="85">
        <f t="shared" si="17"/>
        <v>0</v>
      </c>
    </row>
    <row r="179" spans="1:9">
      <c r="A179" s="26">
        <v>0</v>
      </c>
      <c r="B179" s="6" t="s">
        <v>221</v>
      </c>
      <c r="C179" s="6" t="s">
        <v>3138</v>
      </c>
      <c r="D179" s="6" t="s">
        <v>154</v>
      </c>
      <c r="E179" s="70" t="s">
        <v>134</v>
      </c>
      <c r="F179" s="7">
        <v>0.21</v>
      </c>
      <c r="G179" s="83">
        <f t="shared" si="16"/>
        <v>0.21</v>
      </c>
      <c r="H179" s="84"/>
      <c r="I179" s="85">
        <f t="shared" si="17"/>
        <v>0</v>
      </c>
    </row>
    <row r="180" spans="1:9">
      <c r="A180" s="26">
        <v>0</v>
      </c>
      <c r="B180" s="6" t="s">
        <v>222</v>
      </c>
      <c r="C180" s="6" t="s">
        <v>3138</v>
      </c>
      <c r="D180" s="6" t="s">
        <v>156</v>
      </c>
      <c r="E180" s="70" t="s">
        <v>134</v>
      </c>
      <c r="F180" s="7">
        <v>0.21</v>
      </c>
      <c r="G180" s="83">
        <f t="shared" si="16"/>
        <v>0.21</v>
      </c>
      <c r="H180" s="84"/>
      <c r="I180" s="85">
        <f t="shared" si="17"/>
        <v>0</v>
      </c>
    </row>
    <row r="181" spans="1:9">
      <c r="A181" s="26">
        <v>0</v>
      </c>
      <c r="B181" s="6" t="s">
        <v>223</v>
      </c>
      <c r="C181" s="6" t="s">
        <v>3138</v>
      </c>
      <c r="D181" s="6" t="s">
        <v>158</v>
      </c>
      <c r="E181" s="70" t="s">
        <v>134</v>
      </c>
      <c r="F181" s="7">
        <v>0.21</v>
      </c>
      <c r="G181" s="83">
        <f t="shared" si="16"/>
        <v>0.21</v>
      </c>
      <c r="H181" s="84"/>
      <c r="I181" s="85">
        <f t="shared" si="17"/>
        <v>0</v>
      </c>
    </row>
    <row r="182" spans="1:9">
      <c r="A182" s="26"/>
      <c r="B182" s="6"/>
      <c r="C182" s="6"/>
      <c r="D182" s="6"/>
      <c r="E182" s="70"/>
      <c r="F182" s="7"/>
      <c r="G182" s="83"/>
      <c r="H182" s="84"/>
      <c r="I182" s="85"/>
    </row>
    <row r="183" spans="1:9">
      <c r="A183" s="26">
        <v>0</v>
      </c>
      <c r="B183" s="6" t="s">
        <v>224</v>
      </c>
      <c r="C183" s="6" t="s">
        <v>3139</v>
      </c>
      <c r="D183" s="6" t="s">
        <v>129</v>
      </c>
      <c r="E183" s="70" t="s">
        <v>127</v>
      </c>
      <c r="F183" s="7">
        <v>0.26</v>
      </c>
      <c r="G183" s="83">
        <f t="shared" ref="G183:G194" si="18">F183*(1-Скидка_SUNMIGHT)</f>
        <v>0.26</v>
      </c>
      <c r="H183" s="84"/>
      <c r="I183" s="85">
        <f t="shared" si="17"/>
        <v>0</v>
      </c>
    </row>
    <row r="184" spans="1:9">
      <c r="A184" s="26">
        <v>0</v>
      </c>
      <c r="B184" s="6" t="s">
        <v>225</v>
      </c>
      <c r="C184" s="6" t="s">
        <v>3139</v>
      </c>
      <c r="D184" s="6" t="s">
        <v>131</v>
      </c>
      <c r="E184" s="70" t="s">
        <v>127</v>
      </c>
      <c r="F184" s="7">
        <v>0.25</v>
      </c>
      <c r="G184" s="83">
        <f t="shared" si="18"/>
        <v>0.25</v>
      </c>
      <c r="H184" s="84"/>
      <c r="I184" s="85">
        <f t="shared" si="17"/>
        <v>0</v>
      </c>
    </row>
    <row r="185" spans="1:9">
      <c r="A185" s="26">
        <v>0</v>
      </c>
      <c r="B185" s="6" t="s">
        <v>226</v>
      </c>
      <c r="C185" s="6" t="s">
        <v>3139</v>
      </c>
      <c r="D185" s="6" t="s">
        <v>133</v>
      </c>
      <c r="E185" s="70" t="s">
        <v>134</v>
      </c>
      <c r="F185" s="7">
        <v>0.22</v>
      </c>
      <c r="G185" s="83">
        <f t="shared" si="18"/>
        <v>0.22</v>
      </c>
      <c r="H185" s="84"/>
      <c r="I185" s="85">
        <f t="shared" si="17"/>
        <v>0</v>
      </c>
    </row>
    <row r="186" spans="1:9">
      <c r="A186" s="26">
        <v>0</v>
      </c>
      <c r="B186" s="6" t="s">
        <v>227</v>
      </c>
      <c r="C186" s="6" t="s">
        <v>3139</v>
      </c>
      <c r="D186" s="6" t="s">
        <v>136</v>
      </c>
      <c r="E186" s="70" t="s">
        <v>134</v>
      </c>
      <c r="F186" s="7">
        <v>0.22</v>
      </c>
      <c r="G186" s="83">
        <f t="shared" si="18"/>
        <v>0.22</v>
      </c>
      <c r="H186" s="84"/>
      <c r="I186" s="85">
        <f t="shared" si="17"/>
        <v>0</v>
      </c>
    </row>
    <row r="187" spans="1:9">
      <c r="A187" s="26">
        <v>0</v>
      </c>
      <c r="B187" s="6" t="s">
        <v>228</v>
      </c>
      <c r="C187" s="6" t="s">
        <v>3139</v>
      </c>
      <c r="D187" s="6" t="s">
        <v>138</v>
      </c>
      <c r="E187" s="70" t="s">
        <v>134</v>
      </c>
      <c r="F187" s="7">
        <v>0.22</v>
      </c>
      <c r="G187" s="83">
        <f t="shared" si="18"/>
        <v>0.22</v>
      </c>
      <c r="H187" s="84"/>
      <c r="I187" s="85">
        <f t="shared" si="17"/>
        <v>0</v>
      </c>
    </row>
    <row r="188" spans="1:9">
      <c r="A188" s="26">
        <v>0</v>
      </c>
      <c r="B188" s="6" t="s">
        <v>229</v>
      </c>
      <c r="C188" s="6" t="s">
        <v>3139</v>
      </c>
      <c r="D188" s="6" t="s">
        <v>140</v>
      </c>
      <c r="E188" s="70" t="s">
        <v>134</v>
      </c>
      <c r="F188" s="7">
        <v>0.22</v>
      </c>
      <c r="G188" s="83">
        <f t="shared" si="18"/>
        <v>0.22</v>
      </c>
      <c r="H188" s="84"/>
      <c r="I188" s="85">
        <f t="shared" si="17"/>
        <v>0</v>
      </c>
    </row>
    <row r="189" spans="1:9">
      <c r="A189" s="26">
        <v>0</v>
      </c>
      <c r="B189" s="6" t="s">
        <v>230</v>
      </c>
      <c r="C189" s="6" t="s">
        <v>3139</v>
      </c>
      <c r="D189" s="6" t="s">
        <v>142</v>
      </c>
      <c r="E189" s="70" t="s">
        <v>134</v>
      </c>
      <c r="F189" s="7">
        <v>0.21</v>
      </c>
      <c r="G189" s="83">
        <f t="shared" si="18"/>
        <v>0.21</v>
      </c>
      <c r="H189" s="84"/>
      <c r="I189" s="85">
        <f t="shared" si="17"/>
        <v>0</v>
      </c>
    </row>
    <row r="190" spans="1:9">
      <c r="A190" s="26">
        <v>0</v>
      </c>
      <c r="B190" s="6" t="s">
        <v>231</v>
      </c>
      <c r="C190" s="6" t="s">
        <v>3139</v>
      </c>
      <c r="D190" s="6" t="s">
        <v>146</v>
      </c>
      <c r="E190" s="70" t="s">
        <v>134</v>
      </c>
      <c r="F190" s="7">
        <v>0.21</v>
      </c>
      <c r="G190" s="83">
        <f t="shared" si="18"/>
        <v>0.21</v>
      </c>
      <c r="H190" s="84"/>
      <c r="I190" s="85">
        <f t="shared" si="17"/>
        <v>0</v>
      </c>
    </row>
    <row r="191" spans="1:9">
      <c r="A191" s="26">
        <v>0</v>
      </c>
      <c r="B191" s="6" t="s">
        <v>232</v>
      </c>
      <c r="C191" s="6" t="s">
        <v>3139</v>
      </c>
      <c r="D191" s="6" t="s">
        <v>150</v>
      </c>
      <c r="E191" s="70" t="s">
        <v>134</v>
      </c>
      <c r="F191" s="7">
        <v>0.21</v>
      </c>
      <c r="G191" s="83">
        <f t="shared" si="18"/>
        <v>0.21</v>
      </c>
      <c r="H191" s="84"/>
      <c r="I191" s="85">
        <f t="shared" si="17"/>
        <v>0</v>
      </c>
    </row>
    <row r="192" spans="1:9">
      <c r="A192" s="26">
        <v>0</v>
      </c>
      <c r="B192" s="6" t="s">
        <v>233</v>
      </c>
      <c r="C192" s="6" t="s">
        <v>3139</v>
      </c>
      <c r="D192" s="6" t="s">
        <v>154</v>
      </c>
      <c r="E192" s="70" t="s">
        <v>134</v>
      </c>
      <c r="F192" s="7">
        <v>0.21</v>
      </c>
      <c r="G192" s="83">
        <f t="shared" si="18"/>
        <v>0.21</v>
      </c>
      <c r="H192" s="84"/>
      <c r="I192" s="85">
        <f t="shared" si="17"/>
        <v>0</v>
      </c>
    </row>
    <row r="193" spans="1:9">
      <c r="A193" s="26">
        <v>0</v>
      </c>
      <c r="B193" s="6" t="s">
        <v>234</v>
      </c>
      <c r="C193" s="6" t="s">
        <v>3139</v>
      </c>
      <c r="D193" s="6" t="s">
        <v>156</v>
      </c>
      <c r="E193" s="70" t="s">
        <v>134</v>
      </c>
      <c r="F193" s="7">
        <v>0.21</v>
      </c>
      <c r="G193" s="83">
        <f t="shared" si="18"/>
        <v>0.21</v>
      </c>
      <c r="H193" s="84"/>
      <c r="I193" s="85">
        <f t="shared" si="17"/>
        <v>0</v>
      </c>
    </row>
    <row r="194" spans="1:9">
      <c r="A194" s="26">
        <v>0</v>
      </c>
      <c r="B194" s="6" t="s">
        <v>235</v>
      </c>
      <c r="C194" s="6" t="s">
        <v>3139</v>
      </c>
      <c r="D194" s="6" t="s">
        <v>158</v>
      </c>
      <c r="E194" s="70" t="s">
        <v>134</v>
      </c>
      <c r="F194" s="7">
        <v>0.21</v>
      </c>
      <c r="G194" s="83">
        <f t="shared" si="18"/>
        <v>0.21</v>
      </c>
      <c r="H194" s="84"/>
      <c r="I194" s="85">
        <f t="shared" si="17"/>
        <v>0</v>
      </c>
    </row>
    <row r="195" spans="1:9">
      <c r="A195" s="26"/>
      <c r="B195" s="6"/>
      <c r="C195" s="6"/>
      <c r="D195" s="6"/>
      <c r="E195" s="70"/>
      <c r="F195" s="7"/>
      <c r="G195" s="83"/>
      <c r="H195" s="84"/>
      <c r="I195" s="85"/>
    </row>
    <row r="196" spans="1:9">
      <c r="A196" s="26">
        <v>0</v>
      </c>
      <c r="B196" s="6" t="s">
        <v>236</v>
      </c>
      <c r="C196" s="6" t="s">
        <v>3140</v>
      </c>
      <c r="D196" s="6" t="s">
        <v>129</v>
      </c>
      <c r="E196" s="70" t="s">
        <v>127</v>
      </c>
      <c r="F196" s="7">
        <v>0.39</v>
      </c>
      <c r="G196" s="83">
        <f t="shared" ref="G196:G207" si="19">F196*(1-Скидка_SUNMIGHT)</f>
        <v>0.39</v>
      </c>
      <c r="H196" s="84"/>
      <c r="I196" s="85">
        <f t="shared" si="17"/>
        <v>0</v>
      </c>
    </row>
    <row r="197" spans="1:9">
      <c r="A197" s="26">
        <v>0</v>
      </c>
      <c r="B197" s="6" t="s">
        <v>237</v>
      </c>
      <c r="C197" s="6" t="s">
        <v>3140</v>
      </c>
      <c r="D197" s="6" t="s">
        <v>131</v>
      </c>
      <c r="E197" s="70" t="s">
        <v>127</v>
      </c>
      <c r="F197" s="7">
        <v>0.37</v>
      </c>
      <c r="G197" s="83">
        <f t="shared" si="19"/>
        <v>0.37</v>
      </c>
      <c r="H197" s="84"/>
      <c r="I197" s="85">
        <f t="shared" si="17"/>
        <v>0</v>
      </c>
    </row>
    <row r="198" spans="1:9">
      <c r="A198" s="26">
        <v>0</v>
      </c>
      <c r="B198" s="6" t="s">
        <v>238</v>
      </c>
      <c r="C198" s="6" t="s">
        <v>3140</v>
      </c>
      <c r="D198" s="6" t="s">
        <v>133</v>
      </c>
      <c r="E198" s="70" t="s">
        <v>134</v>
      </c>
      <c r="F198" s="7">
        <v>0.33</v>
      </c>
      <c r="G198" s="83">
        <f t="shared" si="19"/>
        <v>0.33</v>
      </c>
      <c r="H198" s="84"/>
      <c r="I198" s="85">
        <f t="shared" si="17"/>
        <v>0</v>
      </c>
    </row>
    <row r="199" spans="1:9">
      <c r="A199" s="26">
        <v>0</v>
      </c>
      <c r="B199" s="6" t="s">
        <v>239</v>
      </c>
      <c r="C199" s="6" t="s">
        <v>3140</v>
      </c>
      <c r="D199" s="6" t="s">
        <v>136</v>
      </c>
      <c r="E199" s="70" t="s">
        <v>134</v>
      </c>
      <c r="F199" s="7">
        <v>0.33</v>
      </c>
      <c r="G199" s="83">
        <f t="shared" si="19"/>
        <v>0.33</v>
      </c>
      <c r="H199" s="84"/>
      <c r="I199" s="85">
        <f t="shared" si="17"/>
        <v>0</v>
      </c>
    </row>
    <row r="200" spans="1:9">
      <c r="A200" s="26">
        <v>0</v>
      </c>
      <c r="B200" s="6" t="s">
        <v>240</v>
      </c>
      <c r="C200" s="6" t="s">
        <v>3140</v>
      </c>
      <c r="D200" s="6" t="s">
        <v>138</v>
      </c>
      <c r="E200" s="70" t="s">
        <v>134</v>
      </c>
      <c r="F200" s="7">
        <v>0.33</v>
      </c>
      <c r="G200" s="83">
        <f t="shared" si="19"/>
        <v>0.33</v>
      </c>
      <c r="H200" s="84"/>
      <c r="I200" s="85">
        <f t="shared" si="17"/>
        <v>0</v>
      </c>
    </row>
    <row r="201" spans="1:9">
      <c r="A201" s="26">
        <v>0</v>
      </c>
      <c r="B201" s="6" t="s">
        <v>241</v>
      </c>
      <c r="C201" s="6" t="s">
        <v>3140</v>
      </c>
      <c r="D201" s="6" t="s">
        <v>140</v>
      </c>
      <c r="E201" s="70" t="s">
        <v>134</v>
      </c>
      <c r="F201" s="7">
        <v>0.33</v>
      </c>
      <c r="G201" s="83">
        <f t="shared" si="19"/>
        <v>0.33</v>
      </c>
      <c r="H201" s="84"/>
      <c r="I201" s="85">
        <f t="shared" si="17"/>
        <v>0</v>
      </c>
    </row>
    <row r="202" spans="1:9">
      <c r="A202" s="26">
        <v>0</v>
      </c>
      <c r="B202" s="6" t="s">
        <v>242</v>
      </c>
      <c r="C202" s="6" t="s">
        <v>3140</v>
      </c>
      <c r="D202" s="6" t="s">
        <v>142</v>
      </c>
      <c r="E202" s="70" t="s">
        <v>134</v>
      </c>
      <c r="F202" s="7">
        <v>0.31</v>
      </c>
      <c r="G202" s="83">
        <f t="shared" si="19"/>
        <v>0.31</v>
      </c>
      <c r="H202" s="84"/>
      <c r="I202" s="85">
        <f t="shared" si="17"/>
        <v>0</v>
      </c>
    </row>
    <row r="203" spans="1:9">
      <c r="A203" s="26">
        <v>0</v>
      </c>
      <c r="B203" s="6" t="s">
        <v>243</v>
      </c>
      <c r="C203" s="6" t="s">
        <v>3140</v>
      </c>
      <c r="D203" s="6" t="s">
        <v>146</v>
      </c>
      <c r="E203" s="70" t="s">
        <v>134</v>
      </c>
      <c r="F203" s="7">
        <v>0.31</v>
      </c>
      <c r="G203" s="83">
        <f t="shared" si="19"/>
        <v>0.31</v>
      </c>
      <c r="H203" s="84"/>
      <c r="I203" s="85">
        <f t="shared" si="17"/>
        <v>0</v>
      </c>
    </row>
    <row r="204" spans="1:9">
      <c r="A204" s="26">
        <v>0</v>
      </c>
      <c r="B204" s="6" t="s">
        <v>244</v>
      </c>
      <c r="C204" s="6" t="s">
        <v>3140</v>
      </c>
      <c r="D204" s="6" t="s">
        <v>150</v>
      </c>
      <c r="E204" s="70" t="s">
        <v>134</v>
      </c>
      <c r="F204" s="7">
        <v>0.31</v>
      </c>
      <c r="G204" s="83">
        <f t="shared" si="19"/>
        <v>0.31</v>
      </c>
      <c r="H204" s="84"/>
      <c r="I204" s="85">
        <f t="shared" si="17"/>
        <v>0</v>
      </c>
    </row>
    <row r="205" spans="1:9">
      <c r="A205" s="26">
        <v>0</v>
      </c>
      <c r="B205" s="6" t="s">
        <v>245</v>
      </c>
      <c r="C205" s="6" t="s">
        <v>3140</v>
      </c>
      <c r="D205" s="6" t="s">
        <v>154</v>
      </c>
      <c r="E205" s="70" t="s">
        <v>134</v>
      </c>
      <c r="F205" s="7">
        <v>0.31</v>
      </c>
      <c r="G205" s="83">
        <f t="shared" si="19"/>
        <v>0.31</v>
      </c>
      <c r="H205" s="84"/>
      <c r="I205" s="85">
        <f t="shared" si="17"/>
        <v>0</v>
      </c>
    </row>
    <row r="206" spans="1:9">
      <c r="A206" s="26">
        <v>0</v>
      </c>
      <c r="B206" s="6" t="s">
        <v>246</v>
      </c>
      <c r="C206" s="6" t="s">
        <v>3140</v>
      </c>
      <c r="D206" s="6" t="s">
        <v>156</v>
      </c>
      <c r="E206" s="70" t="s">
        <v>134</v>
      </c>
      <c r="F206" s="7">
        <v>0.31</v>
      </c>
      <c r="G206" s="83">
        <f t="shared" si="19"/>
        <v>0.31</v>
      </c>
      <c r="H206" s="84"/>
      <c r="I206" s="85">
        <f t="shared" si="17"/>
        <v>0</v>
      </c>
    </row>
    <row r="207" spans="1:9">
      <c r="A207" s="26">
        <v>0</v>
      </c>
      <c r="B207" s="6" t="s">
        <v>247</v>
      </c>
      <c r="C207" s="6" t="s">
        <v>3140</v>
      </c>
      <c r="D207" s="6" t="s">
        <v>158</v>
      </c>
      <c r="E207" s="70" t="s">
        <v>134</v>
      </c>
      <c r="F207" s="7">
        <v>0.31</v>
      </c>
      <c r="G207" s="83">
        <f t="shared" si="19"/>
        <v>0.31</v>
      </c>
      <c r="H207" s="84"/>
      <c r="I207" s="85">
        <f t="shared" si="17"/>
        <v>0</v>
      </c>
    </row>
    <row r="208" spans="1:9">
      <c r="A208" s="26"/>
      <c r="B208" s="6"/>
      <c r="C208" s="6"/>
      <c r="D208" s="6"/>
      <c r="E208" s="70"/>
      <c r="F208" s="7"/>
      <c r="G208" s="83"/>
      <c r="H208" s="84"/>
      <c r="I208" s="85"/>
    </row>
    <row r="209" spans="1:9">
      <c r="A209" s="26">
        <v>0</v>
      </c>
      <c r="B209" s="6" t="s">
        <v>248</v>
      </c>
      <c r="C209" s="6" t="s">
        <v>3141</v>
      </c>
      <c r="D209" s="6" t="s">
        <v>129</v>
      </c>
      <c r="E209" s="70" t="s">
        <v>127</v>
      </c>
      <c r="F209" s="7">
        <v>0.4</v>
      </c>
      <c r="G209" s="83">
        <f t="shared" ref="G209:G220" si="20">F209*(1-Скидка_SUNMIGHT)</f>
        <v>0.4</v>
      </c>
      <c r="H209" s="84"/>
      <c r="I209" s="85">
        <f t="shared" si="17"/>
        <v>0</v>
      </c>
    </row>
    <row r="210" spans="1:9">
      <c r="A210" s="26">
        <v>0</v>
      </c>
      <c r="B210" s="6" t="s">
        <v>249</v>
      </c>
      <c r="C210" s="6" t="s">
        <v>3141</v>
      </c>
      <c r="D210" s="6" t="s">
        <v>131</v>
      </c>
      <c r="E210" s="70" t="s">
        <v>127</v>
      </c>
      <c r="F210" s="7">
        <v>0.38</v>
      </c>
      <c r="G210" s="83">
        <f t="shared" si="20"/>
        <v>0.38</v>
      </c>
      <c r="H210" s="84"/>
      <c r="I210" s="85">
        <f t="shared" si="17"/>
        <v>0</v>
      </c>
    </row>
    <row r="211" spans="1:9">
      <c r="A211" s="26">
        <v>0</v>
      </c>
      <c r="B211" s="6" t="s">
        <v>250</v>
      </c>
      <c r="C211" s="6" t="s">
        <v>3141</v>
      </c>
      <c r="D211" s="6" t="s">
        <v>133</v>
      </c>
      <c r="E211" s="70" t="s">
        <v>134</v>
      </c>
      <c r="F211" s="7">
        <v>0.34</v>
      </c>
      <c r="G211" s="83">
        <f t="shared" si="20"/>
        <v>0.34</v>
      </c>
      <c r="H211" s="84"/>
      <c r="I211" s="85">
        <f t="shared" si="17"/>
        <v>0</v>
      </c>
    </row>
    <row r="212" spans="1:9">
      <c r="A212" s="26">
        <v>0</v>
      </c>
      <c r="B212" s="6" t="s">
        <v>251</v>
      </c>
      <c r="C212" s="6" t="s">
        <v>3141</v>
      </c>
      <c r="D212" s="6" t="s">
        <v>136</v>
      </c>
      <c r="E212" s="70" t="s">
        <v>134</v>
      </c>
      <c r="F212" s="7">
        <v>0.34</v>
      </c>
      <c r="G212" s="83">
        <f t="shared" si="20"/>
        <v>0.34</v>
      </c>
      <c r="H212" s="84"/>
      <c r="I212" s="85">
        <f t="shared" si="17"/>
        <v>0</v>
      </c>
    </row>
    <row r="213" spans="1:9">
      <c r="A213" s="26">
        <v>0</v>
      </c>
      <c r="B213" s="6" t="s">
        <v>252</v>
      </c>
      <c r="C213" s="6" t="s">
        <v>3141</v>
      </c>
      <c r="D213" s="6" t="s">
        <v>138</v>
      </c>
      <c r="E213" s="70" t="s">
        <v>134</v>
      </c>
      <c r="F213" s="7">
        <v>0.34</v>
      </c>
      <c r="G213" s="83">
        <f t="shared" si="20"/>
        <v>0.34</v>
      </c>
      <c r="H213" s="84"/>
      <c r="I213" s="85">
        <f t="shared" si="17"/>
        <v>0</v>
      </c>
    </row>
    <row r="214" spans="1:9">
      <c r="A214" s="26">
        <v>0</v>
      </c>
      <c r="B214" s="6" t="s">
        <v>253</v>
      </c>
      <c r="C214" s="6" t="s">
        <v>3141</v>
      </c>
      <c r="D214" s="6" t="s">
        <v>140</v>
      </c>
      <c r="E214" s="70" t="s">
        <v>134</v>
      </c>
      <c r="F214" s="7">
        <v>0.34</v>
      </c>
      <c r="G214" s="83">
        <f t="shared" si="20"/>
        <v>0.34</v>
      </c>
      <c r="H214" s="84"/>
      <c r="I214" s="85">
        <f t="shared" si="17"/>
        <v>0</v>
      </c>
    </row>
    <row r="215" spans="1:9">
      <c r="A215" s="26">
        <v>0</v>
      </c>
      <c r="B215" s="6" t="s">
        <v>254</v>
      </c>
      <c r="C215" s="6" t="s">
        <v>3141</v>
      </c>
      <c r="D215" s="6" t="s">
        <v>142</v>
      </c>
      <c r="E215" s="70" t="s">
        <v>134</v>
      </c>
      <c r="F215" s="7">
        <v>0.32</v>
      </c>
      <c r="G215" s="83">
        <f t="shared" si="20"/>
        <v>0.32</v>
      </c>
      <c r="H215" s="84"/>
      <c r="I215" s="85">
        <f t="shared" si="17"/>
        <v>0</v>
      </c>
    </row>
    <row r="216" spans="1:9">
      <c r="A216" s="26">
        <v>0</v>
      </c>
      <c r="B216" s="6" t="s">
        <v>255</v>
      </c>
      <c r="C216" s="6" t="s">
        <v>3141</v>
      </c>
      <c r="D216" s="6" t="s">
        <v>146</v>
      </c>
      <c r="E216" s="70" t="s">
        <v>134</v>
      </c>
      <c r="F216" s="7">
        <v>0.32</v>
      </c>
      <c r="G216" s="83">
        <f t="shared" si="20"/>
        <v>0.32</v>
      </c>
      <c r="H216" s="84"/>
      <c r="I216" s="85">
        <f t="shared" si="17"/>
        <v>0</v>
      </c>
    </row>
    <row r="217" spans="1:9">
      <c r="A217" s="26">
        <v>0</v>
      </c>
      <c r="B217" s="6" t="s">
        <v>256</v>
      </c>
      <c r="C217" s="6" t="s">
        <v>3141</v>
      </c>
      <c r="D217" s="6" t="s">
        <v>150</v>
      </c>
      <c r="E217" s="70" t="s">
        <v>134</v>
      </c>
      <c r="F217" s="7">
        <v>0.32</v>
      </c>
      <c r="G217" s="83">
        <f t="shared" si="20"/>
        <v>0.32</v>
      </c>
      <c r="H217" s="84"/>
      <c r="I217" s="85">
        <f t="shared" si="17"/>
        <v>0</v>
      </c>
    </row>
    <row r="218" spans="1:9">
      <c r="A218" s="26">
        <v>0</v>
      </c>
      <c r="B218" s="6" t="s">
        <v>257</v>
      </c>
      <c r="C218" s="6" t="s">
        <v>3141</v>
      </c>
      <c r="D218" s="6" t="s">
        <v>154</v>
      </c>
      <c r="E218" s="70" t="s">
        <v>134</v>
      </c>
      <c r="F218" s="7">
        <v>0.32</v>
      </c>
      <c r="G218" s="83">
        <f t="shared" si="20"/>
        <v>0.32</v>
      </c>
      <c r="H218" s="84"/>
      <c r="I218" s="85">
        <f t="shared" si="17"/>
        <v>0</v>
      </c>
    </row>
    <row r="219" spans="1:9">
      <c r="A219" s="26">
        <v>0</v>
      </c>
      <c r="B219" s="6" t="s">
        <v>258</v>
      </c>
      <c r="C219" s="6" t="s">
        <v>3141</v>
      </c>
      <c r="D219" s="6" t="s">
        <v>156</v>
      </c>
      <c r="E219" s="70" t="s">
        <v>134</v>
      </c>
      <c r="F219" s="7">
        <v>0.32</v>
      </c>
      <c r="G219" s="83">
        <f t="shared" si="20"/>
        <v>0.32</v>
      </c>
      <c r="H219" s="84"/>
      <c r="I219" s="85">
        <f t="shared" si="17"/>
        <v>0</v>
      </c>
    </row>
    <row r="220" spans="1:9">
      <c r="A220" s="26">
        <v>0</v>
      </c>
      <c r="B220" s="6" t="s">
        <v>259</v>
      </c>
      <c r="C220" s="6" t="s">
        <v>3141</v>
      </c>
      <c r="D220" s="6" t="s">
        <v>158</v>
      </c>
      <c r="E220" s="70" t="s">
        <v>134</v>
      </c>
      <c r="F220" s="7">
        <v>0.32</v>
      </c>
      <c r="G220" s="83">
        <f t="shared" si="20"/>
        <v>0.32</v>
      </c>
      <c r="H220" s="84"/>
      <c r="I220" s="85">
        <f t="shared" si="17"/>
        <v>0</v>
      </c>
    </row>
    <row r="221" spans="1:9">
      <c r="A221" s="26"/>
      <c r="B221" s="6"/>
      <c r="C221" s="6"/>
      <c r="D221" s="6"/>
      <c r="E221" s="70"/>
      <c r="F221" s="7"/>
      <c r="G221" s="83"/>
      <c r="H221" s="84"/>
      <c r="I221" s="85"/>
    </row>
    <row r="222" spans="1:9">
      <c r="A222" s="26">
        <v>0</v>
      </c>
      <c r="B222" s="6" t="s">
        <v>260</v>
      </c>
      <c r="C222" s="6" t="s">
        <v>3142</v>
      </c>
      <c r="D222" s="6" t="s">
        <v>129</v>
      </c>
      <c r="E222" s="70" t="s">
        <v>127</v>
      </c>
      <c r="F222" s="7">
        <v>0.81</v>
      </c>
      <c r="G222" s="83">
        <f t="shared" ref="G222:G232" si="21">F222*(1-Скидка_SUNMIGHT)</f>
        <v>0.81</v>
      </c>
      <c r="H222" s="84"/>
      <c r="I222" s="85">
        <f t="shared" si="17"/>
        <v>0</v>
      </c>
    </row>
    <row r="223" spans="1:9">
      <c r="A223" s="26">
        <v>0</v>
      </c>
      <c r="B223" s="6" t="s">
        <v>261</v>
      </c>
      <c r="C223" s="6" t="s">
        <v>3142</v>
      </c>
      <c r="D223" s="6" t="s">
        <v>131</v>
      </c>
      <c r="E223" s="70" t="s">
        <v>127</v>
      </c>
      <c r="F223" s="7">
        <v>0.78</v>
      </c>
      <c r="G223" s="83">
        <f t="shared" si="21"/>
        <v>0.78</v>
      </c>
      <c r="H223" s="84"/>
      <c r="I223" s="85">
        <f t="shared" si="17"/>
        <v>0</v>
      </c>
    </row>
    <row r="224" spans="1:9">
      <c r="A224" s="26">
        <v>0</v>
      </c>
      <c r="B224" s="6" t="s">
        <v>262</v>
      </c>
      <c r="C224" s="6" t="s">
        <v>3142</v>
      </c>
      <c r="D224" s="6" t="s">
        <v>133</v>
      </c>
      <c r="E224" s="70" t="s">
        <v>134</v>
      </c>
      <c r="F224" s="7">
        <v>0.73</v>
      </c>
      <c r="G224" s="83">
        <f t="shared" si="21"/>
        <v>0.73</v>
      </c>
      <c r="H224" s="84"/>
      <c r="I224" s="85">
        <f t="shared" si="17"/>
        <v>0</v>
      </c>
    </row>
    <row r="225" spans="1:9">
      <c r="A225" s="26">
        <v>0</v>
      </c>
      <c r="B225" s="6" t="s">
        <v>263</v>
      </c>
      <c r="C225" s="6" t="s">
        <v>3142</v>
      </c>
      <c r="D225" s="6" t="s">
        <v>136</v>
      </c>
      <c r="E225" s="70" t="s">
        <v>134</v>
      </c>
      <c r="F225" s="7">
        <v>0.71</v>
      </c>
      <c r="G225" s="83">
        <f t="shared" si="21"/>
        <v>0.71</v>
      </c>
      <c r="H225" s="84"/>
      <c r="I225" s="85">
        <f t="shared" si="17"/>
        <v>0</v>
      </c>
    </row>
    <row r="226" spans="1:9">
      <c r="A226" s="26">
        <v>0</v>
      </c>
      <c r="B226" s="6" t="s">
        <v>264</v>
      </c>
      <c r="C226" s="6" t="s">
        <v>3142</v>
      </c>
      <c r="D226" s="6" t="s">
        <v>138</v>
      </c>
      <c r="E226" s="70" t="s">
        <v>134</v>
      </c>
      <c r="F226" s="7">
        <v>0.71</v>
      </c>
      <c r="G226" s="83">
        <f t="shared" si="21"/>
        <v>0.71</v>
      </c>
      <c r="H226" s="84"/>
      <c r="I226" s="85">
        <f t="shared" si="17"/>
        <v>0</v>
      </c>
    </row>
    <row r="227" spans="1:9">
      <c r="A227" s="26">
        <v>0</v>
      </c>
      <c r="B227" s="6" t="s">
        <v>265</v>
      </c>
      <c r="C227" s="6" t="s">
        <v>3142</v>
      </c>
      <c r="D227" s="6" t="s">
        <v>140</v>
      </c>
      <c r="E227" s="70" t="s">
        <v>134</v>
      </c>
      <c r="F227" s="7">
        <v>0.71</v>
      </c>
      <c r="G227" s="83">
        <f t="shared" si="21"/>
        <v>0.71</v>
      </c>
      <c r="H227" s="84"/>
      <c r="I227" s="85">
        <f t="shared" si="17"/>
        <v>0</v>
      </c>
    </row>
    <row r="228" spans="1:9">
      <c r="A228" s="26">
        <v>0</v>
      </c>
      <c r="B228" s="6" t="s">
        <v>266</v>
      </c>
      <c r="C228" s="6" t="s">
        <v>3142</v>
      </c>
      <c r="D228" s="6" t="s">
        <v>142</v>
      </c>
      <c r="E228" s="70" t="s">
        <v>134</v>
      </c>
      <c r="F228" s="7">
        <v>0.68</v>
      </c>
      <c r="G228" s="83">
        <f t="shared" si="21"/>
        <v>0.68</v>
      </c>
      <c r="H228" s="84"/>
      <c r="I228" s="85">
        <f t="shared" si="17"/>
        <v>0</v>
      </c>
    </row>
    <row r="229" spans="1:9">
      <c r="A229" s="26">
        <v>0</v>
      </c>
      <c r="B229" s="6" t="s">
        <v>267</v>
      </c>
      <c r="C229" s="6" t="s">
        <v>3142</v>
      </c>
      <c r="D229" s="6" t="s">
        <v>144</v>
      </c>
      <c r="E229" s="70" t="s">
        <v>134</v>
      </c>
      <c r="F229" s="7">
        <v>0.68</v>
      </c>
      <c r="G229" s="83">
        <f t="shared" si="21"/>
        <v>0.68</v>
      </c>
      <c r="H229" s="84"/>
      <c r="I229" s="85">
        <f t="shared" si="17"/>
        <v>0</v>
      </c>
    </row>
    <row r="230" spans="1:9">
      <c r="A230" s="26">
        <v>0</v>
      </c>
      <c r="B230" s="6" t="s">
        <v>268</v>
      </c>
      <c r="C230" s="6" t="s">
        <v>3142</v>
      </c>
      <c r="D230" s="6" t="s">
        <v>146</v>
      </c>
      <c r="E230" s="70" t="s">
        <v>134</v>
      </c>
      <c r="F230" s="7">
        <v>0.68</v>
      </c>
      <c r="G230" s="83">
        <f t="shared" si="21"/>
        <v>0.68</v>
      </c>
      <c r="H230" s="84"/>
      <c r="I230" s="85">
        <f t="shared" si="17"/>
        <v>0</v>
      </c>
    </row>
    <row r="231" spans="1:9">
      <c r="A231" s="26">
        <v>0</v>
      </c>
      <c r="B231" s="6" t="s">
        <v>269</v>
      </c>
      <c r="C231" s="6" t="s">
        <v>3142</v>
      </c>
      <c r="D231" s="6" t="s">
        <v>150</v>
      </c>
      <c r="E231" s="70" t="s">
        <v>134</v>
      </c>
      <c r="F231" s="7">
        <v>0.68</v>
      </c>
      <c r="G231" s="83">
        <f t="shared" si="21"/>
        <v>0.68</v>
      </c>
      <c r="H231" s="84"/>
      <c r="I231" s="85">
        <f t="shared" si="17"/>
        <v>0</v>
      </c>
    </row>
    <row r="232" spans="1:9">
      <c r="A232" s="26">
        <v>0</v>
      </c>
      <c r="B232" s="6" t="s">
        <v>270</v>
      </c>
      <c r="C232" s="6" t="s">
        <v>3142</v>
      </c>
      <c r="D232" s="6" t="s">
        <v>154</v>
      </c>
      <c r="E232" s="70" t="s">
        <v>134</v>
      </c>
      <c r="F232" s="7">
        <v>0.68</v>
      </c>
      <c r="G232" s="83">
        <f t="shared" si="21"/>
        <v>0.68</v>
      </c>
      <c r="H232" s="84"/>
      <c r="I232" s="85">
        <f t="shared" si="17"/>
        <v>0</v>
      </c>
    </row>
    <row r="233" spans="1:9">
      <c r="A233" s="26"/>
      <c r="B233" s="6"/>
      <c r="C233" s="6"/>
      <c r="D233" s="6"/>
      <c r="E233" s="70"/>
      <c r="F233" s="7"/>
      <c r="G233" s="83"/>
      <c r="H233" s="84"/>
      <c r="I233" s="85"/>
    </row>
    <row r="234" spans="1:9">
      <c r="A234" s="26">
        <v>0</v>
      </c>
      <c r="B234" s="6" t="s">
        <v>271</v>
      </c>
      <c r="C234" s="6" t="s">
        <v>3143</v>
      </c>
      <c r="D234" s="6" t="s">
        <v>129</v>
      </c>
      <c r="E234" s="70" t="s">
        <v>127</v>
      </c>
      <c r="F234" s="7">
        <v>0.81</v>
      </c>
      <c r="G234" s="83">
        <f t="shared" ref="G234:G244" si="22">F234*(1-Скидка_SUNMIGHT)</f>
        <v>0.81</v>
      </c>
      <c r="H234" s="84"/>
      <c r="I234" s="85">
        <f t="shared" ref="I234:I297" si="23">G234*H234</f>
        <v>0</v>
      </c>
    </row>
    <row r="235" spans="1:9">
      <c r="A235" s="26">
        <v>0</v>
      </c>
      <c r="B235" s="6" t="s">
        <v>272</v>
      </c>
      <c r="C235" s="6" t="s">
        <v>3143</v>
      </c>
      <c r="D235" s="6" t="s">
        <v>131</v>
      </c>
      <c r="E235" s="70" t="s">
        <v>127</v>
      </c>
      <c r="F235" s="7">
        <v>0.78</v>
      </c>
      <c r="G235" s="83">
        <f t="shared" si="22"/>
        <v>0.78</v>
      </c>
      <c r="H235" s="84"/>
      <c r="I235" s="85">
        <f t="shared" si="23"/>
        <v>0</v>
      </c>
    </row>
    <row r="236" spans="1:9">
      <c r="A236" s="26">
        <v>0</v>
      </c>
      <c r="B236" s="6" t="s">
        <v>273</v>
      </c>
      <c r="C236" s="6" t="s">
        <v>3143</v>
      </c>
      <c r="D236" s="6" t="s">
        <v>133</v>
      </c>
      <c r="E236" s="70" t="s">
        <v>134</v>
      </c>
      <c r="F236" s="7">
        <v>0.73</v>
      </c>
      <c r="G236" s="83">
        <f t="shared" si="22"/>
        <v>0.73</v>
      </c>
      <c r="H236" s="84"/>
      <c r="I236" s="85">
        <f t="shared" si="23"/>
        <v>0</v>
      </c>
    </row>
    <row r="237" spans="1:9">
      <c r="A237" s="26">
        <v>0</v>
      </c>
      <c r="B237" s="6" t="s">
        <v>274</v>
      </c>
      <c r="C237" s="6" t="s">
        <v>3143</v>
      </c>
      <c r="D237" s="6" t="s">
        <v>136</v>
      </c>
      <c r="E237" s="70" t="s">
        <v>134</v>
      </c>
      <c r="F237" s="7">
        <v>0.71</v>
      </c>
      <c r="G237" s="83">
        <f t="shared" si="22"/>
        <v>0.71</v>
      </c>
      <c r="H237" s="84"/>
      <c r="I237" s="85">
        <f t="shared" si="23"/>
        <v>0</v>
      </c>
    </row>
    <row r="238" spans="1:9">
      <c r="A238" s="26">
        <v>0</v>
      </c>
      <c r="B238" s="6" t="s">
        <v>275</v>
      </c>
      <c r="C238" s="6" t="s">
        <v>3143</v>
      </c>
      <c r="D238" s="6" t="s">
        <v>138</v>
      </c>
      <c r="E238" s="70" t="s">
        <v>134</v>
      </c>
      <c r="F238" s="7">
        <v>0.71</v>
      </c>
      <c r="G238" s="83">
        <f t="shared" si="22"/>
        <v>0.71</v>
      </c>
      <c r="H238" s="84"/>
      <c r="I238" s="85">
        <f t="shared" si="23"/>
        <v>0</v>
      </c>
    </row>
    <row r="239" spans="1:9">
      <c r="A239" s="26">
        <v>0</v>
      </c>
      <c r="B239" s="6" t="s">
        <v>276</v>
      </c>
      <c r="C239" s="6" t="s">
        <v>3143</v>
      </c>
      <c r="D239" s="6" t="s">
        <v>140</v>
      </c>
      <c r="E239" s="70" t="s">
        <v>134</v>
      </c>
      <c r="F239" s="7">
        <v>0.71</v>
      </c>
      <c r="G239" s="83">
        <f t="shared" si="22"/>
        <v>0.71</v>
      </c>
      <c r="H239" s="84"/>
      <c r="I239" s="85">
        <f t="shared" si="23"/>
        <v>0</v>
      </c>
    </row>
    <row r="240" spans="1:9">
      <c r="A240" s="26">
        <v>0</v>
      </c>
      <c r="B240" s="6" t="s">
        <v>277</v>
      </c>
      <c r="C240" s="6" t="s">
        <v>3143</v>
      </c>
      <c r="D240" s="6" t="s">
        <v>142</v>
      </c>
      <c r="E240" s="70" t="s">
        <v>134</v>
      </c>
      <c r="F240" s="7">
        <v>0.68</v>
      </c>
      <c r="G240" s="83">
        <f t="shared" si="22"/>
        <v>0.68</v>
      </c>
      <c r="H240" s="84"/>
      <c r="I240" s="85">
        <f t="shared" si="23"/>
        <v>0</v>
      </c>
    </row>
    <row r="241" spans="1:9">
      <c r="A241" s="26">
        <v>0</v>
      </c>
      <c r="B241" s="6" t="s">
        <v>278</v>
      </c>
      <c r="C241" s="6" t="s">
        <v>3143</v>
      </c>
      <c r="D241" s="6" t="s">
        <v>144</v>
      </c>
      <c r="E241" s="70" t="s">
        <v>134</v>
      </c>
      <c r="F241" s="7">
        <v>0.68</v>
      </c>
      <c r="G241" s="83">
        <f t="shared" si="22"/>
        <v>0.68</v>
      </c>
      <c r="H241" s="84"/>
      <c r="I241" s="85">
        <f t="shared" si="23"/>
        <v>0</v>
      </c>
    </row>
    <row r="242" spans="1:9">
      <c r="A242" s="26">
        <v>0</v>
      </c>
      <c r="B242" s="6" t="s">
        <v>279</v>
      </c>
      <c r="C242" s="6" t="s">
        <v>3143</v>
      </c>
      <c r="D242" s="6" t="s">
        <v>146</v>
      </c>
      <c r="E242" s="70" t="s">
        <v>134</v>
      </c>
      <c r="F242" s="7">
        <v>0.68</v>
      </c>
      <c r="G242" s="83">
        <f t="shared" si="22"/>
        <v>0.68</v>
      </c>
      <c r="H242" s="84"/>
      <c r="I242" s="85">
        <f t="shared" si="23"/>
        <v>0</v>
      </c>
    </row>
    <row r="243" spans="1:9">
      <c r="A243" s="26">
        <v>0</v>
      </c>
      <c r="B243" s="6" t="s">
        <v>280</v>
      </c>
      <c r="C243" s="6" t="s">
        <v>3143</v>
      </c>
      <c r="D243" s="6" t="s">
        <v>150</v>
      </c>
      <c r="E243" s="70" t="s">
        <v>134</v>
      </c>
      <c r="F243" s="7">
        <v>0.68</v>
      </c>
      <c r="G243" s="83">
        <f t="shared" si="22"/>
        <v>0.68</v>
      </c>
      <c r="H243" s="84"/>
      <c r="I243" s="85">
        <f t="shared" si="23"/>
        <v>0</v>
      </c>
    </row>
    <row r="244" spans="1:9">
      <c r="A244" s="26">
        <v>0</v>
      </c>
      <c r="B244" s="6" t="s">
        <v>281</v>
      </c>
      <c r="C244" s="6" t="s">
        <v>3143</v>
      </c>
      <c r="D244" s="6" t="s">
        <v>154</v>
      </c>
      <c r="E244" s="70" t="s">
        <v>134</v>
      </c>
      <c r="F244" s="7">
        <v>0.68</v>
      </c>
      <c r="G244" s="83">
        <f t="shared" si="22"/>
        <v>0.68</v>
      </c>
      <c r="H244" s="84"/>
      <c r="I244" s="85">
        <f t="shared" si="23"/>
        <v>0</v>
      </c>
    </row>
    <row r="245" spans="1:9">
      <c r="A245" s="26"/>
      <c r="B245" s="6"/>
      <c r="C245" s="6"/>
      <c r="D245" s="6"/>
      <c r="E245" s="70"/>
      <c r="F245" s="7"/>
      <c r="G245" s="83"/>
      <c r="H245" s="84"/>
      <c r="I245" s="85"/>
    </row>
    <row r="246" spans="1:9">
      <c r="A246" s="26">
        <v>0</v>
      </c>
      <c r="B246" s="6" t="s">
        <v>282</v>
      </c>
      <c r="C246" s="6" t="s">
        <v>3144</v>
      </c>
      <c r="D246" s="6" t="s">
        <v>129</v>
      </c>
      <c r="E246" s="70" t="s">
        <v>127</v>
      </c>
      <c r="F246" s="7">
        <v>0.42</v>
      </c>
      <c r="G246" s="83">
        <f>F246*(1-Скидка_SUNMIGHT)</f>
        <v>0.42</v>
      </c>
      <c r="H246" s="84"/>
      <c r="I246" s="85">
        <f t="shared" si="23"/>
        <v>0</v>
      </c>
    </row>
    <row r="247" spans="1:9">
      <c r="A247" s="26">
        <v>0</v>
      </c>
      <c r="B247" s="6" t="s">
        <v>283</v>
      </c>
      <c r="C247" s="6" t="s">
        <v>3144</v>
      </c>
      <c r="D247" s="6" t="s">
        <v>133</v>
      </c>
      <c r="E247" s="70" t="s">
        <v>134</v>
      </c>
      <c r="F247" s="7">
        <v>0.3</v>
      </c>
      <c r="G247" s="83">
        <f t="shared" ref="G247:G257" si="24">F247*(1-Скидка_SUNMIGHT)</f>
        <v>0.3</v>
      </c>
      <c r="H247" s="84"/>
      <c r="I247" s="85">
        <f t="shared" si="23"/>
        <v>0</v>
      </c>
    </row>
    <row r="248" spans="1:9">
      <c r="A248" s="26">
        <v>0</v>
      </c>
      <c r="B248" s="6" t="s">
        <v>284</v>
      </c>
      <c r="C248" s="6" t="s">
        <v>3144</v>
      </c>
      <c r="D248" s="6" t="s">
        <v>136</v>
      </c>
      <c r="E248" s="70" t="s">
        <v>134</v>
      </c>
      <c r="F248" s="7">
        <v>0.3</v>
      </c>
      <c r="G248" s="83">
        <f t="shared" si="24"/>
        <v>0.3</v>
      </c>
      <c r="H248" s="84"/>
      <c r="I248" s="85">
        <f t="shared" si="23"/>
        <v>0</v>
      </c>
    </row>
    <row r="249" spans="1:9">
      <c r="A249" s="26">
        <v>0</v>
      </c>
      <c r="B249" s="6" t="s">
        <v>285</v>
      </c>
      <c r="C249" s="6" t="s">
        <v>3144</v>
      </c>
      <c r="D249" s="6" t="s">
        <v>138</v>
      </c>
      <c r="E249" s="70" t="s">
        <v>134</v>
      </c>
      <c r="F249" s="7">
        <v>0.3</v>
      </c>
      <c r="G249" s="83">
        <f t="shared" si="24"/>
        <v>0.3</v>
      </c>
      <c r="H249" s="84"/>
      <c r="I249" s="85">
        <f t="shared" si="23"/>
        <v>0</v>
      </c>
    </row>
    <row r="250" spans="1:9">
      <c r="A250" s="26">
        <v>0</v>
      </c>
      <c r="B250" s="6" t="s">
        <v>286</v>
      </c>
      <c r="C250" s="6" t="s">
        <v>3144</v>
      </c>
      <c r="D250" s="6" t="s">
        <v>140</v>
      </c>
      <c r="E250" s="70" t="s">
        <v>134</v>
      </c>
      <c r="F250" s="7">
        <v>0.3</v>
      </c>
      <c r="G250" s="83">
        <f t="shared" si="24"/>
        <v>0.3</v>
      </c>
      <c r="H250" s="84"/>
      <c r="I250" s="85">
        <f t="shared" si="23"/>
        <v>0</v>
      </c>
    </row>
    <row r="251" spans="1:9">
      <c r="A251" s="26">
        <v>0</v>
      </c>
      <c r="B251" s="6" t="s">
        <v>287</v>
      </c>
      <c r="C251" s="6" t="s">
        <v>3144</v>
      </c>
      <c r="D251" s="6" t="s">
        <v>142</v>
      </c>
      <c r="E251" s="70" t="s">
        <v>134</v>
      </c>
      <c r="F251" s="7">
        <v>0.28999999999999998</v>
      </c>
      <c r="G251" s="83">
        <f t="shared" si="24"/>
        <v>0.28999999999999998</v>
      </c>
      <c r="H251" s="84"/>
      <c r="I251" s="85">
        <f t="shared" si="23"/>
        <v>0</v>
      </c>
    </row>
    <row r="252" spans="1:9">
      <c r="A252" s="26">
        <v>0</v>
      </c>
      <c r="B252" s="6" t="s">
        <v>288</v>
      </c>
      <c r="C252" s="6" t="s">
        <v>3144</v>
      </c>
      <c r="D252" s="6" t="s">
        <v>144</v>
      </c>
      <c r="E252" s="70" t="s">
        <v>134</v>
      </c>
      <c r="F252" s="7">
        <v>0.28999999999999998</v>
      </c>
      <c r="G252" s="83">
        <f t="shared" si="24"/>
        <v>0.28999999999999998</v>
      </c>
      <c r="H252" s="84"/>
      <c r="I252" s="85">
        <f t="shared" si="23"/>
        <v>0</v>
      </c>
    </row>
    <row r="253" spans="1:9">
      <c r="A253" s="26">
        <v>0</v>
      </c>
      <c r="B253" s="6" t="s">
        <v>289</v>
      </c>
      <c r="C253" s="6" t="s">
        <v>3144</v>
      </c>
      <c r="D253" s="6" t="s">
        <v>146</v>
      </c>
      <c r="E253" s="70" t="s">
        <v>134</v>
      </c>
      <c r="F253" s="7">
        <v>0.28999999999999998</v>
      </c>
      <c r="G253" s="83">
        <f t="shared" si="24"/>
        <v>0.28999999999999998</v>
      </c>
      <c r="H253" s="84"/>
      <c r="I253" s="85">
        <f t="shared" si="23"/>
        <v>0</v>
      </c>
    </row>
    <row r="254" spans="1:9">
      <c r="A254" s="26">
        <v>0</v>
      </c>
      <c r="B254" s="6" t="s">
        <v>290</v>
      </c>
      <c r="C254" s="6" t="s">
        <v>3144</v>
      </c>
      <c r="D254" s="6" t="s">
        <v>150</v>
      </c>
      <c r="E254" s="70" t="s">
        <v>134</v>
      </c>
      <c r="F254" s="7">
        <v>0.28999999999999998</v>
      </c>
      <c r="G254" s="83">
        <f t="shared" si="24"/>
        <v>0.28999999999999998</v>
      </c>
      <c r="H254" s="84"/>
      <c r="I254" s="85">
        <f t="shared" si="23"/>
        <v>0</v>
      </c>
    </row>
    <row r="255" spans="1:9">
      <c r="A255" s="26">
        <v>0</v>
      </c>
      <c r="B255" s="6" t="s">
        <v>291</v>
      </c>
      <c r="C255" s="6" t="s">
        <v>3144</v>
      </c>
      <c r="D255" s="6" t="s">
        <v>154</v>
      </c>
      <c r="E255" s="70" t="s">
        <v>134</v>
      </c>
      <c r="F255" s="7">
        <v>0.28999999999999998</v>
      </c>
      <c r="G255" s="83">
        <f t="shared" si="24"/>
        <v>0.28999999999999998</v>
      </c>
      <c r="H255" s="84"/>
      <c r="I255" s="85">
        <f t="shared" si="23"/>
        <v>0</v>
      </c>
    </row>
    <row r="256" spans="1:9">
      <c r="A256" s="26">
        <v>0</v>
      </c>
      <c r="B256" s="6" t="s">
        <v>292</v>
      </c>
      <c r="C256" s="6" t="s">
        <v>3144</v>
      </c>
      <c r="D256" s="6" t="s">
        <v>156</v>
      </c>
      <c r="E256" s="70" t="s">
        <v>134</v>
      </c>
      <c r="F256" s="7">
        <v>0.28999999999999998</v>
      </c>
      <c r="G256" s="83">
        <f t="shared" si="24"/>
        <v>0.28999999999999998</v>
      </c>
      <c r="H256" s="84"/>
      <c r="I256" s="85">
        <f t="shared" si="23"/>
        <v>0</v>
      </c>
    </row>
    <row r="257" spans="1:9">
      <c r="A257" s="26">
        <v>0</v>
      </c>
      <c r="B257" s="6" t="s">
        <v>293</v>
      </c>
      <c r="C257" s="6" t="s">
        <v>3144</v>
      </c>
      <c r="D257" s="6" t="s">
        <v>158</v>
      </c>
      <c r="E257" s="70" t="s">
        <v>134</v>
      </c>
      <c r="F257" s="7">
        <v>0.28999999999999998</v>
      </c>
      <c r="G257" s="83">
        <f t="shared" si="24"/>
        <v>0.28999999999999998</v>
      </c>
      <c r="H257" s="84"/>
      <c r="I257" s="85">
        <f t="shared" si="23"/>
        <v>0</v>
      </c>
    </row>
    <row r="258" spans="1:9">
      <c r="A258" s="26"/>
      <c r="B258" s="6"/>
      <c r="C258" s="6"/>
      <c r="D258" s="6"/>
      <c r="E258" s="70"/>
      <c r="F258" s="7"/>
      <c r="G258" s="83"/>
      <c r="H258" s="84"/>
      <c r="I258" s="85"/>
    </row>
    <row r="259" spans="1:9">
      <c r="A259" s="26">
        <v>0</v>
      </c>
      <c r="B259" s="6" t="s">
        <v>294</v>
      </c>
      <c r="C259" s="6" t="s">
        <v>3145</v>
      </c>
      <c r="D259" s="6" t="s">
        <v>129</v>
      </c>
      <c r="E259" s="70" t="s">
        <v>127</v>
      </c>
      <c r="F259" s="7">
        <v>0.81</v>
      </c>
      <c r="G259" s="83">
        <f t="shared" ref="G259:G269" si="25">F259*(1-Скидка_SUNMIGHT)</f>
        <v>0.81</v>
      </c>
      <c r="H259" s="84"/>
      <c r="I259" s="85">
        <f t="shared" si="23"/>
        <v>0</v>
      </c>
    </row>
    <row r="260" spans="1:9">
      <c r="A260" s="26">
        <v>0</v>
      </c>
      <c r="B260" s="6" t="s">
        <v>295</v>
      </c>
      <c r="C260" s="6" t="s">
        <v>3145</v>
      </c>
      <c r="D260" s="6" t="s">
        <v>131</v>
      </c>
      <c r="E260" s="70" t="s">
        <v>127</v>
      </c>
      <c r="F260" s="7">
        <v>0.66</v>
      </c>
      <c r="G260" s="83">
        <f t="shared" si="25"/>
        <v>0.66</v>
      </c>
      <c r="H260" s="84"/>
      <c r="I260" s="85">
        <f t="shared" si="23"/>
        <v>0</v>
      </c>
    </row>
    <row r="261" spans="1:9">
      <c r="A261" s="26">
        <v>0</v>
      </c>
      <c r="B261" s="6" t="s">
        <v>296</v>
      </c>
      <c r="C261" s="6" t="s">
        <v>3145</v>
      </c>
      <c r="D261" s="6" t="s">
        <v>133</v>
      </c>
      <c r="E261" s="70" t="s">
        <v>134</v>
      </c>
      <c r="F261" s="7">
        <v>0.62</v>
      </c>
      <c r="G261" s="83">
        <f t="shared" si="25"/>
        <v>0.62</v>
      </c>
      <c r="H261" s="84"/>
      <c r="I261" s="85">
        <f t="shared" si="23"/>
        <v>0</v>
      </c>
    </row>
    <row r="262" spans="1:9">
      <c r="A262" s="26">
        <v>0</v>
      </c>
      <c r="B262" s="6" t="s">
        <v>297</v>
      </c>
      <c r="C262" s="6" t="s">
        <v>3145</v>
      </c>
      <c r="D262" s="6" t="s">
        <v>136</v>
      </c>
      <c r="E262" s="70" t="s">
        <v>134</v>
      </c>
      <c r="F262" s="7">
        <v>0.57999999999999996</v>
      </c>
      <c r="G262" s="83">
        <f t="shared" si="25"/>
        <v>0.57999999999999996</v>
      </c>
      <c r="H262" s="84"/>
      <c r="I262" s="85">
        <f t="shared" si="23"/>
        <v>0</v>
      </c>
    </row>
    <row r="263" spans="1:9">
      <c r="A263" s="26">
        <v>0</v>
      </c>
      <c r="B263" s="6" t="s">
        <v>298</v>
      </c>
      <c r="C263" s="6" t="s">
        <v>3145</v>
      </c>
      <c r="D263" s="6" t="s">
        <v>138</v>
      </c>
      <c r="E263" s="70" t="s">
        <v>134</v>
      </c>
      <c r="F263" s="7">
        <v>0.57999999999999996</v>
      </c>
      <c r="G263" s="83">
        <f t="shared" si="25"/>
        <v>0.57999999999999996</v>
      </c>
      <c r="H263" s="84"/>
      <c r="I263" s="85">
        <f t="shared" si="23"/>
        <v>0</v>
      </c>
    </row>
    <row r="264" spans="1:9">
      <c r="A264" s="26">
        <v>0</v>
      </c>
      <c r="B264" s="6" t="s">
        <v>299</v>
      </c>
      <c r="C264" s="6" t="s">
        <v>3145</v>
      </c>
      <c r="D264" s="6" t="s">
        <v>140</v>
      </c>
      <c r="E264" s="70" t="s">
        <v>134</v>
      </c>
      <c r="F264" s="7">
        <v>0.57999999999999996</v>
      </c>
      <c r="G264" s="83">
        <f t="shared" si="25"/>
        <v>0.57999999999999996</v>
      </c>
      <c r="H264" s="84"/>
      <c r="I264" s="85">
        <f t="shared" si="23"/>
        <v>0</v>
      </c>
    </row>
    <row r="265" spans="1:9">
      <c r="A265" s="26">
        <v>0</v>
      </c>
      <c r="B265" s="6" t="s">
        <v>300</v>
      </c>
      <c r="C265" s="6" t="s">
        <v>3145</v>
      </c>
      <c r="D265" s="6" t="s">
        <v>142</v>
      </c>
      <c r="E265" s="70" t="s">
        <v>134</v>
      </c>
      <c r="F265" s="7">
        <v>0.56000000000000005</v>
      </c>
      <c r="G265" s="83">
        <f t="shared" si="25"/>
        <v>0.56000000000000005</v>
      </c>
      <c r="H265" s="84"/>
      <c r="I265" s="85">
        <f t="shared" si="23"/>
        <v>0</v>
      </c>
    </row>
    <row r="266" spans="1:9">
      <c r="A266" s="26">
        <v>0</v>
      </c>
      <c r="B266" s="6" t="s">
        <v>301</v>
      </c>
      <c r="C266" s="6" t="s">
        <v>3145</v>
      </c>
      <c r="D266" s="6" t="s">
        <v>144</v>
      </c>
      <c r="E266" s="70" t="s">
        <v>134</v>
      </c>
      <c r="F266" s="7">
        <v>0.56000000000000005</v>
      </c>
      <c r="G266" s="83">
        <f t="shared" si="25"/>
        <v>0.56000000000000005</v>
      </c>
      <c r="H266" s="84"/>
      <c r="I266" s="85">
        <f t="shared" si="23"/>
        <v>0</v>
      </c>
    </row>
    <row r="267" spans="1:9">
      <c r="A267" s="26">
        <v>0</v>
      </c>
      <c r="B267" s="6" t="s">
        <v>302</v>
      </c>
      <c r="C267" s="6" t="s">
        <v>3145</v>
      </c>
      <c r="D267" s="6" t="s">
        <v>146</v>
      </c>
      <c r="E267" s="70" t="s">
        <v>134</v>
      </c>
      <c r="F267" s="7">
        <v>0.56000000000000005</v>
      </c>
      <c r="G267" s="83">
        <f t="shared" si="25"/>
        <v>0.56000000000000005</v>
      </c>
      <c r="H267" s="84"/>
      <c r="I267" s="85">
        <f t="shared" si="23"/>
        <v>0</v>
      </c>
    </row>
    <row r="268" spans="1:9">
      <c r="A268" s="26">
        <v>0</v>
      </c>
      <c r="B268" s="6" t="s">
        <v>303</v>
      </c>
      <c r="C268" s="6" t="s">
        <v>3145</v>
      </c>
      <c r="D268" s="6" t="s">
        <v>150</v>
      </c>
      <c r="E268" s="70" t="s">
        <v>134</v>
      </c>
      <c r="F268" s="7">
        <v>0.56000000000000005</v>
      </c>
      <c r="G268" s="83">
        <f t="shared" si="25"/>
        <v>0.56000000000000005</v>
      </c>
      <c r="H268" s="84"/>
      <c r="I268" s="85">
        <f t="shared" si="23"/>
        <v>0</v>
      </c>
    </row>
    <row r="269" spans="1:9">
      <c r="A269" s="26">
        <v>0</v>
      </c>
      <c r="B269" s="6" t="s">
        <v>304</v>
      </c>
      <c r="C269" s="6" t="s">
        <v>3145</v>
      </c>
      <c r="D269" s="6" t="s">
        <v>154</v>
      </c>
      <c r="E269" s="70" t="s">
        <v>134</v>
      </c>
      <c r="F269" s="7">
        <v>0.56000000000000005</v>
      </c>
      <c r="G269" s="83">
        <f t="shared" si="25"/>
        <v>0.56000000000000005</v>
      </c>
      <c r="H269" s="84"/>
      <c r="I269" s="85">
        <f t="shared" si="23"/>
        <v>0</v>
      </c>
    </row>
    <row r="270" spans="1:9">
      <c r="A270" s="26"/>
      <c r="B270" s="6"/>
      <c r="C270" s="6"/>
      <c r="D270" s="6"/>
      <c r="E270" s="70"/>
      <c r="F270" s="7"/>
      <c r="G270" s="83"/>
      <c r="H270" s="84"/>
      <c r="I270" s="85"/>
    </row>
    <row r="271" spans="1:9">
      <c r="A271" s="26">
        <v>0</v>
      </c>
      <c r="B271" s="6" t="s">
        <v>305</v>
      </c>
      <c r="C271" s="6" t="s">
        <v>3146</v>
      </c>
      <c r="D271" s="6" t="s">
        <v>129</v>
      </c>
      <c r="E271" s="70" t="s">
        <v>306</v>
      </c>
      <c r="F271" s="7">
        <v>1.19</v>
      </c>
      <c r="G271" s="83">
        <f t="shared" ref="G271:G282" si="26">F271*(1-Скидка_SUNMIGHT)</f>
        <v>1.19</v>
      </c>
      <c r="H271" s="84"/>
      <c r="I271" s="85">
        <f t="shared" si="23"/>
        <v>0</v>
      </c>
    </row>
    <row r="272" spans="1:9">
      <c r="A272" s="26">
        <v>0</v>
      </c>
      <c r="B272" s="6" t="s">
        <v>307</v>
      </c>
      <c r="C272" s="6" t="s">
        <v>3146</v>
      </c>
      <c r="D272" s="6" t="s">
        <v>131</v>
      </c>
      <c r="E272" s="70" t="s">
        <v>306</v>
      </c>
      <c r="F272" s="7">
        <v>0.96</v>
      </c>
      <c r="G272" s="83">
        <f t="shared" si="26"/>
        <v>0.96</v>
      </c>
      <c r="H272" s="84"/>
      <c r="I272" s="85">
        <f t="shared" si="23"/>
        <v>0</v>
      </c>
    </row>
    <row r="273" spans="1:9">
      <c r="A273" s="26">
        <v>0</v>
      </c>
      <c r="B273" s="6" t="s">
        <v>308</v>
      </c>
      <c r="C273" s="6" t="s">
        <v>3146</v>
      </c>
      <c r="D273" s="6" t="s">
        <v>133</v>
      </c>
      <c r="E273" s="70" t="s">
        <v>306</v>
      </c>
      <c r="F273" s="7">
        <v>0.84</v>
      </c>
      <c r="G273" s="83">
        <f t="shared" si="26"/>
        <v>0.84</v>
      </c>
      <c r="H273" s="84"/>
      <c r="I273" s="85">
        <f t="shared" si="23"/>
        <v>0</v>
      </c>
    </row>
    <row r="274" spans="1:9">
      <c r="A274" s="26">
        <v>0</v>
      </c>
      <c r="B274" s="6" t="s">
        <v>309</v>
      </c>
      <c r="C274" s="6" t="s">
        <v>3146</v>
      </c>
      <c r="D274" s="6" t="s">
        <v>136</v>
      </c>
      <c r="E274" s="70" t="s">
        <v>310</v>
      </c>
      <c r="F274" s="7">
        <v>0.78</v>
      </c>
      <c r="G274" s="83">
        <f t="shared" si="26"/>
        <v>0.78</v>
      </c>
      <c r="H274" s="84"/>
      <c r="I274" s="85">
        <f t="shared" si="23"/>
        <v>0</v>
      </c>
    </row>
    <row r="275" spans="1:9">
      <c r="A275" s="26">
        <v>0</v>
      </c>
      <c r="B275" s="6" t="s">
        <v>311</v>
      </c>
      <c r="C275" s="6" t="s">
        <v>3146</v>
      </c>
      <c r="D275" s="6" t="s">
        <v>138</v>
      </c>
      <c r="E275" s="70" t="s">
        <v>310</v>
      </c>
      <c r="F275" s="7">
        <v>0.75</v>
      </c>
      <c r="G275" s="83">
        <f t="shared" si="26"/>
        <v>0.75</v>
      </c>
      <c r="H275" s="84"/>
      <c r="I275" s="85">
        <f t="shared" si="23"/>
        <v>0</v>
      </c>
    </row>
    <row r="276" spans="1:9">
      <c r="A276" s="26">
        <v>0</v>
      </c>
      <c r="B276" s="6" t="s">
        <v>312</v>
      </c>
      <c r="C276" s="6" t="s">
        <v>3146</v>
      </c>
      <c r="D276" s="6" t="s">
        <v>140</v>
      </c>
      <c r="E276" s="70" t="s">
        <v>310</v>
      </c>
      <c r="F276" s="7">
        <v>0.7</v>
      </c>
      <c r="G276" s="83">
        <f t="shared" si="26"/>
        <v>0.7</v>
      </c>
      <c r="H276" s="84"/>
      <c r="I276" s="85">
        <f t="shared" si="23"/>
        <v>0</v>
      </c>
    </row>
    <row r="277" spans="1:9">
      <c r="A277" s="26">
        <v>0</v>
      </c>
      <c r="B277" s="6" t="s">
        <v>313</v>
      </c>
      <c r="C277" s="6" t="s">
        <v>3146</v>
      </c>
      <c r="D277" s="6" t="s">
        <v>142</v>
      </c>
      <c r="E277" s="70" t="s">
        <v>310</v>
      </c>
      <c r="F277" s="7">
        <v>0.7</v>
      </c>
      <c r="G277" s="83">
        <f t="shared" si="26"/>
        <v>0.7</v>
      </c>
      <c r="H277" s="84"/>
      <c r="I277" s="85">
        <f t="shared" si="23"/>
        <v>0</v>
      </c>
    </row>
    <row r="278" spans="1:9">
      <c r="A278" s="26">
        <v>0</v>
      </c>
      <c r="B278" s="6" t="s">
        <v>314</v>
      </c>
      <c r="C278" s="6" t="s">
        <v>3146</v>
      </c>
      <c r="D278" s="6" t="s">
        <v>144</v>
      </c>
      <c r="E278" s="70" t="s">
        <v>310</v>
      </c>
      <c r="F278" s="7">
        <v>0.7</v>
      </c>
      <c r="G278" s="83">
        <f t="shared" si="26"/>
        <v>0.7</v>
      </c>
      <c r="H278" s="84"/>
      <c r="I278" s="85">
        <f t="shared" si="23"/>
        <v>0</v>
      </c>
    </row>
    <row r="279" spans="1:9">
      <c r="A279" s="26">
        <v>0</v>
      </c>
      <c r="B279" s="6" t="s">
        <v>315</v>
      </c>
      <c r="C279" s="6" t="s">
        <v>3146</v>
      </c>
      <c r="D279" s="6" t="s">
        <v>146</v>
      </c>
      <c r="E279" s="70" t="s">
        <v>310</v>
      </c>
      <c r="F279" s="7">
        <v>0.7</v>
      </c>
      <c r="G279" s="83">
        <f t="shared" si="26"/>
        <v>0.7</v>
      </c>
      <c r="H279" s="84"/>
      <c r="I279" s="85">
        <f t="shared" si="23"/>
        <v>0</v>
      </c>
    </row>
    <row r="280" spans="1:9">
      <c r="A280" s="26">
        <v>0</v>
      </c>
      <c r="B280" s="6" t="s">
        <v>316</v>
      </c>
      <c r="C280" s="6" t="s">
        <v>3146</v>
      </c>
      <c r="D280" s="6" t="s">
        <v>148</v>
      </c>
      <c r="E280" s="70" t="s">
        <v>310</v>
      </c>
      <c r="F280" s="7">
        <v>0.7</v>
      </c>
      <c r="G280" s="83">
        <f t="shared" si="26"/>
        <v>0.7</v>
      </c>
      <c r="H280" s="84"/>
      <c r="I280" s="85">
        <f t="shared" si="23"/>
        <v>0</v>
      </c>
    </row>
    <row r="281" spans="1:9">
      <c r="A281" s="26">
        <v>0</v>
      </c>
      <c r="B281" s="6" t="s">
        <v>317</v>
      </c>
      <c r="C281" s="6" t="s">
        <v>3146</v>
      </c>
      <c r="D281" s="6" t="s">
        <v>150</v>
      </c>
      <c r="E281" s="70" t="s">
        <v>310</v>
      </c>
      <c r="F281" s="7">
        <v>0.7</v>
      </c>
      <c r="G281" s="83">
        <f t="shared" si="26"/>
        <v>0.7</v>
      </c>
      <c r="H281" s="84"/>
      <c r="I281" s="85">
        <f t="shared" si="23"/>
        <v>0</v>
      </c>
    </row>
    <row r="282" spans="1:9">
      <c r="A282" s="26">
        <v>0</v>
      </c>
      <c r="B282" s="6" t="s">
        <v>318</v>
      </c>
      <c r="C282" s="6" t="s">
        <v>3146</v>
      </c>
      <c r="D282" s="6" t="s">
        <v>154</v>
      </c>
      <c r="E282" s="70" t="s">
        <v>310</v>
      </c>
      <c r="F282" s="7">
        <v>0.7</v>
      </c>
      <c r="G282" s="83">
        <f t="shared" si="26"/>
        <v>0.7</v>
      </c>
      <c r="H282" s="84"/>
      <c r="I282" s="85">
        <f t="shared" si="23"/>
        <v>0</v>
      </c>
    </row>
    <row r="283" spans="1:9">
      <c r="A283" s="26"/>
      <c r="B283" s="6"/>
      <c r="C283" s="6"/>
      <c r="D283" s="6"/>
      <c r="E283" s="70"/>
      <c r="F283" s="7"/>
      <c r="G283" s="83"/>
      <c r="H283" s="84"/>
      <c r="I283" s="85"/>
    </row>
    <row r="284" spans="1:9">
      <c r="A284" s="26">
        <v>0</v>
      </c>
      <c r="B284" s="6" t="s">
        <v>319</v>
      </c>
      <c r="C284" s="6" t="s">
        <v>3147</v>
      </c>
      <c r="D284" s="6" t="s">
        <v>126</v>
      </c>
      <c r="E284" s="70" t="s">
        <v>320</v>
      </c>
      <c r="F284" s="7">
        <v>65.44</v>
      </c>
      <c r="G284" s="83">
        <f t="shared" ref="G284:G297" si="27">F284*(1-Скидка_SUNMIGHT)</f>
        <v>65.44</v>
      </c>
      <c r="H284" s="84"/>
      <c r="I284" s="85">
        <f t="shared" si="23"/>
        <v>0</v>
      </c>
    </row>
    <row r="285" spans="1:9">
      <c r="A285" s="26">
        <v>0</v>
      </c>
      <c r="B285" s="6" t="s">
        <v>321</v>
      </c>
      <c r="C285" s="6" t="s">
        <v>3147</v>
      </c>
      <c r="D285" s="6" t="s">
        <v>129</v>
      </c>
      <c r="E285" s="70" t="s">
        <v>320</v>
      </c>
      <c r="F285" s="7">
        <v>57.69</v>
      </c>
      <c r="G285" s="83">
        <f t="shared" si="27"/>
        <v>57.69</v>
      </c>
      <c r="H285" s="84"/>
      <c r="I285" s="85">
        <f t="shared" si="23"/>
        <v>0</v>
      </c>
    </row>
    <row r="286" spans="1:9">
      <c r="A286" s="26">
        <v>0</v>
      </c>
      <c r="B286" s="6" t="s">
        <v>322</v>
      </c>
      <c r="C286" s="6" t="s">
        <v>3147</v>
      </c>
      <c r="D286" s="6" t="s">
        <v>131</v>
      </c>
      <c r="E286" s="70" t="s">
        <v>320</v>
      </c>
      <c r="F286" s="7">
        <v>49.57</v>
      </c>
      <c r="G286" s="83">
        <f t="shared" si="27"/>
        <v>49.57</v>
      </c>
      <c r="H286" s="84"/>
      <c r="I286" s="85">
        <f t="shared" si="23"/>
        <v>0</v>
      </c>
    </row>
    <row r="287" spans="1:9">
      <c r="A287" s="26">
        <v>0</v>
      </c>
      <c r="B287" s="6" t="s">
        <v>323</v>
      </c>
      <c r="C287" s="6" t="s">
        <v>3147</v>
      </c>
      <c r="D287" s="6" t="s">
        <v>133</v>
      </c>
      <c r="E287" s="70" t="s">
        <v>324</v>
      </c>
      <c r="F287" s="7">
        <v>41.33</v>
      </c>
      <c r="G287" s="83">
        <f t="shared" si="27"/>
        <v>41.33</v>
      </c>
      <c r="H287" s="84"/>
      <c r="I287" s="85">
        <f t="shared" si="23"/>
        <v>0</v>
      </c>
    </row>
    <row r="288" spans="1:9">
      <c r="A288" s="26">
        <v>0</v>
      </c>
      <c r="B288" s="6" t="s">
        <v>325</v>
      </c>
      <c r="C288" s="6" t="s">
        <v>3147</v>
      </c>
      <c r="D288" s="6" t="s">
        <v>136</v>
      </c>
      <c r="E288" s="70" t="s">
        <v>324</v>
      </c>
      <c r="F288" s="7">
        <v>40.869999999999997</v>
      </c>
      <c r="G288" s="83">
        <f t="shared" si="27"/>
        <v>40.869999999999997</v>
      </c>
      <c r="H288" s="84"/>
      <c r="I288" s="85">
        <f t="shared" si="23"/>
        <v>0</v>
      </c>
    </row>
    <row r="289" spans="1:9">
      <c r="A289" s="26">
        <v>0</v>
      </c>
      <c r="B289" s="6" t="s">
        <v>326</v>
      </c>
      <c r="C289" s="6" t="s">
        <v>3147</v>
      </c>
      <c r="D289" s="6" t="s">
        <v>138</v>
      </c>
      <c r="E289" s="70" t="s">
        <v>324</v>
      </c>
      <c r="F289" s="7">
        <v>40.869999999999997</v>
      </c>
      <c r="G289" s="83">
        <f t="shared" si="27"/>
        <v>40.869999999999997</v>
      </c>
      <c r="H289" s="84"/>
      <c r="I289" s="85">
        <f t="shared" si="23"/>
        <v>0</v>
      </c>
    </row>
    <row r="290" spans="1:9">
      <c r="A290" s="26">
        <v>0</v>
      </c>
      <c r="B290" s="6" t="s">
        <v>327</v>
      </c>
      <c r="C290" s="6" t="s">
        <v>3147</v>
      </c>
      <c r="D290" s="6" t="s">
        <v>140</v>
      </c>
      <c r="E290" s="70" t="s">
        <v>324</v>
      </c>
      <c r="F290" s="7">
        <v>40.869999999999997</v>
      </c>
      <c r="G290" s="83">
        <f t="shared" si="27"/>
        <v>40.869999999999997</v>
      </c>
      <c r="H290" s="84"/>
      <c r="I290" s="85">
        <f t="shared" si="23"/>
        <v>0</v>
      </c>
    </row>
    <row r="291" spans="1:9">
      <c r="A291" s="26">
        <v>0</v>
      </c>
      <c r="B291" s="6" t="s">
        <v>328</v>
      </c>
      <c r="C291" s="6" t="s">
        <v>3147</v>
      </c>
      <c r="D291" s="6" t="s">
        <v>142</v>
      </c>
      <c r="E291" s="70" t="s">
        <v>324</v>
      </c>
      <c r="F291" s="7">
        <v>38.86</v>
      </c>
      <c r="G291" s="83">
        <f t="shared" si="27"/>
        <v>38.86</v>
      </c>
      <c r="H291" s="84"/>
      <c r="I291" s="85">
        <f t="shared" si="23"/>
        <v>0</v>
      </c>
    </row>
    <row r="292" spans="1:9">
      <c r="A292" s="26">
        <v>0</v>
      </c>
      <c r="B292" s="6" t="s">
        <v>329</v>
      </c>
      <c r="C292" s="6" t="s">
        <v>3147</v>
      </c>
      <c r="D292" s="6" t="s">
        <v>144</v>
      </c>
      <c r="E292" s="70" t="s">
        <v>324</v>
      </c>
      <c r="F292" s="7">
        <v>38.86</v>
      </c>
      <c r="G292" s="83">
        <f t="shared" si="27"/>
        <v>38.86</v>
      </c>
      <c r="H292" s="84"/>
      <c r="I292" s="85">
        <f t="shared" si="23"/>
        <v>0</v>
      </c>
    </row>
    <row r="293" spans="1:9">
      <c r="A293" s="26">
        <v>0</v>
      </c>
      <c r="B293" s="6" t="s">
        <v>330</v>
      </c>
      <c r="C293" s="6" t="s">
        <v>3147</v>
      </c>
      <c r="D293" s="6" t="s">
        <v>146</v>
      </c>
      <c r="E293" s="70" t="s">
        <v>324</v>
      </c>
      <c r="F293" s="7">
        <v>38.86</v>
      </c>
      <c r="G293" s="83">
        <f t="shared" si="27"/>
        <v>38.86</v>
      </c>
      <c r="H293" s="84"/>
      <c r="I293" s="85">
        <f t="shared" si="23"/>
        <v>0</v>
      </c>
    </row>
    <row r="294" spans="1:9">
      <c r="A294" s="26">
        <v>0</v>
      </c>
      <c r="B294" s="6" t="s">
        <v>331</v>
      </c>
      <c r="C294" s="6" t="s">
        <v>3147</v>
      </c>
      <c r="D294" s="6" t="s">
        <v>148</v>
      </c>
      <c r="E294" s="70" t="s">
        <v>324</v>
      </c>
      <c r="F294" s="7">
        <v>38.86</v>
      </c>
      <c r="G294" s="83">
        <f t="shared" si="27"/>
        <v>38.86</v>
      </c>
      <c r="H294" s="84"/>
      <c r="I294" s="85">
        <f t="shared" si="23"/>
        <v>0</v>
      </c>
    </row>
    <row r="295" spans="1:9">
      <c r="A295" s="26">
        <v>0</v>
      </c>
      <c r="B295" s="6" t="s">
        <v>332</v>
      </c>
      <c r="C295" s="6" t="s">
        <v>3147</v>
      </c>
      <c r="D295" s="6" t="s">
        <v>150</v>
      </c>
      <c r="E295" s="70" t="s">
        <v>324</v>
      </c>
      <c r="F295" s="7">
        <v>38.86</v>
      </c>
      <c r="G295" s="83">
        <f t="shared" si="27"/>
        <v>38.86</v>
      </c>
      <c r="H295" s="84"/>
      <c r="I295" s="85">
        <f t="shared" si="23"/>
        <v>0</v>
      </c>
    </row>
    <row r="296" spans="1:9">
      <c r="A296" s="26">
        <v>0</v>
      </c>
      <c r="B296" s="6" t="s">
        <v>333</v>
      </c>
      <c r="C296" s="6" t="s">
        <v>3147</v>
      </c>
      <c r="D296" s="6" t="s">
        <v>152</v>
      </c>
      <c r="E296" s="70" t="s">
        <v>324</v>
      </c>
      <c r="F296" s="7">
        <v>38.86</v>
      </c>
      <c r="G296" s="83">
        <f t="shared" si="27"/>
        <v>38.86</v>
      </c>
      <c r="H296" s="84"/>
      <c r="I296" s="85">
        <f t="shared" si="23"/>
        <v>0</v>
      </c>
    </row>
    <row r="297" spans="1:9">
      <c r="A297" s="26">
        <v>0</v>
      </c>
      <c r="B297" s="6" t="s">
        <v>334</v>
      </c>
      <c r="C297" s="6" t="s">
        <v>3147</v>
      </c>
      <c r="D297" s="6" t="s">
        <v>154</v>
      </c>
      <c r="E297" s="70" t="s">
        <v>324</v>
      </c>
      <c r="F297" s="7">
        <v>38.86</v>
      </c>
      <c r="G297" s="83">
        <f t="shared" si="27"/>
        <v>38.86</v>
      </c>
      <c r="H297" s="84"/>
      <c r="I297" s="85">
        <f t="shared" si="23"/>
        <v>0</v>
      </c>
    </row>
    <row r="298" spans="1:9">
      <c r="A298" s="26"/>
      <c r="B298" s="6"/>
      <c r="C298" s="6"/>
      <c r="D298" s="6"/>
      <c r="E298" s="70"/>
      <c r="F298" s="7"/>
      <c r="G298" s="83"/>
      <c r="H298" s="84"/>
      <c r="I298" s="85"/>
    </row>
    <row r="299" spans="1:9">
      <c r="A299" s="26">
        <v>0</v>
      </c>
      <c r="B299" s="6" t="s">
        <v>335</v>
      </c>
      <c r="C299" s="6" t="s">
        <v>3148</v>
      </c>
      <c r="D299" s="6" t="s">
        <v>126</v>
      </c>
      <c r="E299" s="70" t="s">
        <v>320</v>
      </c>
      <c r="F299" s="7">
        <v>98.02</v>
      </c>
      <c r="G299" s="83">
        <f t="shared" ref="G299:G312" si="28">F299*(1-Скидка_SUNMIGHT)</f>
        <v>98.02</v>
      </c>
      <c r="H299" s="84"/>
      <c r="I299" s="85">
        <f t="shared" ref="I299:I357" si="29">G299*H299</f>
        <v>0</v>
      </c>
    </row>
    <row r="300" spans="1:9">
      <c r="A300" s="26">
        <v>0</v>
      </c>
      <c r="B300" s="6" t="s">
        <v>336</v>
      </c>
      <c r="C300" s="6" t="s">
        <v>3148</v>
      </c>
      <c r="D300" s="6" t="s">
        <v>129</v>
      </c>
      <c r="E300" s="70" t="s">
        <v>320</v>
      </c>
      <c r="F300" s="7">
        <v>86.62</v>
      </c>
      <c r="G300" s="83">
        <f t="shared" si="28"/>
        <v>86.62</v>
      </c>
      <c r="H300" s="84"/>
      <c r="I300" s="85">
        <f t="shared" si="29"/>
        <v>0</v>
      </c>
    </row>
    <row r="301" spans="1:9">
      <c r="A301" s="26">
        <v>0</v>
      </c>
      <c r="B301" s="6" t="s">
        <v>337</v>
      </c>
      <c r="C301" s="6" t="s">
        <v>3148</v>
      </c>
      <c r="D301" s="6" t="s">
        <v>131</v>
      </c>
      <c r="E301" s="70" t="s">
        <v>320</v>
      </c>
      <c r="F301" s="7">
        <v>75.19</v>
      </c>
      <c r="G301" s="83">
        <f t="shared" si="28"/>
        <v>75.19</v>
      </c>
      <c r="H301" s="84"/>
      <c r="I301" s="85">
        <f t="shared" si="29"/>
        <v>0</v>
      </c>
    </row>
    <row r="302" spans="1:9">
      <c r="A302" s="26">
        <v>0</v>
      </c>
      <c r="B302" s="6" t="s">
        <v>338</v>
      </c>
      <c r="C302" s="6" t="s">
        <v>3148</v>
      </c>
      <c r="D302" s="6" t="s">
        <v>133</v>
      </c>
      <c r="E302" s="70" t="s">
        <v>324</v>
      </c>
      <c r="F302" s="7">
        <v>61.96</v>
      </c>
      <c r="G302" s="83">
        <f t="shared" si="28"/>
        <v>61.96</v>
      </c>
      <c r="H302" s="84"/>
      <c r="I302" s="85">
        <f t="shared" si="29"/>
        <v>0</v>
      </c>
    </row>
    <row r="303" spans="1:9">
      <c r="A303" s="26">
        <v>0</v>
      </c>
      <c r="B303" s="6" t="s">
        <v>339</v>
      </c>
      <c r="C303" s="6" t="s">
        <v>3148</v>
      </c>
      <c r="D303" s="6" t="s">
        <v>136</v>
      </c>
      <c r="E303" s="70" t="s">
        <v>324</v>
      </c>
      <c r="F303" s="7">
        <v>60.17</v>
      </c>
      <c r="G303" s="83">
        <f t="shared" si="28"/>
        <v>60.17</v>
      </c>
      <c r="H303" s="84"/>
      <c r="I303" s="85">
        <f t="shared" si="29"/>
        <v>0</v>
      </c>
    </row>
    <row r="304" spans="1:9">
      <c r="A304" s="26">
        <v>0</v>
      </c>
      <c r="B304" s="6" t="s">
        <v>340</v>
      </c>
      <c r="C304" s="6" t="s">
        <v>3148</v>
      </c>
      <c r="D304" s="6" t="s">
        <v>138</v>
      </c>
      <c r="E304" s="70" t="s">
        <v>324</v>
      </c>
      <c r="F304" s="7">
        <v>60.17</v>
      </c>
      <c r="G304" s="83">
        <f t="shared" si="28"/>
        <v>60.17</v>
      </c>
      <c r="H304" s="84"/>
      <c r="I304" s="85">
        <f t="shared" si="29"/>
        <v>0</v>
      </c>
    </row>
    <row r="305" spans="1:9">
      <c r="A305" s="26">
        <v>0</v>
      </c>
      <c r="B305" s="6" t="s">
        <v>341</v>
      </c>
      <c r="C305" s="6" t="s">
        <v>3148</v>
      </c>
      <c r="D305" s="6" t="s">
        <v>140</v>
      </c>
      <c r="E305" s="70" t="s">
        <v>324</v>
      </c>
      <c r="F305" s="7">
        <v>60.17</v>
      </c>
      <c r="G305" s="83">
        <f t="shared" si="28"/>
        <v>60.17</v>
      </c>
      <c r="H305" s="84"/>
      <c r="I305" s="85">
        <f t="shared" si="29"/>
        <v>0</v>
      </c>
    </row>
    <row r="306" spans="1:9">
      <c r="A306" s="26">
        <v>0</v>
      </c>
      <c r="B306" s="6" t="s">
        <v>342</v>
      </c>
      <c r="C306" s="6" t="s">
        <v>3148</v>
      </c>
      <c r="D306" s="6" t="s">
        <v>142</v>
      </c>
      <c r="E306" s="70" t="s">
        <v>324</v>
      </c>
      <c r="F306" s="7">
        <v>57.2</v>
      </c>
      <c r="G306" s="83">
        <f t="shared" si="28"/>
        <v>57.2</v>
      </c>
      <c r="H306" s="84"/>
      <c r="I306" s="85">
        <f t="shared" si="29"/>
        <v>0</v>
      </c>
    </row>
    <row r="307" spans="1:9">
      <c r="A307" s="26">
        <v>0</v>
      </c>
      <c r="B307" s="6" t="s">
        <v>343</v>
      </c>
      <c r="C307" s="6" t="s">
        <v>3148</v>
      </c>
      <c r="D307" s="6" t="s">
        <v>144</v>
      </c>
      <c r="E307" s="70" t="s">
        <v>324</v>
      </c>
      <c r="F307" s="7">
        <v>57.2</v>
      </c>
      <c r="G307" s="83">
        <f t="shared" si="28"/>
        <v>57.2</v>
      </c>
      <c r="H307" s="84"/>
      <c r="I307" s="85">
        <f t="shared" si="29"/>
        <v>0</v>
      </c>
    </row>
    <row r="308" spans="1:9">
      <c r="A308" s="26">
        <v>0</v>
      </c>
      <c r="B308" s="6" t="s">
        <v>344</v>
      </c>
      <c r="C308" s="6" t="s">
        <v>3148</v>
      </c>
      <c r="D308" s="6" t="s">
        <v>146</v>
      </c>
      <c r="E308" s="70" t="s">
        <v>324</v>
      </c>
      <c r="F308" s="7">
        <v>57.2</v>
      </c>
      <c r="G308" s="83">
        <f t="shared" si="28"/>
        <v>57.2</v>
      </c>
      <c r="H308" s="84"/>
      <c r="I308" s="85">
        <f t="shared" si="29"/>
        <v>0</v>
      </c>
    </row>
    <row r="309" spans="1:9">
      <c r="A309" s="26">
        <v>0</v>
      </c>
      <c r="B309" s="6" t="s">
        <v>345</v>
      </c>
      <c r="C309" s="6" t="s">
        <v>3148</v>
      </c>
      <c r="D309" s="6" t="s">
        <v>148</v>
      </c>
      <c r="E309" s="70" t="s">
        <v>324</v>
      </c>
      <c r="F309" s="7">
        <v>57.2</v>
      </c>
      <c r="G309" s="83">
        <f t="shared" si="28"/>
        <v>57.2</v>
      </c>
      <c r="H309" s="84"/>
      <c r="I309" s="85">
        <f t="shared" si="29"/>
        <v>0</v>
      </c>
    </row>
    <row r="310" spans="1:9">
      <c r="A310" s="26">
        <v>0</v>
      </c>
      <c r="B310" s="6" t="s">
        <v>346</v>
      </c>
      <c r="C310" s="6" t="s">
        <v>3148</v>
      </c>
      <c r="D310" s="6" t="s">
        <v>150</v>
      </c>
      <c r="E310" s="70" t="s">
        <v>324</v>
      </c>
      <c r="F310" s="7">
        <v>57.2</v>
      </c>
      <c r="G310" s="83">
        <f t="shared" si="28"/>
        <v>57.2</v>
      </c>
      <c r="H310" s="84"/>
      <c r="I310" s="85">
        <f t="shared" si="29"/>
        <v>0</v>
      </c>
    </row>
    <row r="311" spans="1:9">
      <c r="A311" s="26">
        <v>0</v>
      </c>
      <c r="B311" s="6" t="s">
        <v>347</v>
      </c>
      <c r="C311" s="6" t="s">
        <v>3148</v>
      </c>
      <c r="D311" s="6" t="s">
        <v>152</v>
      </c>
      <c r="E311" s="70" t="s">
        <v>324</v>
      </c>
      <c r="F311" s="7">
        <v>57.2</v>
      </c>
      <c r="G311" s="83">
        <f t="shared" si="28"/>
        <v>57.2</v>
      </c>
      <c r="H311" s="84"/>
      <c r="I311" s="85">
        <f t="shared" si="29"/>
        <v>0</v>
      </c>
    </row>
    <row r="312" spans="1:9">
      <c r="A312" s="26">
        <v>0</v>
      </c>
      <c r="B312" s="6" t="s">
        <v>348</v>
      </c>
      <c r="C312" s="49" t="s">
        <v>3148</v>
      </c>
      <c r="D312" s="49" t="s">
        <v>154</v>
      </c>
      <c r="E312" s="70" t="s">
        <v>324</v>
      </c>
      <c r="F312" s="7">
        <v>57.2</v>
      </c>
      <c r="G312" s="83">
        <f t="shared" si="28"/>
        <v>57.2</v>
      </c>
      <c r="H312" s="84"/>
      <c r="I312" s="85">
        <f t="shared" si="29"/>
        <v>0</v>
      </c>
    </row>
    <row r="313" spans="1:9">
      <c r="A313" s="26"/>
      <c r="B313" s="6"/>
      <c r="C313" s="49"/>
      <c r="D313" s="49"/>
      <c r="E313" s="70"/>
      <c r="F313" s="7"/>
      <c r="G313" s="83"/>
      <c r="H313" s="84"/>
      <c r="I313" s="85"/>
    </row>
    <row r="314" spans="1:9">
      <c r="A314" s="26">
        <v>0</v>
      </c>
      <c r="B314" s="6" t="s">
        <v>349</v>
      </c>
      <c r="C314" s="49" t="s">
        <v>3149</v>
      </c>
      <c r="D314" s="49" t="s">
        <v>126</v>
      </c>
      <c r="E314" s="70" t="s">
        <v>320</v>
      </c>
      <c r="F314" s="7">
        <v>76.27</v>
      </c>
      <c r="G314" s="83">
        <f t="shared" ref="G314:G326" si="30">F314*(1-Скидка_SUNMIGHT)</f>
        <v>76.27</v>
      </c>
      <c r="H314" s="84"/>
      <c r="I314" s="85">
        <f t="shared" si="29"/>
        <v>0</v>
      </c>
    </row>
    <row r="315" spans="1:9">
      <c r="A315" s="26">
        <v>0</v>
      </c>
      <c r="B315" s="6" t="s">
        <v>350</v>
      </c>
      <c r="C315" s="49" t="s">
        <v>3149</v>
      </c>
      <c r="D315" s="49" t="s">
        <v>129</v>
      </c>
      <c r="E315" s="70" t="s">
        <v>320</v>
      </c>
      <c r="F315" s="7">
        <v>69.319999999999993</v>
      </c>
      <c r="G315" s="83">
        <f t="shared" si="30"/>
        <v>69.319999999999993</v>
      </c>
      <c r="H315" s="84"/>
      <c r="I315" s="85">
        <f t="shared" si="29"/>
        <v>0</v>
      </c>
    </row>
    <row r="316" spans="1:9">
      <c r="A316" s="26">
        <v>0</v>
      </c>
      <c r="B316" s="6" t="s">
        <v>351</v>
      </c>
      <c r="C316" s="49" t="s">
        <v>3149</v>
      </c>
      <c r="D316" s="49" t="s">
        <v>131</v>
      </c>
      <c r="E316" s="70" t="s">
        <v>320</v>
      </c>
      <c r="F316" s="7">
        <v>66.11</v>
      </c>
      <c r="G316" s="83">
        <f t="shared" si="30"/>
        <v>66.11</v>
      </c>
      <c r="H316" s="84"/>
      <c r="I316" s="85">
        <f t="shared" si="29"/>
        <v>0</v>
      </c>
    </row>
    <row r="317" spans="1:9">
      <c r="A317" s="26">
        <v>0</v>
      </c>
      <c r="B317" s="6" t="s">
        <v>352</v>
      </c>
      <c r="C317" s="49" t="s">
        <v>3149</v>
      </c>
      <c r="D317" s="49" t="s">
        <v>133</v>
      </c>
      <c r="E317" s="70" t="s">
        <v>324</v>
      </c>
      <c r="F317" s="7">
        <v>55.11</v>
      </c>
      <c r="G317" s="83">
        <f t="shared" si="30"/>
        <v>55.11</v>
      </c>
      <c r="H317" s="84"/>
      <c r="I317" s="85">
        <f t="shared" si="29"/>
        <v>0</v>
      </c>
    </row>
    <row r="318" spans="1:9">
      <c r="A318" s="26">
        <v>0</v>
      </c>
      <c r="B318" s="6" t="s">
        <v>353</v>
      </c>
      <c r="C318" s="49" t="s">
        <v>3149</v>
      </c>
      <c r="D318" s="49" t="s">
        <v>136</v>
      </c>
      <c r="E318" s="70" t="s">
        <v>324</v>
      </c>
      <c r="F318" s="7">
        <v>54.52</v>
      </c>
      <c r="G318" s="83">
        <f t="shared" si="30"/>
        <v>54.52</v>
      </c>
      <c r="H318" s="84"/>
      <c r="I318" s="85">
        <f t="shared" si="29"/>
        <v>0</v>
      </c>
    </row>
    <row r="319" spans="1:9">
      <c r="A319" s="26">
        <v>0</v>
      </c>
      <c r="B319" s="6" t="s">
        <v>354</v>
      </c>
      <c r="C319" s="49" t="s">
        <v>3149</v>
      </c>
      <c r="D319" s="49" t="s">
        <v>138</v>
      </c>
      <c r="E319" s="70" t="s">
        <v>324</v>
      </c>
      <c r="F319" s="7">
        <v>54.52</v>
      </c>
      <c r="G319" s="83">
        <f t="shared" si="30"/>
        <v>54.52</v>
      </c>
      <c r="H319" s="84"/>
      <c r="I319" s="85">
        <f t="shared" si="29"/>
        <v>0</v>
      </c>
    </row>
    <row r="320" spans="1:9">
      <c r="A320" s="26">
        <v>0</v>
      </c>
      <c r="B320" s="6" t="s">
        <v>355</v>
      </c>
      <c r="C320" s="49" t="s">
        <v>3149</v>
      </c>
      <c r="D320" s="49" t="s">
        <v>140</v>
      </c>
      <c r="E320" s="70" t="s">
        <v>324</v>
      </c>
      <c r="F320" s="7">
        <v>54.52</v>
      </c>
      <c r="G320" s="83">
        <f t="shared" si="30"/>
        <v>54.52</v>
      </c>
      <c r="H320" s="84"/>
      <c r="I320" s="85">
        <f t="shared" si="29"/>
        <v>0</v>
      </c>
    </row>
    <row r="321" spans="1:9">
      <c r="A321" s="26">
        <v>0</v>
      </c>
      <c r="B321" s="6" t="s">
        <v>356</v>
      </c>
      <c r="C321" s="49" t="s">
        <v>3149</v>
      </c>
      <c r="D321" s="49" t="s">
        <v>142</v>
      </c>
      <c r="E321" s="70" t="s">
        <v>324</v>
      </c>
      <c r="F321" s="7">
        <v>51.93</v>
      </c>
      <c r="G321" s="83">
        <f t="shared" si="30"/>
        <v>51.93</v>
      </c>
      <c r="H321" s="84"/>
      <c r="I321" s="85">
        <f t="shared" si="29"/>
        <v>0</v>
      </c>
    </row>
    <row r="322" spans="1:9">
      <c r="A322" s="26">
        <v>0</v>
      </c>
      <c r="B322" s="6" t="s">
        <v>357</v>
      </c>
      <c r="C322" s="49" t="s">
        <v>3149</v>
      </c>
      <c r="D322" s="49" t="s">
        <v>146</v>
      </c>
      <c r="E322" s="70" t="s">
        <v>324</v>
      </c>
      <c r="F322" s="7">
        <v>51.93</v>
      </c>
      <c r="G322" s="83">
        <f t="shared" si="30"/>
        <v>51.93</v>
      </c>
      <c r="H322" s="84"/>
      <c r="I322" s="85">
        <f t="shared" si="29"/>
        <v>0</v>
      </c>
    </row>
    <row r="323" spans="1:9">
      <c r="A323" s="26">
        <v>0</v>
      </c>
      <c r="B323" s="6" t="s">
        <v>358</v>
      </c>
      <c r="C323" s="49" t="s">
        <v>3149</v>
      </c>
      <c r="D323" s="49" t="s">
        <v>150</v>
      </c>
      <c r="E323" s="70" t="s">
        <v>324</v>
      </c>
      <c r="F323" s="7">
        <v>51.93</v>
      </c>
      <c r="G323" s="83">
        <f t="shared" si="30"/>
        <v>51.93</v>
      </c>
      <c r="H323" s="84"/>
      <c r="I323" s="85">
        <f t="shared" si="29"/>
        <v>0</v>
      </c>
    </row>
    <row r="324" spans="1:9">
      <c r="A324" s="26">
        <v>0</v>
      </c>
      <c r="B324" s="6" t="s">
        <v>359</v>
      </c>
      <c r="C324" s="49" t="s">
        <v>3149</v>
      </c>
      <c r="D324" s="49" t="s">
        <v>154</v>
      </c>
      <c r="E324" s="70" t="s">
        <v>324</v>
      </c>
      <c r="F324" s="7">
        <v>51.93</v>
      </c>
      <c r="G324" s="83">
        <f t="shared" si="30"/>
        <v>51.93</v>
      </c>
      <c r="H324" s="84"/>
      <c r="I324" s="85">
        <f t="shared" si="29"/>
        <v>0</v>
      </c>
    </row>
    <row r="325" spans="1:9">
      <c r="A325" s="26">
        <v>0</v>
      </c>
      <c r="B325" s="6" t="s">
        <v>360</v>
      </c>
      <c r="C325" s="49" t="s">
        <v>3149</v>
      </c>
      <c r="D325" s="49" t="s">
        <v>156</v>
      </c>
      <c r="E325" s="70" t="s">
        <v>324</v>
      </c>
      <c r="F325" s="7">
        <v>51.93</v>
      </c>
      <c r="G325" s="83">
        <f t="shared" si="30"/>
        <v>51.93</v>
      </c>
      <c r="H325" s="84"/>
      <c r="I325" s="85">
        <f t="shared" si="29"/>
        <v>0</v>
      </c>
    </row>
    <row r="326" spans="1:9">
      <c r="A326" s="26">
        <v>0</v>
      </c>
      <c r="B326" s="6" t="s">
        <v>361</v>
      </c>
      <c r="C326" s="49" t="s">
        <v>3149</v>
      </c>
      <c r="D326" s="49" t="s">
        <v>158</v>
      </c>
      <c r="E326" s="70" t="s">
        <v>324</v>
      </c>
      <c r="F326" s="7">
        <v>51.93</v>
      </c>
      <c r="G326" s="83">
        <f t="shared" si="30"/>
        <v>51.93</v>
      </c>
      <c r="H326" s="84"/>
      <c r="I326" s="85">
        <f t="shared" si="29"/>
        <v>0</v>
      </c>
    </row>
    <row r="327" spans="1:9">
      <c r="A327" s="26"/>
      <c r="B327" s="6"/>
      <c r="C327" s="49"/>
      <c r="D327" s="49"/>
      <c r="E327" s="70"/>
      <c r="F327" s="7"/>
      <c r="G327" s="83"/>
      <c r="H327" s="84"/>
      <c r="I327" s="85"/>
    </row>
    <row r="328" spans="1:9">
      <c r="A328" s="26">
        <v>0</v>
      </c>
      <c r="B328" s="6" t="s">
        <v>362</v>
      </c>
      <c r="C328" s="49" t="s">
        <v>3150</v>
      </c>
      <c r="D328" s="49" t="s">
        <v>126</v>
      </c>
      <c r="E328" s="70" t="s">
        <v>320</v>
      </c>
      <c r="F328" s="7">
        <v>143.59</v>
      </c>
      <c r="G328" s="83">
        <f t="shared" ref="G328:G340" si="31">F328*(1-Скидка_SUNMIGHT)</f>
        <v>143.59</v>
      </c>
      <c r="H328" s="84"/>
      <c r="I328" s="85">
        <f t="shared" si="29"/>
        <v>0</v>
      </c>
    </row>
    <row r="329" spans="1:9">
      <c r="A329" s="26">
        <v>0</v>
      </c>
      <c r="B329" s="6" t="s">
        <v>363</v>
      </c>
      <c r="C329" s="49" t="s">
        <v>3150</v>
      </c>
      <c r="D329" s="49" t="s">
        <v>129</v>
      </c>
      <c r="E329" s="70" t="s">
        <v>320</v>
      </c>
      <c r="F329" s="7">
        <v>124.82</v>
      </c>
      <c r="G329" s="83">
        <f t="shared" si="31"/>
        <v>124.82</v>
      </c>
      <c r="H329" s="84"/>
      <c r="I329" s="85">
        <f t="shared" si="29"/>
        <v>0</v>
      </c>
    </row>
    <row r="330" spans="1:9">
      <c r="A330" s="26">
        <v>0</v>
      </c>
      <c r="B330" s="6" t="s">
        <v>364</v>
      </c>
      <c r="C330" s="49" t="s">
        <v>3150</v>
      </c>
      <c r="D330" s="49" t="s">
        <v>131</v>
      </c>
      <c r="E330" s="70" t="s">
        <v>320</v>
      </c>
      <c r="F330" s="7">
        <v>107.85</v>
      </c>
      <c r="G330" s="83">
        <f t="shared" si="31"/>
        <v>107.85</v>
      </c>
      <c r="H330" s="84"/>
      <c r="I330" s="85">
        <f t="shared" si="29"/>
        <v>0</v>
      </c>
    </row>
    <row r="331" spans="1:9">
      <c r="A331" s="26">
        <v>0</v>
      </c>
      <c r="B331" s="6" t="s">
        <v>365</v>
      </c>
      <c r="C331" s="49" t="s">
        <v>3150</v>
      </c>
      <c r="D331" s="49" t="s">
        <v>133</v>
      </c>
      <c r="E331" s="70" t="s">
        <v>324</v>
      </c>
      <c r="F331" s="7">
        <v>102.26</v>
      </c>
      <c r="G331" s="83">
        <f t="shared" si="31"/>
        <v>102.26</v>
      </c>
      <c r="H331" s="84"/>
      <c r="I331" s="85">
        <f t="shared" si="29"/>
        <v>0</v>
      </c>
    </row>
    <row r="332" spans="1:9">
      <c r="A332" s="26">
        <v>0</v>
      </c>
      <c r="B332" s="6" t="s">
        <v>366</v>
      </c>
      <c r="C332" s="49" t="s">
        <v>3150</v>
      </c>
      <c r="D332" s="49" t="s">
        <v>136</v>
      </c>
      <c r="E332" s="70" t="s">
        <v>324</v>
      </c>
      <c r="F332" s="7">
        <v>93.73</v>
      </c>
      <c r="G332" s="83">
        <f t="shared" si="31"/>
        <v>93.73</v>
      </c>
      <c r="H332" s="84"/>
      <c r="I332" s="85">
        <f t="shared" si="29"/>
        <v>0</v>
      </c>
    </row>
    <row r="333" spans="1:9">
      <c r="A333" s="26">
        <v>0</v>
      </c>
      <c r="B333" s="6" t="s">
        <v>367</v>
      </c>
      <c r="C333" s="49" t="s">
        <v>3150</v>
      </c>
      <c r="D333" s="49" t="s">
        <v>138</v>
      </c>
      <c r="E333" s="70" t="s">
        <v>324</v>
      </c>
      <c r="F333" s="7">
        <v>93.73</v>
      </c>
      <c r="G333" s="83">
        <f t="shared" si="31"/>
        <v>93.73</v>
      </c>
      <c r="H333" s="84"/>
      <c r="I333" s="85">
        <f t="shared" si="29"/>
        <v>0</v>
      </c>
    </row>
    <row r="334" spans="1:9">
      <c r="A334" s="26">
        <v>0</v>
      </c>
      <c r="B334" s="6" t="s">
        <v>368</v>
      </c>
      <c r="C334" s="49" t="s">
        <v>3150</v>
      </c>
      <c r="D334" s="49" t="s">
        <v>140</v>
      </c>
      <c r="E334" s="70" t="s">
        <v>324</v>
      </c>
      <c r="F334" s="7">
        <v>93.73</v>
      </c>
      <c r="G334" s="83">
        <f t="shared" si="31"/>
        <v>93.73</v>
      </c>
      <c r="H334" s="84"/>
      <c r="I334" s="85">
        <f t="shared" si="29"/>
        <v>0</v>
      </c>
    </row>
    <row r="335" spans="1:9">
      <c r="A335" s="26">
        <v>0</v>
      </c>
      <c r="B335" s="6" t="s">
        <v>369</v>
      </c>
      <c r="C335" s="49" t="s">
        <v>3150</v>
      </c>
      <c r="D335" s="49" t="s">
        <v>142</v>
      </c>
      <c r="E335" s="70" t="s">
        <v>324</v>
      </c>
      <c r="F335" s="7">
        <v>89.52</v>
      </c>
      <c r="G335" s="83">
        <f t="shared" si="31"/>
        <v>89.52</v>
      </c>
      <c r="H335" s="84"/>
      <c r="I335" s="85">
        <f t="shared" si="29"/>
        <v>0</v>
      </c>
    </row>
    <row r="336" spans="1:9">
      <c r="A336" s="26">
        <v>0</v>
      </c>
      <c r="B336" s="6" t="s">
        <v>370</v>
      </c>
      <c r="C336" s="49" t="s">
        <v>3150</v>
      </c>
      <c r="D336" s="49" t="s">
        <v>146</v>
      </c>
      <c r="E336" s="70" t="s">
        <v>324</v>
      </c>
      <c r="F336" s="7">
        <v>89.52</v>
      </c>
      <c r="G336" s="83">
        <f t="shared" si="31"/>
        <v>89.52</v>
      </c>
      <c r="H336" s="84"/>
      <c r="I336" s="85">
        <f t="shared" si="29"/>
        <v>0</v>
      </c>
    </row>
    <row r="337" spans="1:9">
      <c r="A337" s="26">
        <v>0</v>
      </c>
      <c r="B337" s="6" t="s">
        <v>371</v>
      </c>
      <c r="C337" s="49" t="s">
        <v>3150</v>
      </c>
      <c r="D337" s="49" t="s">
        <v>150</v>
      </c>
      <c r="E337" s="70" t="s">
        <v>324</v>
      </c>
      <c r="F337" s="7">
        <v>89.52</v>
      </c>
      <c r="G337" s="83">
        <f t="shared" si="31"/>
        <v>89.52</v>
      </c>
      <c r="H337" s="84"/>
      <c r="I337" s="85">
        <f t="shared" si="29"/>
        <v>0</v>
      </c>
    </row>
    <row r="338" spans="1:9">
      <c r="A338" s="26">
        <v>0</v>
      </c>
      <c r="B338" s="6" t="s">
        <v>372</v>
      </c>
      <c r="C338" s="49" t="s">
        <v>3150</v>
      </c>
      <c r="D338" s="49" t="s">
        <v>154</v>
      </c>
      <c r="E338" s="70" t="s">
        <v>324</v>
      </c>
      <c r="F338" s="7">
        <v>89.52</v>
      </c>
      <c r="G338" s="83">
        <f t="shared" si="31"/>
        <v>89.52</v>
      </c>
      <c r="H338" s="84"/>
      <c r="I338" s="85">
        <f t="shared" si="29"/>
        <v>0</v>
      </c>
    </row>
    <row r="339" spans="1:9">
      <c r="A339" s="26">
        <v>0</v>
      </c>
      <c r="B339" s="6" t="s">
        <v>373</v>
      </c>
      <c r="C339" s="49" t="s">
        <v>3150</v>
      </c>
      <c r="D339" s="49" t="s">
        <v>156</v>
      </c>
      <c r="E339" s="70" t="s">
        <v>324</v>
      </c>
      <c r="F339" s="7">
        <v>89.52</v>
      </c>
      <c r="G339" s="83">
        <f t="shared" si="31"/>
        <v>89.52</v>
      </c>
      <c r="H339" s="84"/>
      <c r="I339" s="85">
        <f t="shared" si="29"/>
        <v>0</v>
      </c>
    </row>
    <row r="340" spans="1:9">
      <c r="A340" s="26">
        <v>0</v>
      </c>
      <c r="B340" s="6" t="s">
        <v>374</v>
      </c>
      <c r="C340" s="49" t="s">
        <v>3150</v>
      </c>
      <c r="D340" s="49" t="s">
        <v>158</v>
      </c>
      <c r="E340" s="70" t="s">
        <v>324</v>
      </c>
      <c r="F340" s="7">
        <v>89.52</v>
      </c>
      <c r="G340" s="83">
        <f t="shared" si="31"/>
        <v>89.52</v>
      </c>
      <c r="H340" s="84"/>
      <c r="I340" s="85">
        <f t="shared" si="29"/>
        <v>0</v>
      </c>
    </row>
    <row r="341" spans="1:9">
      <c r="A341" s="26"/>
      <c r="B341" s="6"/>
      <c r="C341" s="49"/>
      <c r="D341" s="49"/>
      <c r="E341" s="70"/>
      <c r="F341" s="7"/>
      <c r="G341" s="83"/>
      <c r="H341" s="84"/>
      <c r="I341" s="85"/>
    </row>
    <row r="342" spans="1:9">
      <c r="A342" s="26">
        <v>0</v>
      </c>
      <c r="B342" s="6" t="s">
        <v>375</v>
      </c>
      <c r="C342" s="49" t="s">
        <v>3151</v>
      </c>
      <c r="D342" s="49" t="s">
        <v>131</v>
      </c>
      <c r="E342" s="70" t="s">
        <v>320</v>
      </c>
      <c r="F342" s="7">
        <v>47.06</v>
      </c>
      <c r="G342" s="83">
        <f t="shared" ref="G342:G357" si="32">F342*(1-Скидка_SUNMIGHT)</f>
        <v>47.06</v>
      </c>
      <c r="H342" s="84"/>
      <c r="I342" s="85">
        <f t="shared" si="29"/>
        <v>0</v>
      </c>
    </row>
    <row r="343" spans="1:9">
      <c r="A343" s="26">
        <v>0</v>
      </c>
      <c r="B343" s="6" t="s">
        <v>376</v>
      </c>
      <c r="C343" s="49" t="s">
        <v>3151</v>
      </c>
      <c r="D343" s="49" t="s">
        <v>133</v>
      </c>
      <c r="E343" s="70" t="s">
        <v>320</v>
      </c>
      <c r="F343" s="7">
        <v>45.76</v>
      </c>
      <c r="G343" s="83">
        <f t="shared" si="32"/>
        <v>45.76</v>
      </c>
      <c r="H343" s="84"/>
      <c r="I343" s="85">
        <f t="shared" si="29"/>
        <v>0</v>
      </c>
    </row>
    <row r="344" spans="1:9">
      <c r="A344" s="26">
        <v>0</v>
      </c>
      <c r="B344" s="6" t="s">
        <v>377</v>
      </c>
      <c r="C344" s="49" t="s">
        <v>3151</v>
      </c>
      <c r="D344" s="49" t="s">
        <v>136</v>
      </c>
      <c r="E344" s="70" t="s">
        <v>320</v>
      </c>
      <c r="F344" s="7">
        <v>45.25</v>
      </c>
      <c r="G344" s="83">
        <f t="shared" si="32"/>
        <v>45.25</v>
      </c>
      <c r="H344" s="84"/>
      <c r="I344" s="85">
        <f t="shared" si="29"/>
        <v>0</v>
      </c>
    </row>
    <row r="345" spans="1:9">
      <c r="A345" s="26">
        <v>0</v>
      </c>
      <c r="B345" s="6" t="s">
        <v>378</v>
      </c>
      <c r="C345" s="49" t="s">
        <v>3151</v>
      </c>
      <c r="D345" s="49" t="s">
        <v>138</v>
      </c>
      <c r="E345" s="70" t="s">
        <v>320</v>
      </c>
      <c r="F345" s="7">
        <v>45.25</v>
      </c>
      <c r="G345" s="83">
        <f t="shared" si="32"/>
        <v>45.25</v>
      </c>
      <c r="H345" s="84"/>
      <c r="I345" s="85">
        <f t="shared" si="29"/>
        <v>0</v>
      </c>
    </row>
    <row r="346" spans="1:9">
      <c r="A346" s="26">
        <v>0</v>
      </c>
      <c r="B346" s="6" t="s">
        <v>379</v>
      </c>
      <c r="C346" s="49" t="s">
        <v>3151</v>
      </c>
      <c r="D346" s="49" t="s">
        <v>140</v>
      </c>
      <c r="E346" s="70" t="s">
        <v>320</v>
      </c>
      <c r="F346" s="7">
        <v>41.36</v>
      </c>
      <c r="G346" s="83">
        <f t="shared" si="32"/>
        <v>41.36</v>
      </c>
      <c r="H346" s="84"/>
      <c r="I346" s="85">
        <f t="shared" si="29"/>
        <v>0</v>
      </c>
    </row>
    <row r="347" spans="1:9">
      <c r="A347" s="26">
        <v>0</v>
      </c>
      <c r="B347" s="6" t="s">
        <v>380</v>
      </c>
      <c r="C347" s="49" t="s">
        <v>3151</v>
      </c>
      <c r="D347" s="49" t="s">
        <v>142</v>
      </c>
      <c r="E347" s="70" t="s">
        <v>320</v>
      </c>
      <c r="F347" s="7">
        <v>41.36</v>
      </c>
      <c r="G347" s="83">
        <f t="shared" si="32"/>
        <v>41.36</v>
      </c>
      <c r="H347" s="84"/>
      <c r="I347" s="85">
        <f t="shared" si="29"/>
        <v>0</v>
      </c>
    </row>
    <row r="348" spans="1:9">
      <c r="A348" s="26">
        <v>0</v>
      </c>
      <c r="B348" s="6" t="s">
        <v>381</v>
      </c>
      <c r="C348" s="49" t="s">
        <v>3151</v>
      </c>
      <c r="D348" s="49" t="s">
        <v>146</v>
      </c>
      <c r="E348" s="70" t="s">
        <v>320</v>
      </c>
      <c r="F348" s="7">
        <v>41.36</v>
      </c>
      <c r="G348" s="83">
        <f t="shared" si="32"/>
        <v>41.36</v>
      </c>
      <c r="H348" s="84"/>
      <c r="I348" s="85">
        <f t="shared" si="29"/>
        <v>0</v>
      </c>
    </row>
    <row r="349" spans="1:9">
      <c r="A349" s="26">
        <v>0</v>
      </c>
      <c r="B349" s="6" t="s">
        <v>382</v>
      </c>
      <c r="C349" s="49" t="s">
        <v>3151</v>
      </c>
      <c r="D349" s="49" t="s">
        <v>150</v>
      </c>
      <c r="E349" s="70" t="s">
        <v>320</v>
      </c>
      <c r="F349" s="7">
        <v>41.36</v>
      </c>
      <c r="G349" s="83">
        <f t="shared" si="32"/>
        <v>41.36</v>
      </c>
      <c r="H349" s="84"/>
      <c r="I349" s="85">
        <f t="shared" si="29"/>
        <v>0</v>
      </c>
    </row>
    <row r="350" spans="1:9">
      <c r="A350" s="26">
        <v>0</v>
      </c>
      <c r="B350" s="6" t="s">
        <v>383</v>
      </c>
      <c r="C350" s="49" t="s">
        <v>3151</v>
      </c>
      <c r="D350" s="49" t="s">
        <v>154</v>
      </c>
      <c r="E350" s="70" t="s">
        <v>320</v>
      </c>
      <c r="F350" s="7">
        <v>41.36</v>
      </c>
      <c r="G350" s="83">
        <f t="shared" si="32"/>
        <v>41.36</v>
      </c>
      <c r="H350" s="84"/>
      <c r="I350" s="85">
        <f t="shared" si="29"/>
        <v>0</v>
      </c>
    </row>
    <row r="351" spans="1:9">
      <c r="A351" s="26">
        <v>0</v>
      </c>
      <c r="B351" s="6" t="s">
        <v>384</v>
      </c>
      <c r="C351" s="49" t="s">
        <v>3151</v>
      </c>
      <c r="D351" s="49" t="s">
        <v>156</v>
      </c>
      <c r="E351" s="70" t="s">
        <v>320</v>
      </c>
      <c r="F351" s="7">
        <v>41.36</v>
      </c>
      <c r="G351" s="83">
        <f t="shared" si="32"/>
        <v>41.36</v>
      </c>
      <c r="H351" s="84"/>
      <c r="I351" s="85">
        <f t="shared" si="29"/>
        <v>0</v>
      </c>
    </row>
    <row r="352" spans="1:9">
      <c r="A352" s="26">
        <v>0</v>
      </c>
      <c r="B352" s="6" t="s">
        <v>385</v>
      </c>
      <c r="C352" s="49" t="s">
        <v>3151</v>
      </c>
      <c r="D352" s="49" t="s">
        <v>158</v>
      </c>
      <c r="E352" s="70" t="s">
        <v>320</v>
      </c>
      <c r="F352" s="7">
        <v>41.36</v>
      </c>
      <c r="G352" s="83">
        <f t="shared" si="32"/>
        <v>41.36</v>
      </c>
      <c r="H352" s="84"/>
      <c r="I352" s="85">
        <f t="shared" si="29"/>
        <v>0</v>
      </c>
    </row>
    <row r="353" spans="1:9">
      <c r="A353" s="26">
        <v>0</v>
      </c>
      <c r="B353" s="6" t="s">
        <v>3926</v>
      </c>
      <c r="C353" s="49" t="s">
        <v>3615</v>
      </c>
      <c r="D353" s="49" t="s">
        <v>159</v>
      </c>
      <c r="E353" s="70" t="s">
        <v>320</v>
      </c>
      <c r="F353" s="7">
        <v>46.12</v>
      </c>
      <c r="G353" s="83">
        <f t="shared" si="32"/>
        <v>46.12</v>
      </c>
      <c r="H353" s="84"/>
      <c r="I353" s="85">
        <f t="shared" si="29"/>
        <v>0</v>
      </c>
    </row>
    <row r="354" spans="1:9">
      <c r="A354" s="26">
        <v>0</v>
      </c>
      <c r="B354" s="6" t="s">
        <v>3927</v>
      </c>
      <c r="C354" s="49" t="s">
        <v>3615</v>
      </c>
      <c r="D354" s="49" t="s">
        <v>160</v>
      </c>
      <c r="E354" s="70" t="s">
        <v>320</v>
      </c>
      <c r="F354" s="7">
        <v>46.12</v>
      </c>
      <c r="G354" s="83">
        <f t="shared" si="32"/>
        <v>46.12</v>
      </c>
      <c r="H354" s="84"/>
      <c r="I354" s="85">
        <f t="shared" si="29"/>
        <v>0</v>
      </c>
    </row>
    <row r="355" spans="1:9">
      <c r="A355" s="26">
        <v>0</v>
      </c>
      <c r="B355" s="6" t="s">
        <v>3928</v>
      </c>
      <c r="C355" s="49" t="s">
        <v>3615</v>
      </c>
      <c r="D355" s="49" t="s">
        <v>161</v>
      </c>
      <c r="E355" s="70" t="s">
        <v>320</v>
      </c>
      <c r="F355" s="7">
        <v>46.12</v>
      </c>
      <c r="G355" s="83">
        <f t="shared" si="32"/>
        <v>46.12</v>
      </c>
      <c r="H355" s="84"/>
      <c r="I355" s="85">
        <f t="shared" si="29"/>
        <v>0</v>
      </c>
    </row>
    <row r="356" spans="1:9">
      <c r="A356" s="26">
        <v>0</v>
      </c>
      <c r="B356" s="6" t="s">
        <v>3929</v>
      </c>
      <c r="C356" s="49" t="s">
        <v>3615</v>
      </c>
      <c r="D356" s="49" t="s">
        <v>162</v>
      </c>
      <c r="E356" s="70" t="s">
        <v>320</v>
      </c>
      <c r="F356" s="7">
        <v>46.12</v>
      </c>
      <c r="G356" s="83">
        <f t="shared" si="32"/>
        <v>46.12</v>
      </c>
      <c r="H356" s="84"/>
      <c r="I356" s="85">
        <f t="shared" si="29"/>
        <v>0</v>
      </c>
    </row>
    <row r="357" spans="1:9">
      <c r="A357" s="26">
        <v>0</v>
      </c>
      <c r="B357" s="6" t="s">
        <v>3930</v>
      </c>
      <c r="C357" s="49" t="s">
        <v>3615</v>
      </c>
      <c r="D357" s="49" t="s">
        <v>163</v>
      </c>
      <c r="E357" s="70" t="s">
        <v>320</v>
      </c>
      <c r="F357" s="7">
        <v>46.12</v>
      </c>
      <c r="G357" s="83">
        <f t="shared" si="32"/>
        <v>46.12</v>
      </c>
      <c r="H357" s="84"/>
      <c r="I357" s="85">
        <f t="shared" si="29"/>
        <v>0</v>
      </c>
    </row>
    <row r="358" spans="1:9" ht="12" thickBot="1">
      <c r="A358" s="26"/>
      <c r="B358" s="6"/>
      <c r="C358" s="49"/>
      <c r="D358" s="49"/>
      <c r="E358" s="70"/>
      <c r="F358" s="50"/>
      <c r="G358" s="83"/>
      <c r="H358" s="84"/>
      <c r="I358" s="85"/>
    </row>
    <row r="359" spans="1:9">
      <c r="A359" s="26"/>
      <c r="B359" s="317" t="s">
        <v>3697</v>
      </c>
      <c r="C359" s="318"/>
      <c r="D359" s="318"/>
      <c r="E359" s="318"/>
      <c r="F359" s="318"/>
      <c r="G359" s="83"/>
      <c r="H359" s="84"/>
      <c r="I359" s="85"/>
    </row>
    <row r="360" spans="1:9">
      <c r="A360" s="26"/>
      <c r="B360" s="51" t="s">
        <v>3698</v>
      </c>
      <c r="C360" s="205"/>
      <c r="D360" s="205"/>
      <c r="E360" s="70"/>
      <c r="F360" s="205"/>
      <c r="G360" s="83"/>
      <c r="H360" s="84"/>
      <c r="I360" s="85"/>
    </row>
    <row r="361" spans="1:9">
      <c r="A361" s="26">
        <v>0</v>
      </c>
      <c r="B361" s="6" t="s">
        <v>386</v>
      </c>
      <c r="C361" s="49" t="s">
        <v>3152</v>
      </c>
      <c r="D361" s="49" t="s">
        <v>129</v>
      </c>
      <c r="E361" s="70" t="s">
        <v>127</v>
      </c>
      <c r="F361" s="50">
        <v>0.33</v>
      </c>
      <c r="G361" s="83">
        <f t="shared" ref="G361:G376" si="33">F361*(1-Скидка_SUNMIGHT)</f>
        <v>0.33</v>
      </c>
      <c r="H361" s="84"/>
      <c r="I361" s="85">
        <f t="shared" ref="I361:I424" si="34">G361*H361</f>
        <v>0</v>
      </c>
    </row>
    <row r="362" spans="1:9">
      <c r="A362" s="26">
        <v>0</v>
      </c>
      <c r="B362" s="6" t="s">
        <v>387</v>
      </c>
      <c r="C362" s="49" t="s">
        <v>3152</v>
      </c>
      <c r="D362" s="49" t="s">
        <v>131</v>
      </c>
      <c r="E362" s="70" t="s">
        <v>127</v>
      </c>
      <c r="F362" s="50">
        <v>0.33</v>
      </c>
      <c r="G362" s="83">
        <f t="shared" si="33"/>
        <v>0.33</v>
      </c>
      <c r="H362" s="84"/>
      <c r="I362" s="85">
        <f t="shared" si="34"/>
        <v>0</v>
      </c>
    </row>
    <row r="363" spans="1:9">
      <c r="A363" s="26">
        <v>0</v>
      </c>
      <c r="B363" s="6" t="s">
        <v>388</v>
      </c>
      <c r="C363" s="49" t="s">
        <v>3152</v>
      </c>
      <c r="D363" s="49" t="s">
        <v>133</v>
      </c>
      <c r="E363" s="70" t="s">
        <v>134</v>
      </c>
      <c r="F363" s="50">
        <v>0.28999999999999998</v>
      </c>
      <c r="G363" s="83">
        <f t="shared" si="33"/>
        <v>0.28999999999999998</v>
      </c>
      <c r="H363" s="84"/>
      <c r="I363" s="85">
        <f t="shared" si="34"/>
        <v>0</v>
      </c>
    </row>
    <row r="364" spans="1:9">
      <c r="A364" s="26">
        <v>0</v>
      </c>
      <c r="B364" s="6" t="s">
        <v>389</v>
      </c>
      <c r="C364" s="49" t="s">
        <v>3152</v>
      </c>
      <c r="D364" s="49" t="s">
        <v>136</v>
      </c>
      <c r="E364" s="70" t="s">
        <v>134</v>
      </c>
      <c r="F364" s="50">
        <v>0.26</v>
      </c>
      <c r="G364" s="83">
        <f t="shared" si="33"/>
        <v>0.26</v>
      </c>
      <c r="H364" s="84"/>
      <c r="I364" s="85">
        <f t="shared" si="34"/>
        <v>0</v>
      </c>
    </row>
    <row r="365" spans="1:9">
      <c r="A365" s="26">
        <v>0</v>
      </c>
      <c r="B365" s="6" t="s">
        <v>390</v>
      </c>
      <c r="C365" s="49" t="s">
        <v>3152</v>
      </c>
      <c r="D365" s="49" t="s">
        <v>138</v>
      </c>
      <c r="E365" s="70" t="s">
        <v>134</v>
      </c>
      <c r="F365" s="50">
        <v>0.26</v>
      </c>
      <c r="G365" s="83">
        <f t="shared" si="33"/>
        <v>0.26</v>
      </c>
      <c r="H365" s="84"/>
      <c r="I365" s="85">
        <f t="shared" si="34"/>
        <v>0</v>
      </c>
    </row>
    <row r="366" spans="1:9">
      <c r="A366" s="26">
        <v>0</v>
      </c>
      <c r="B366" s="6" t="s">
        <v>391</v>
      </c>
      <c r="C366" s="49" t="s">
        <v>3152</v>
      </c>
      <c r="D366" s="49" t="s">
        <v>140</v>
      </c>
      <c r="E366" s="70" t="s">
        <v>134</v>
      </c>
      <c r="F366" s="50">
        <v>0.26</v>
      </c>
      <c r="G366" s="83">
        <f t="shared" si="33"/>
        <v>0.26</v>
      </c>
      <c r="H366" s="84"/>
      <c r="I366" s="85">
        <f t="shared" si="34"/>
        <v>0</v>
      </c>
    </row>
    <row r="367" spans="1:9">
      <c r="A367" s="26">
        <v>0</v>
      </c>
      <c r="B367" s="6" t="s">
        <v>392</v>
      </c>
      <c r="C367" s="49" t="s">
        <v>3152</v>
      </c>
      <c r="D367" s="49" t="s">
        <v>142</v>
      </c>
      <c r="E367" s="70" t="s">
        <v>134</v>
      </c>
      <c r="F367" s="50">
        <v>0.26</v>
      </c>
      <c r="G367" s="83">
        <f t="shared" si="33"/>
        <v>0.26</v>
      </c>
      <c r="H367" s="84"/>
      <c r="I367" s="85">
        <f t="shared" si="34"/>
        <v>0</v>
      </c>
    </row>
    <row r="368" spans="1:9">
      <c r="A368" s="26">
        <v>0</v>
      </c>
      <c r="B368" s="6" t="s">
        <v>3895</v>
      </c>
      <c r="C368" s="49" t="s">
        <v>3152</v>
      </c>
      <c r="D368" s="49" t="s">
        <v>144</v>
      </c>
      <c r="E368" s="70" t="s">
        <v>134</v>
      </c>
      <c r="F368" s="50">
        <v>0.26</v>
      </c>
      <c r="G368" s="83">
        <f>F368*(1-Скидка_SUNMIGHT)</f>
        <v>0.26</v>
      </c>
      <c r="H368" s="84"/>
      <c r="I368" s="85">
        <f>G368*H368</f>
        <v>0</v>
      </c>
    </row>
    <row r="369" spans="1:9">
      <c r="A369" s="26">
        <v>0</v>
      </c>
      <c r="B369" s="6" t="s">
        <v>393</v>
      </c>
      <c r="C369" s="49" t="s">
        <v>3152</v>
      </c>
      <c r="D369" s="49" t="s">
        <v>146</v>
      </c>
      <c r="E369" s="70" t="s">
        <v>134</v>
      </c>
      <c r="F369" s="50">
        <v>0.26</v>
      </c>
      <c r="G369" s="83">
        <f t="shared" si="33"/>
        <v>0.26</v>
      </c>
      <c r="H369" s="84"/>
      <c r="I369" s="85">
        <f t="shared" si="34"/>
        <v>0</v>
      </c>
    </row>
    <row r="370" spans="1:9">
      <c r="A370" s="26">
        <v>0</v>
      </c>
      <c r="B370" s="6" t="s">
        <v>394</v>
      </c>
      <c r="C370" s="49" t="s">
        <v>3152</v>
      </c>
      <c r="D370" s="49" t="s">
        <v>150</v>
      </c>
      <c r="E370" s="70" t="s">
        <v>134</v>
      </c>
      <c r="F370" s="50">
        <v>0.26</v>
      </c>
      <c r="G370" s="83">
        <f t="shared" si="33"/>
        <v>0.26</v>
      </c>
      <c r="H370" s="84"/>
      <c r="I370" s="85">
        <f t="shared" si="34"/>
        <v>0</v>
      </c>
    </row>
    <row r="371" spans="1:9">
      <c r="A371" s="26">
        <v>0</v>
      </c>
      <c r="B371" s="6" t="s">
        <v>395</v>
      </c>
      <c r="C371" s="6" t="s">
        <v>3152</v>
      </c>
      <c r="D371" s="6" t="s">
        <v>154</v>
      </c>
      <c r="E371" s="70" t="s">
        <v>134</v>
      </c>
      <c r="F371" s="50">
        <v>0.26</v>
      </c>
      <c r="G371" s="83">
        <f t="shared" si="33"/>
        <v>0.26</v>
      </c>
      <c r="H371" s="84"/>
      <c r="I371" s="85">
        <f t="shared" si="34"/>
        <v>0</v>
      </c>
    </row>
    <row r="372" spans="1:9">
      <c r="A372" s="26">
        <v>0</v>
      </c>
      <c r="B372" s="6" t="s">
        <v>396</v>
      </c>
      <c r="C372" s="6" t="s">
        <v>3152</v>
      </c>
      <c r="D372" s="6" t="s">
        <v>156</v>
      </c>
      <c r="E372" s="70" t="s">
        <v>134</v>
      </c>
      <c r="F372" s="50">
        <v>0.26</v>
      </c>
      <c r="G372" s="83">
        <f t="shared" si="33"/>
        <v>0.26</v>
      </c>
      <c r="H372" s="84"/>
      <c r="I372" s="85">
        <f t="shared" si="34"/>
        <v>0</v>
      </c>
    </row>
    <row r="373" spans="1:9">
      <c r="A373" s="26">
        <v>0</v>
      </c>
      <c r="B373" s="6" t="s">
        <v>397</v>
      </c>
      <c r="C373" s="6" t="s">
        <v>3152</v>
      </c>
      <c r="D373" s="6" t="s">
        <v>158</v>
      </c>
      <c r="E373" s="70" t="s">
        <v>134</v>
      </c>
      <c r="F373" s="50">
        <v>0.26</v>
      </c>
      <c r="G373" s="83">
        <f t="shared" si="33"/>
        <v>0.26</v>
      </c>
      <c r="H373" s="84"/>
      <c r="I373" s="85">
        <f t="shared" si="34"/>
        <v>0</v>
      </c>
    </row>
    <row r="374" spans="1:9">
      <c r="A374" s="26">
        <v>0</v>
      </c>
      <c r="B374" s="6" t="s">
        <v>3931</v>
      </c>
      <c r="C374" s="6" t="s">
        <v>3616</v>
      </c>
      <c r="D374" s="6" t="s">
        <v>159</v>
      </c>
      <c r="E374" s="70" t="s">
        <v>134</v>
      </c>
      <c r="F374" s="50">
        <v>0.28000000000000003</v>
      </c>
      <c r="G374" s="83">
        <f t="shared" si="33"/>
        <v>0.28000000000000003</v>
      </c>
      <c r="H374" s="84"/>
      <c r="I374" s="85">
        <f t="shared" si="34"/>
        <v>0</v>
      </c>
    </row>
    <row r="375" spans="1:9">
      <c r="A375" s="26">
        <v>0</v>
      </c>
      <c r="B375" s="6" t="s">
        <v>3932</v>
      </c>
      <c r="C375" s="6" t="s">
        <v>3616</v>
      </c>
      <c r="D375" s="6" t="s">
        <v>160</v>
      </c>
      <c r="E375" s="70" t="s">
        <v>134</v>
      </c>
      <c r="F375" s="50">
        <v>0.31</v>
      </c>
      <c r="G375" s="83">
        <f t="shared" si="33"/>
        <v>0.31</v>
      </c>
      <c r="H375" s="84"/>
      <c r="I375" s="85">
        <f t="shared" si="34"/>
        <v>0</v>
      </c>
    </row>
    <row r="376" spans="1:9">
      <c r="A376" s="26">
        <v>0</v>
      </c>
      <c r="B376" s="6" t="s">
        <v>3933</v>
      </c>
      <c r="C376" s="6" t="s">
        <v>3616</v>
      </c>
      <c r="D376" s="6" t="s">
        <v>161</v>
      </c>
      <c r="E376" s="70" t="s">
        <v>134</v>
      </c>
      <c r="F376" s="50">
        <v>0.31</v>
      </c>
      <c r="G376" s="83">
        <f t="shared" si="33"/>
        <v>0.31</v>
      </c>
      <c r="H376" s="84"/>
      <c r="I376" s="85">
        <f t="shared" si="34"/>
        <v>0</v>
      </c>
    </row>
    <row r="377" spans="1:9">
      <c r="A377" s="26"/>
      <c r="B377" s="6"/>
      <c r="C377" s="51"/>
      <c r="D377" s="51"/>
      <c r="E377" s="70"/>
      <c r="F377" s="50"/>
      <c r="G377" s="83"/>
      <c r="H377" s="84"/>
      <c r="I377" s="85"/>
    </row>
    <row r="378" spans="1:9">
      <c r="A378" s="26">
        <v>0</v>
      </c>
      <c r="B378" s="6" t="s">
        <v>398</v>
      </c>
      <c r="C378" s="4" t="s">
        <v>3153</v>
      </c>
      <c r="D378" s="4" t="s">
        <v>129</v>
      </c>
      <c r="E378" s="70" t="s">
        <v>127</v>
      </c>
      <c r="F378" s="50">
        <v>0.37</v>
      </c>
      <c r="G378" s="83">
        <f t="shared" ref="G378:G395" si="35">F378*(1-Скидка_SUNMIGHT)</f>
        <v>0.37</v>
      </c>
      <c r="H378" s="84"/>
      <c r="I378" s="85">
        <f t="shared" si="34"/>
        <v>0</v>
      </c>
    </row>
    <row r="379" spans="1:9">
      <c r="A379" s="26">
        <v>0</v>
      </c>
      <c r="B379" s="6" t="s">
        <v>399</v>
      </c>
      <c r="C379" s="4" t="s">
        <v>3153</v>
      </c>
      <c r="D379" s="4" t="s">
        <v>131</v>
      </c>
      <c r="E379" s="70" t="s">
        <v>127</v>
      </c>
      <c r="F379" s="50">
        <v>0.37</v>
      </c>
      <c r="G379" s="83">
        <f t="shared" si="35"/>
        <v>0.37</v>
      </c>
      <c r="H379" s="84"/>
      <c r="I379" s="85">
        <f t="shared" si="34"/>
        <v>0</v>
      </c>
    </row>
    <row r="380" spans="1:9">
      <c r="A380" s="26">
        <v>0</v>
      </c>
      <c r="B380" s="6" t="s">
        <v>400</v>
      </c>
      <c r="C380" s="6" t="s">
        <v>3153</v>
      </c>
      <c r="D380" s="6" t="s">
        <v>133</v>
      </c>
      <c r="E380" s="70" t="s">
        <v>134</v>
      </c>
      <c r="F380" s="50">
        <v>0.32</v>
      </c>
      <c r="G380" s="83">
        <f t="shared" si="35"/>
        <v>0.32</v>
      </c>
      <c r="H380" s="84"/>
      <c r="I380" s="85">
        <f t="shared" si="34"/>
        <v>0</v>
      </c>
    </row>
    <row r="381" spans="1:9">
      <c r="A381" s="26">
        <v>0</v>
      </c>
      <c r="B381" s="6" t="s">
        <v>401</v>
      </c>
      <c r="C381" s="6" t="s">
        <v>3153</v>
      </c>
      <c r="D381" s="6" t="s">
        <v>136</v>
      </c>
      <c r="E381" s="70" t="s">
        <v>134</v>
      </c>
      <c r="F381" s="50">
        <v>0.28999999999999998</v>
      </c>
      <c r="G381" s="83">
        <f t="shared" si="35"/>
        <v>0.28999999999999998</v>
      </c>
      <c r="H381" s="84"/>
      <c r="I381" s="85">
        <f t="shared" si="34"/>
        <v>0</v>
      </c>
    </row>
    <row r="382" spans="1:9">
      <c r="A382" s="26">
        <v>0</v>
      </c>
      <c r="B382" s="6" t="s">
        <v>402</v>
      </c>
      <c r="C382" s="6" t="s">
        <v>3153</v>
      </c>
      <c r="D382" s="6" t="s">
        <v>138</v>
      </c>
      <c r="E382" s="70" t="s">
        <v>134</v>
      </c>
      <c r="F382" s="50">
        <v>0.28999999999999998</v>
      </c>
      <c r="G382" s="83">
        <f t="shared" si="35"/>
        <v>0.28999999999999998</v>
      </c>
      <c r="H382" s="84"/>
      <c r="I382" s="85">
        <f t="shared" si="34"/>
        <v>0</v>
      </c>
    </row>
    <row r="383" spans="1:9">
      <c r="A383" s="26">
        <v>0</v>
      </c>
      <c r="B383" s="6" t="s">
        <v>403</v>
      </c>
      <c r="C383" s="6" t="s">
        <v>3153</v>
      </c>
      <c r="D383" s="6" t="s">
        <v>140</v>
      </c>
      <c r="E383" s="70" t="s">
        <v>134</v>
      </c>
      <c r="F383" s="50">
        <v>0.28999999999999998</v>
      </c>
      <c r="G383" s="83">
        <f t="shared" si="35"/>
        <v>0.28999999999999998</v>
      </c>
      <c r="H383" s="84"/>
      <c r="I383" s="85">
        <f t="shared" si="34"/>
        <v>0</v>
      </c>
    </row>
    <row r="384" spans="1:9">
      <c r="A384" s="26">
        <v>0</v>
      </c>
      <c r="B384" s="6" t="s">
        <v>404</v>
      </c>
      <c r="C384" s="6" t="s">
        <v>3153</v>
      </c>
      <c r="D384" s="6" t="s">
        <v>142</v>
      </c>
      <c r="E384" s="70" t="s">
        <v>134</v>
      </c>
      <c r="F384" s="50">
        <v>0.28999999999999998</v>
      </c>
      <c r="G384" s="83">
        <f t="shared" si="35"/>
        <v>0.28999999999999998</v>
      </c>
      <c r="H384" s="84"/>
      <c r="I384" s="85">
        <f t="shared" si="34"/>
        <v>0</v>
      </c>
    </row>
    <row r="385" spans="1:9">
      <c r="A385" s="26">
        <v>0</v>
      </c>
      <c r="B385" s="6" t="s">
        <v>405</v>
      </c>
      <c r="C385" s="6" t="s">
        <v>3153</v>
      </c>
      <c r="D385" s="6" t="s">
        <v>144</v>
      </c>
      <c r="E385" s="70" t="s">
        <v>134</v>
      </c>
      <c r="F385" s="50">
        <v>0.28999999999999998</v>
      </c>
      <c r="G385" s="83">
        <f t="shared" si="35"/>
        <v>0.28999999999999998</v>
      </c>
      <c r="H385" s="84"/>
      <c r="I385" s="85">
        <f t="shared" si="34"/>
        <v>0</v>
      </c>
    </row>
    <row r="386" spans="1:9">
      <c r="A386" s="26">
        <v>0</v>
      </c>
      <c r="B386" s="6" t="s">
        <v>406</v>
      </c>
      <c r="C386" s="6" t="s">
        <v>3153</v>
      </c>
      <c r="D386" s="6" t="s">
        <v>146</v>
      </c>
      <c r="E386" s="70" t="s">
        <v>134</v>
      </c>
      <c r="F386" s="50">
        <v>0.28999999999999998</v>
      </c>
      <c r="G386" s="83">
        <f t="shared" si="35"/>
        <v>0.28999999999999998</v>
      </c>
      <c r="H386" s="84"/>
      <c r="I386" s="85">
        <f t="shared" si="34"/>
        <v>0</v>
      </c>
    </row>
    <row r="387" spans="1:9">
      <c r="A387" s="26">
        <v>0</v>
      </c>
      <c r="B387" s="6" t="s">
        <v>407</v>
      </c>
      <c r="C387" s="6" t="s">
        <v>3153</v>
      </c>
      <c r="D387" s="6" t="s">
        <v>148</v>
      </c>
      <c r="E387" s="70" t="s">
        <v>134</v>
      </c>
      <c r="F387" s="50">
        <v>0.28999999999999998</v>
      </c>
      <c r="G387" s="83">
        <f t="shared" si="35"/>
        <v>0.28999999999999998</v>
      </c>
      <c r="H387" s="84"/>
      <c r="I387" s="85">
        <f t="shared" si="34"/>
        <v>0</v>
      </c>
    </row>
    <row r="388" spans="1:9">
      <c r="A388" s="26">
        <v>0</v>
      </c>
      <c r="B388" s="6" t="s">
        <v>408</v>
      </c>
      <c r="C388" s="6" t="s">
        <v>3153</v>
      </c>
      <c r="D388" s="6" t="s">
        <v>150</v>
      </c>
      <c r="E388" s="70" t="s">
        <v>134</v>
      </c>
      <c r="F388" s="50">
        <v>0.28999999999999998</v>
      </c>
      <c r="G388" s="83">
        <f t="shared" si="35"/>
        <v>0.28999999999999998</v>
      </c>
      <c r="H388" s="84"/>
      <c r="I388" s="85">
        <f t="shared" si="34"/>
        <v>0</v>
      </c>
    </row>
    <row r="389" spans="1:9">
      <c r="A389" s="26">
        <v>0</v>
      </c>
      <c r="B389" s="6" t="s">
        <v>409</v>
      </c>
      <c r="C389" s="6" t="s">
        <v>3153</v>
      </c>
      <c r="D389" s="6" t="s">
        <v>152</v>
      </c>
      <c r="E389" s="70" t="s">
        <v>134</v>
      </c>
      <c r="F389" s="50">
        <v>0.28999999999999998</v>
      </c>
      <c r="G389" s="83">
        <f t="shared" si="35"/>
        <v>0.28999999999999998</v>
      </c>
      <c r="H389" s="84"/>
      <c r="I389" s="85">
        <f t="shared" si="34"/>
        <v>0</v>
      </c>
    </row>
    <row r="390" spans="1:9">
      <c r="A390" s="26">
        <v>0</v>
      </c>
      <c r="B390" s="6" t="s">
        <v>410</v>
      </c>
      <c r="C390" s="6" t="s">
        <v>3153</v>
      </c>
      <c r="D390" s="6" t="s">
        <v>154</v>
      </c>
      <c r="E390" s="70" t="s">
        <v>134</v>
      </c>
      <c r="F390" s="50">
        <v>0.28999999999999998</v>
      </c>
      <c r="G390" s="83">
        <f t="shared" si="35"/>
        <v>0.28999999999999998</v>
      </c>
      <c r="H390" s="84"/>
      <c r="I390" s="85">
        <f t="shared" si="34"/>
        <v>0</v>
      </c>
    </row>
    <row r="391" spans="1:9">
      <c r="A391" s="26">
        <v>0</v>
      </c>
      <c r="B391" s="6" t="s">
        <v>411</v>
      </c>
      <c r="C391" s="6" t="s">
        <v>3153</v>
      </c>
      <c r="D391" s="6" t="s">
        <v>156</v>
      </c>
      <c r="E391" s="70" t="s">
        <v>134</v>
      </c>
      <c r="F391" s="50">
        <v>0.28999999999999998</v>
      </c>
      <c r="G391" s="83">
        <f t="shared" si="35"/>
        <v>0.28999999999999998</v>
      </c>
      <c r="H391" s="84"/>
      <c r="I391" s="85">
        <f t="shared" si="34"/>
        <v>0</v>
      </c>
    </row>
    <row r="392" spans="1:9">
      <c r="A392" s="26">
        <v>0</v>
      </c>
      <c r="B392" s="6" t="s">
        <v>412</v>
      </c>
      <c r="C392" s="6" t="s">
        <v>3153</v>
      </c>
      <c r="D392" s="6" t="s">
        <v>158</v>
      </c>
      <c r="E392" s="70" t="s">
        <v>134</v>
      </c>
      <c r="F392" s="50">
        <v>0.28999999999999998</v>
      </c>
      <c r="G392" s="83">
        <f t="shared" si="35"/>
        <v>0.28999999999999998</v>
      </c>
      <c r="H392" s="84"/>
      <c r="I392" s="85">
        <f t="shared" si="34"/>
        <v>0</v>
      </c>
    </row>
    <row r="393" spans="1:9">
      <c r="A393" s="26">
        <v>0</v>
      </c>
      <c r="B393" s="6" t="s">
        <v>3934</v>
      </c>
      <c r="C393" s="6" t="s">
        <v>3617</v>
      </c>
      <c r="D393" s="6" t="s">
        <v>159</v>
      </c>
      <c r="E393" s="70" t="s">
        <v>134</v>
      </c>
      <c r="F393" s="50">
        <v>0.32</v>
      </c>
      <c r="G393" s="83">
        <f t="shared" si="35"/>
        <v>0.32</v>
      </c>
      <c r="H393" s="84"/>
      <c r="I393" s="85">
        <f t="shared" si="34"/>
        <v>0</v>
      </c>
    </row>
    <row r="394" spans="1:9">
      <c r="A394" s="26">
        <v>0</v>
      </c>
      <c r="B394" s="6" t="s">
        <v>3935</v>
      </c>
      <c r="C394" s="6" t="s">
        <v>3617</v>
      </c>
      <c r="D394" s="6" t="s">
        <v>160</v>
      </c>
      <c r="E394" s="70" t="s">
        <v>134</v>
      </c>
      <c r="F394" s="50">
        <v>0.36</v>
      </c>
      <c r="G394" s="83">
        <f t="shared" si="35"/>
        <v>0.36</v>
      </c>
      <c r="H394" s="84"/>
      <c r="I394" s="85">
        <f t="shared" si="34"/>
        <v>0</v>
      </c>
    </row>
    <row r="395" spans="1:9">
      <c r="A395" s="26">
        <v>0</v>
      </c>
      <c r="B395" s="6" t="s">
        <v>3936</v>
      </c>
      <c r="C395" s="6" t="s">
        <v>3617</v>
      </c>
      <c r="D395" s="6" t="s">
        <v>161</v>
      </c>
      <c r="E395" s="70" t="s">
        <v>134</v>
      </c>
      <c r="F395" s="50">
        <v>0.36</v>
      </c>
      <c r="G395" s="83">
        <f t="shared" si="35"/>
        <v>0.36</v>
      </c>
      <c r="H395" s="84"/>
      <c r="I395" s="85">
        <f t="shared" si="34"/>
        <v>0</v>
      </c>
    </row>
    <row r="396" spans="1:9">
      <c r="A396" s="26"/>
      <c r="B396" s="6"/>
      <c r="C396" s="6"/>
      <c r="D396" s="6"/>
      <c r="E396" s="70"/>
      <c r="F396" s="50"/>
      <c r="G396" s="83"/>
      <c r="H396" s="84"/>
      <c r="I396" s="85"/>
    </row>
    <row r="397" spans="1:9">
      <c r="A397" s="26">
        <v>0</v>
      </c>
      <c r="B397" s="6" t="s">
        <v>413</v>
      </c>
      <c r="C397" s="6" t="s">
        <v>3154</v>
      </c>
      <c r="D397" s="6" t="s">
        <v>129</v>
      </c>
      <c r="E397" s="70" t="s">
        <v>127</v>
      </c>
      <c r="F397" s="50">
        <v>0.37</v>
      </c>
      <c r="G397" s="83">
        <f t="shared" ref="G397:G414" si="36">F397*(1-Скидка_SUNMIGHT)</f>
        <v>0.37</v>
      </c>
      <c r="H397" s="84"/>
      <c r="I397" s="85">
        <f t="shared" si="34"/>
        <v>0</v>
      </c>
    </row>
    <row r="398" spans="1:9">
      <c r="A398" s="26">
        <v>0</v>
      </c>
      <c r="B398" s="6" t="s">
        <v>414</v>
      </c>
      <c r="C398" s="6" t="s">
        <v>3154</v>
      </c>
      <c r="D398" s="6" t="s">
        <v>131</v>
      </c>
      <c r="E398" s="70" t="s">
        <v>127</v>
      </c>
      <c r="F398" s="50">
        <v>0.37</v>
      </c>
      <c r="G398" s="83">
        <f t="shared" si="36"/>
        <v>0.37</v>
      </c>
      <c r="H398" s="84"/>
      <c r="I398" s="85">
        <f t="shared" si="34"/>
        <v>0</v>
      </c>
    </row>
    <row r="399" spans="1:9">
      <c r="A399" s="26">
        <v>0</v>
      </c>
      <c r="B399" s="6" t="s">
        <v>415</v>
      </c>
      <c r="C399" s="6" t="s">
        <v>3154</v>
      </c>
      <c r="D399" s="6" t="s">
        <v>133</v>
      </c>
      <c r="E399" s="70" t="s">
        <v>134</v>
      </c>
      <c r="F399" s="50">
        <v>0.32</v>
      </c>
      <c r="G399" s="83">
        <f t="shared" si="36"/>
        <v>0.32</v>
      </c>
      <c r="H399" s="84"/>
      <c r="I399" s="85">
        <f t="shared" si="34"/>
        <v>0</v>
      </c>
    </row>
    <row r="400" spans="1:9">
      <c r="A400" s="26">
        <v>0</v>
      </c>
      <c r="B400" s="6" t="s">
        <v>416</v>
      </c>
      <c r="C400" s="6" t="s">
        <v>3154</v>
      </c>
      <c r="D400" s="6" t="s">
        <v>136</v>
      </c>
      <c r="E400" s="70" t="s">
        <v>134</v>
      </c>
      <c r="F400" s="50">
        <v>0.28999999999999998</v>
      </c>
      <c r="G400" s="83">
        <f t="shared" si="36"/>
        <v>0.28999999999999998</v>
      </c>
      <c r="H400" s="84"/>
      <c r="I400" s="85">
        <f t="shared" si="34"/>
        <v>0</v>
      </c>
    </row>
    <row r="401" spans="1:9">
      <c r="A401" s="26">
        <v>0</v>
      </c>
      <c r="B401" s="6" t="s">
        <v>417</v>
      </c>
      <c r="C401" s="6" t="s">
        <v>3154</v>
      </c>
      <c r="D401" s="6" t="s">
        <v>138</v>
      </c>
      <c r="E401" s="70" t="s">
        <v>134</v>
      </c>
      <c r="F401" s="50">
        <v>0.28999999999999998</v>
      </c>
      <c r="G401" s="83">
        <f t="shared" si="36"/>
        <v>0.28999999999999998</v>
      </c>
      <c r="H401" s="84"/>
      <c r="I401" s="85">
        <f t="shared" si="34"/>
        <v>0</v>
      </c>
    </row>
    <row r="402" spans="1:9">
      <c r="A402" s="26">
        <v>0</v>
      </c>
      <c r="B402" s="6" t="s">
        <v>418</v>
      </c>
      <c r="C402" s="6" t="s">
        <v>3154</v>
      </c>
      <c r="D402" s="6" t="s">
        <v>140</v>
      </c>
      <c r="E402" s="70" t="s">
        <v>134</v>
      </c>
      <c r="F402" s="50">
        <v>0.28999999999999998</v>
      </c>
      <c r="G402" s="83">
        <f t="shared" si="36"/>
        <v>0.28999999999999998</v>
      </c>
      <c r="H402" s="84"/>
      <c r="I402" s="85">
        <f t="shared" si="34"/>
        <v>0</v>
      </c>
    </row>
    <row r="403" spans="1:9">
      <c r="A403" s="26">
        <v>0</v>
      </c>
      <c r="B403" s="6" t="s">
        <v>419</v>
      </c>
      <c r="C403" s="6" t="s">
        <v>3154</v>
      </c>
      <c r="D403" s="6" t="s">
        <v>142</v>
      </c>
      <c r="E403" s="70" t="s">
        <v>134</v>
      </c>
      <c r="F403" s="50">
        <v>0.28999999999999998</v>
      </c>
      <c r="G403" s="83">
        <f t="shared" si="36"/>
        <v>0.28999999999999998</v>
      </c>
      <c r="H403" s="84"/>
      <c r="I403" s="85">
        <f t="shared" si="34"/>
        <v>0</v>
      </c>
    </row>
    <row r="404" spans="1:9">
      <c r="A404" s="26">
        <v>0</v>
      </c>
      <c r="B404" s="6" t="s">
        <v>420</v>
      </c>
      <c r="C404" s="6" t="s">
        <v>3154</v>
      </c>
      <c r="D404" s="6" t="s">
        <v>144</v>
      </c>
      <c r="E404" s="70" t="s">
        <v>134</v>
      </c>
      <c r="F404" s="50">
        <v>0.28999999999999998</v>
      </c>
      <c r="G404" s="83">
        <f t="shared" si="36"/>
        <v>0.28999999999999998</v>
      </c>
      <c r="H404" s="84"/>
      <c r="I404" s="85">
        <f t="shared" si="34"/>
        <v>0</v>
      </c>
    </row>
    <row r="405" spans="1:9">
      <c r="A405" s="26">
        <v>0</v>
      </c>
      <c r="B405" s="6" t="s">
        <v>421</v>
      </c>
      <c r="C405" s="6" t="s">
        <v>3154</v>
      </c>
      <c r="D405" s="6" t="s">
        <v>146</v>
      </c>
      <c r="E405" s="70" t="s">
        <v>134</v>
      </c>
      <c r="F405" s="50">
        <v>0.28999999999999998</v>
      </c>
      <c r="G405" s="83">
        <f t="shared" si="36"/>
        <v>0.28999999999999998</v>
      </c>
      <c r="H405" s="84"/>
      <c r="I405" s="85">
        <f t="shared" si="34"/>
        <v>0</v>
      </c>
    </row>
    <row r="406" spans="1:9">
      <c r="A406" s="26">
        <v>0</v>
      </c>
      <c r="B406" s="6" t="s">
        <v>422</v>
      </c>
      <c r="C406" s="6" t="s">
        <v>3154</v>
      </c>
      <c r="D406" s="6" t="s">
        <v>148</v>
      </c>
      <c r="E406" s="70" t="s">
        <v>134</v>
      </c>
      <c r="F406" s="50">
        <v>0.28999999999999998</v>
      </c>
      <c r="G406" s="83">
        <f t="shared" si="36"/>
        <v>0.28999999999999998</v>
      </c>
      <c r="H406" s="84"/>
      <c r="I406" s="85">
        <f t="shared" si="34"/>
        <v>0</v>
      </c>
    </row>
    <row r="407" spans="1:9">
      <c r="A407" s="26">
        <v>0</v>
      </c>
      <c r="B407" s="6" t="s">
        <v>423</v>
      </c>
      <c r="C407" s="6" t="s">
        <v>3154</v>
      </c>
      <c r="D407" s="6" t="s">
        <v>150</v>
      </c>
      <c r="E407" s="70" t="s">
        <v>134</v>
      </c>
      <c r="F407" s="50">
        <v>0.28999999999999998</v>
      </c>
      <c r="G407" s="83">
        <f t="shared" si="36"/>
        <v>0.28999999999999998</v>
      </c>
      <c r="H407" s="84"/>
      <c r="I407" s="85">
        <f t="shared" si="34"/>
        <v>0</v>
      </c>
    </row>
    <row r="408" spans="1:9">
      <c r="A408" s="26">
        <v>0</v>
      </c>
      <c r="B408" s="6" t="s">
        <v>424</v>
      </c>
      <c r="C408" s="6" t="s">
        <v>3154</v>
      </c>
      <c r="D408" s="6" t="s">
        <v>152</v>
      </c>
      <c r="E408" s="70" t="s">
        <v>134</v>
      </c>
      <c r="F408" s="50">
        <v>0.28999999999999998</v>
      </c>
      <c r="G408" s="83">
        <f t="shared" si="36"/>
        <v>0.28999999999999998</v>
      </c>
      <c r="H408" s="84"/>
      <c r="I408" s="85">
        <f t="shared" si="34"/>
        <v>0</v>
      </c>
    </row>
    <row r="409" spans="1:9">
      <c r="A409" s="26">
        <v>0</v>
      </c>
      <c r="B409" s="6" t="s">
        <v>425</v>
      </c>
      <c r="C409" s="6" t="s">
        <v>3154</v>
      </c>
      <c r="D409" s="6" t="s">
        <v>154</v>
      </c>
      <c r="E409" s="70" t="s">
        <v>134</v>
      </c>
      <c r="F409" s="50">
        <v>0.28999999999999998</v>
      </c>
      <c r="G409" s="83">
        <f t="shared" si="36"/>
        <v>0.28999999999999998</v>
      </c>
      <c r="H409" s="84"/>
      <c r="I409" s="85">
        <f t="shared" si="34"/>
        <v>0</v>
      </c>
    </row>
    <row r="410" spans="1:9">
      <c r="A410" s="26">
        <v>0</v>
      </c>
      <c r="B410" s="6" t="s">
        <v>426</v>
      </c>
      <c r="C410" s="6" t="s">
        <v>3154</v>
      </c>
      <c r="D410" s="6" t="s">
        <v>156</v>
      </c>
      <c r="E410" s="70" t="s">
        <v>134</v>
      </c>
      <c r="F410" s="50">
        <v>0.28999999999999998</v>
      </c>
      <c r="G410" s="83">
        <f t="shared" si="36"/>
        <v>0.28999999999999998</v>
      </c>
      <c r="H410" s="84"/>
      <c r="I410" s="85">
        <f t="shared" si="34"/>
        <v>0</v>
      </c>
    </row>
    <row r="411" spans="1:9">
      <c r="A411" s="26">
        <v>0</v>
      </c>
      <c r="B411" s="6" t="s">
        <v>427</v>
      </c>
      <c r="C411" s="6" t="s">
        <v>3154</v>
      </c>
      <c r="D411" s="6" t="s">
        <v>158</v>
      </c>
      <c r="E411" s="70" t="s">
        <v>134</v>
      </c>
      <c r="F411" s="50">
        <v>0.28999999999999998</v>
      </c>
      <c r="G411" s="83">
        <f t="shared" si="36"/>
        <v>0.28999999999999998</v>
      </c>
      <c r="H411" s="84"/>
      <c r="I411" s="85">
        <f t="shared" si="34"/>
        <v>0</v>
      </c>
    </row>
    <row r="412" spans="1:9">
      <c r="A412" s="26">
        <v>0</v>
      </c>
      <c r="B412" s="6" t="s">
        <v>428</v>
      </c>
      <c r="C412" s="6" t="s">
        <v>3618</v>
      </c>
      <c r="D412" s="6" t="s">
        <v>159</v>
      </c>
      <c r="E412" s="70" t="s">
        <v>134</v>
      </c>
      <c r="F412" s="50">
        <v>0.32</v>
      </c>
      <c r="G412" s="83">
        <f t="shared" si="36"/>
        <v>0.32</v>
      </c>
      <c r="H412" s="84"/>
      <c r="I412" s="85">
        <f t="shared" si="34"/>
        <v>0</v>
      </c>
    </row>
    <row r="413" spans="1:9">
      <c r="A413" s="26">
        <v>0</v>
      </c>
      <c r="B413" s="6" t="s">
        <v>3937</v>
      </c>
      <c r="C413" s="6" t="s">
        <v>3618</v>
      </c>
      <c r="D413" s="6" t="s">
        <v>160</v>
      </c>
      <c r="E413" s="70" t="s">
        <v>134</v>
      </c>
      <c r="F413" s="50">
        <v>0.36</v>
      </c>
      <c r="G413" s="83">
        <f t="shared" si="36"/>
        <v>0.36</v>
      </c>
      <c r="H413" s="84"/>
      <c r="I413" s="85">
        <f t="shared" si="34"/>
        <v>0</v>
      </c>
    </row>
    <row r="414" spans="1:9">
      <c r="A414" s="26">
        <v>0</v>
      </c>
      <c r="B414" s="6" t="s">
        <v>429</v>
      </c>
      <c r="C414" s="6" t="s">
        <v>3618</v>
      </c>
      <c r="D414" s="6" t="s">
        <v>161</v>
      </c>
      <c r="E414" s="70" t="s">
        <v>134</v>
      </c>
      <c r="F414" s="50">
        <v>0.36</v>
      </c>
      <c r="G414" s="83">
        <f t="shared" si="36"/>
        <v>0.36</v>
      </c>
      <c r="H414" s="84"/>
      <c r="I414" s="85">
        <f t="shared" si="34"/>
        <v>0</v>
      </c>
    </row>
    <row r="415" spans="1:9">
      <c r="A415" s="26"/>
      <c r="B415" s="6"/>
      <c r="C415" s="6"/>
      <c r="D415" s="6"/>
      <c r="E415" s="70"/>
      <c r="F415" s="50"/>
      <c r="G415" s="83"/>
      <c r="H415" s="84"/>
      <c r="I415" s="85"/>
    </row>
    <row r="416" spans="1:9">
      <c r="A416" s="26">
        <v>0</v>
      </c>
      <c r="B416" s="6" t="s">
        <v>430</v>
      </c>
      <c r="C416" s="6" t="s">
        <v>3155</v>
      </c>
      <c r="D416" s="6" t="s">
        <v>129</v>
      </c>
      <c r="E416" s="70" t="s">
        <v>127</v>
      </c>
      <c r="F416" s="50">
        <v>0.36</v>
      </c>
      <c r="G416" s="83">
        <f t="shared" ref="G416:G433" si="37">F416*(1-Скидка_SUNMIGHT)</f>
        <v>0.36</v>
      </c>
      <c r="H416" s="84"/>
      <c r="I416" s="85">
        <f t="shared" si="34"/>
        <v>0</v>
      </c>
    </row>
    <row r="417" spans="1:9">
      <c r="A417" s="26">
        <v>0</v>
      </c>
      <c r="B417" s="6" t="s">
        <v>431</v>
      </c>
      <c r="C417" s="6" t="s">
        <v>3155</v>
      </c>
      <c r="D417" s="6" t="s">
        <v>131</v>
      </c>
      <c r="E417" s="70" t="s">
        <v>127</v>
      </c>
      <c r="F417" s="50">
        <v>0.36</v>
      </c>
      <c r="G417" s="83">
        <f t="shared" si="37"/>
        <v>0.36</v>
      </c>
      <c r="H417" s="84"/>
      <c r="I417" s="85">
        <f t="shared" si="34"/>
        <v>0</v>
      </c>
    </row>
    <row r="418" spans="1:9">
      <c r="A418" s="26">
        <v>0</v>
      </c>
      <c r="B418" s="6" t="s">
        <v>432</v>
      </c>
      <c r="C418" s="6" t="s">
        <v>3155</v>
      </c>
      <c r="D418" s="6" t="s">
        <v>133</v>
      </c>
      <c r="E418" s="70" t="s">
        <v>134</v>
      </c>
      <c r="F418" s="50">
        <v>0.31</v>
      </c>
      <c r="G418" s="83">
        <f t="shared" si="37"/>
        <v>0.31</v>
      </c>
      <c r="H418" s="84"/>
      <c r="I418" s="85">
        <f t="shared" si="34"/>
        <v>0</v>
      </c>
    </row>
    <row r="419" spans="1:9">
      <c r="A419" s="26">
        <v>0</v>
      </c>
      <c r="B419" s="6" t="s">
        <v>433</v>
      </c>
      <c r="C419" s="6" t="s">
        <v>3155</v>
      </c>
      <c r="D419" s="6" t="s">
        <v>136</v>
      </c>
      <c r="E419" s="70" t="s">
        <v>134</v>
      </c>
      <c r="F419" s="50">
        <v>0.28000000000000003</v>
      </c>
      <c r="G419" s="83">
        <f t="shared" si="37"/>
        <v>0.28000000000000003</v>
      </c>
      <c r="H419" s="84"/>
      <c r="I419" s="85">
        <f t="shared" si="34"/>
        <v>0</v>
      </c>
    </row>
    <row r="420" spans="1:9">
      <c r="A420" s="26">
        <v>0</v>
      </c>
      <c r="B420" s="6" t="s">
        <v>434</v>
      </c>
      <c r="C420" s="6" t="s">
        <v>3155</v>
      </c>
      <c r="D420" s="6" t="s">
        <v>138</v>
      </c>
      <c r="E420" s="70" t="s">
        <v>134</v>
      </c>
      <c r="F420" s="50">
        <v>0.28000000000000003</v>
      </c>
      <c r="G420" s="83">
        <f t="shared" si="37"/>
        <v>0.28000000000000003</v>
      </c>
      <c r="H420" s="84"/>
      <c r="I420" s="85">
        <f t="shared" si="34"/>
        <v>0</v>
      </c>
    </row>
    <row r="421" spans="1:9">
      <c r="A421" s="26">
        <v>0</v>
      </c>
      <c r="B421" s="6" t="s">
        <v>435</v>
      </c>
      <c r="C421" s="6" t="s">
        <v>3155</v>
      </c>
      <c r="D421" s="6" t="s">
        <v>140</v>
      </c>
      <c r="E421" s="70" t="s">
        <v>134</v>
      </c>
      <c r="F421" s="50">
        <v>0.28000000000000003</v>
      </c>
      <c r="G421" s="83">
        <f t="shared" si="37"/>
        <v>0.28000000000000003</v>
      </c>
      <c r="H421" s="84"/>
      <c r="I421" s="85">
        <f t="shared" si="34"/>
        <v>0</v>
      </c>
    </row>
    <row r="422" spans="1:9">
      <c r="A422" s="26">
        <v>0</v>
      </c>
      <c r="B422" s="6" t="s">
        <v>436</v>
      </c>
      <c r="C422" s="6" t="s">
        <v>3155</v>
      </c>
      <c r="D422" s="6" t="s">
        <v>142</v>
      </c>
      <c r="E422" s="70" t="s">
        <v>134</v>
      </c>
      <c r="F422" s="50">
        <v>0.28000000000000003</v>
      </c>
      <c r="G422" s="83">
        <f t="shared" si="37"/>
        <v>0.28000000000000003</v>
      </c>
      <c r="H422" s="84"/>
      <c r="I422" s="85">
        <f t="shared" si="34"/>
        <v>0</v>
      </c>
    </row>
    <row r="423" spans="1:9">
      <c r="A423" s="26">
        <v>0</v>
      </c>
      <c r="B423" s="6" t="s">
        <v>437</v>
      </c>
      <c r="C423" s="6" t="s">
        <v>3155</v>
      </c>
      <c r="D423" s="6" t="s">
        <v>144</v>
      </c>
      <c r="E423" s="70" t="s">
        <v>134</v>
      </c>
      <c r="F423" s="50">
        <v>0.28000000000000003</v>
      </c>
      <c r="G423" s="83">
        <f t="shared" si="37"/>
        <v>0.28000000000000003</v>
      </c>
      <c r="H423" s="84"/>
      <c r="I423" s="85">
        <f t="shared" si="34"/>
        <v>0</v>
      </c>
    </row>
    <row r="424" spans="1:9">
      <c r="A424" s="26">
        <v>0</v>
      </c>
      <c r="B424" s="6" t="s">
        <v>438</v>
      </c>
      <c r="C424" s="6" t="s">
        <v>3155</v>
      </c>
      <c r="D424" s="6" t="s">
        <v>146</v>
      </c>
      <c r="E424" s="70" t="s">
        <v>134</v>
      </c>
      <c r="F424" s="50">
        <v>0.28000000000000003</v>
      </c>
      <c r="G424" s="83">
        <f t="shared" si="37"/>
        <v>0.28000000000000003</v>
      </c>
      <c r="H424" s="84"/>
      <c r="I424" s="85">
        <f t="shared" si="34"/>
        <v>0</v>
      </c>
    </row>
    <row r="425" spans="1:9">
      <c r="A425" s="26">
        <v>0</v>
      </c>
      <c r="B425" s="6" t="s">
        <v>439</v>
      </c>
      <c r="C425" s="6" t="s">
        <v>3155</v>
      </c>
      <c r="D425" s="6" t="s">
        <v>148</v>
      </c>
      <c r="E425" s="70" t="s">
        <v>134</v>
      </c>
      <c r="F425" s="50">
        <v>0.28000000000000003</v>
      </c>
      <c r="G425" s="83">
        <f t="shared" si="37"/>
        <v>0.28000000000000003</v>
      </c>
      <c r="H425" s="84"/>
      <c r="I425" s="85">
        <f t="shared" ref="I425:I488" si="38">G425*H425</f>
        <v>0</v>
      </c>
    </row>
    <row r="426" spans="1:9">
      <c r="A426" s="26">
        <v>0</v>
      </c>
      <c r="B426" s="6" t="s">
        <v>440</v>
      </c>
      <c r="C426" s="6" t="s">
        <v>3155</v>
      </c>
      <c r="D426" s="6" t="s">
        <v>150</v>
      </c>
      <c r="E426" s="70" t="s">
        <v>134</v>
      </c>
      <c r="F426" s="50">
        <v>0.28000000000000003</v>
      </c>
      <c r="G426" s="83">
        <f t="shared" si="37"/>
        <v>0.28000000000000003</v>
      </c>
      <c r="H426" s="84"/>
      <c r="I426" s="85">
        <f t="shared" si="38"/>
        <v>0</v>
      </c>
    </row>
    <row r="427" spans="1:9">
      <c r="A427" s="26">
        <v>0</v>
      </c>
      <c r="B427" s="6" t="s">
        <v>441</v>
      </c>
      <c r="C427" s="6" t="s">
        <v>3155</v>
      </c>
      <c r="D427" s="6" t="s">
        <v>152</v>
      </c>
      <c r="E427" s="70" t="s">
        <v>134</v>
      </c>
      <c r="F427" s="50">
        <v>0.28000000000000003</v>
      </c>
      <c r="G427" s="83">
        <f t="shared" si="37"/>
        <v>0.28000000000000003</v>
      </c>
      <c r="H427" s="84"/>
      <c r="I427" s="85">
        <f t="shared" si="38"/>
        <v>0</v>
      </c>
    </row>
    <row r="428" spans="1:9">
      <c r="A428" s="26">
        <v>0</v>
      </c>
      <c r="B428" s="6" t="s">
        <v>442</v>
      </c>
      <c r="C428" s="6" t="s">
        <v>3155</v>
      </c>
      <c r="D428" s="6" t="s">
        <v>154</v>
      </c>
      <c r="E428" s="70" t="s">
        <v>134</v>
      </c>
      <c r="F428" s="50">
        <v>0.28000000000000003</v>
      </c>
      <c r="G428" s="83">
        <f t="shared" si="37"/>
        <v>0.28000000000000003</v>
      </c>
      <c r="H428" s="84"/>
      <c r="I428" s="85">
        <f t="shared" si="38"/>
        <v>0</v>
      </c>
    </row>
    <row r="429" spans="1:9">
      <c r="A429" s="26">
        <v>0</v>
      </c>
      <c r="B429" s="6" t="s">
        <v>443</v>
      </c>
      <c r="C429" s="6" t="s">
        <v>3155</v>
      </c>
      <c r="D429" s="6" t="s">
        <v>156</v>
      </c>
      <c r="E429" s="70" t="s">
        <v>134</v>
      </c>
      <c r="F429" s="50">
        <v>0.28000000000000003</v>
      </c>
      <c r="G429" s="83">
        <f t="shared" si="37"/>
        <v>0.28000000000000003</v>
      </c>
      <c r="H429" s="84"/>
      <c r="I429" s="85">
        <f t="shared" si="38"/>
        <v>0</v>
      </c>
    </row>
    <row r="430" spans="1:9">
      <c r="A430" s="26">
        <v>0</v>
      </c>
      <c r="B430" s="6" t="s">
        <v>444</v>
      </c>
      <c r="C430" s="6" t="s">
        <v>3155</v>
      </c>
      <c r="D430" s="6" t="s">
        <v>158</v>
      </c>
      <c r="E430" s="70" t="s">
        <v>134</v>
      </c>
      <c r="F430" s="50">
        <v>0.28000000000000003</v>
      </c>
      <c r="G430" s="83">
        <f t="shared" si="37"/>
        <v>0.28000000000000003</v>
      </c>
      <c r="H430" s="84"/>
      <c r="I430" s="85">
        <f t="shared" si="38"/>
        <v>0</v>
      </c>
    </row>
    <row r="431" spans="1:9">
      <c r="A431" s="26">
        <v>0</v>
      </c>
      <c r="B431" s="6" t="s">
        <v>3938</v>
      </c>
      <c r="C431" s="6" t="s">
        <v>3619</v>
      </c>
      <c r="D431" s="6" t="s">
        <v>159</v>
      </c>
      <c r="E431" s="70" t="s">
        <v>134</v>
      </c>
      <c r="F431" s="50">
        <v>0.31</v>
      </c>
      <c r="G431" s="83">
        <f t="shared" si="37"/>
        <v>0.31</v>
      </c>
      <c r="H431" s="84"/>
      <c r="I431" s="85">
        <f t="shared" si="38"/>
        <v>0</v>
      </c>
    </row>
    <row r="432" spans="1:9">
      <c r="A432" s="26">
        <v>0</v>
      </c>
      <c r="B432" s="6" t="s">
        <v>3939</v>
      </c>
      <c r="C432" s="6" t="s">
        <v>3619</v>
      </c>
      <c r="D432" s="6" t="s">
        <v>160</v>
      </c>
      <c r="E432" s="70" t="s">
        <v>134</v>
      </c>
      <c r="F432" s="50">
        <v>0.35</v>
      </c>
      <c r="G432" s="83">
        <f t="shared" si="37"/>
        <v>0.35</v>
      </c>
      <c r="H432" s="84"/>
      <c r="I432" s="85">
        <f t="shared" si="38"/>
        <v>0</v>
      </c>
    </row>
    <row r="433" spans="1:9">
      <c r="A433" s="26">
        <v>0</v>
      </c>
      <c r="B433" s="6" t="s">
        <v>3940</v>
      </c>
      <c r="C433" s="6" t="s">
        <v>3619</v>
      </c>
      <c r="D433" s="6" t="s">
        <v>161</v>
      </c>
      <c r="E433" s="70" t="s">
        <v>134</v>
      </c>
      <c r="F433" s="50">
        <v>0.35</v>
      </c>
      <c r="G433" s="83">
        <f t="shared" si="37"/>
        <v>0.35</v>
      </c>
      <c r="H433" s="84"/>
      <c r="I433" s="85">
        <f t="shared" si="38"/>
        <v>0</v>
      </c>
    </row>
    <row r="434" spans="1:9">
      <c r="A434" s="26"/>
      <c r="B434" s="6"/>
      <c r="C434" s="6"/>
      <c r="D434" s="6"/>
      <c r="E434" s="70"/>
      <c r="F434" s="50"/>
      <c r="G434" s="83"/>
      <c r="H434" s="84"/>
      <c r="I434" s="85"/>
    </row>
    <row r="435" spans="1:9">
      <c r="A435" s="26">
        <v>0</v>
      </c>
      <c r="B435" s="6" t="s">
        <v>445</v>
      </c>
      <c r="C435" s="6" t="s">
        <v>3156</v>
      </c>
      <c r="D435" s="6" t="s">
        <v>131</v>
      </c>
      <c r="E435" s="70" t="s">
        <v>127</v>
      </c>
      <c r="F435" s="50">
        <v>0.21</v>
      </c>
      <c r="G435" s="83">
        <f t="shared" ref="G435:G445" si="39">F435*(1-Скидка_SUNMIGHT)</f>
        <v>0.21</v>
      </c>
      <c r="H435" s="84"/>
      <c r="I435" s="85">
        <f t="shared" si="38"/>
        <v>0</v>
      </c>
    </row>
    <row r="436" spans="1:9">
      <c r="A436" s="26">
        <v>0</v>
      </c>
      <c r="B436" s="6" t="s">
        <v>446</v>
      </c>
      <c r="C436" s="6" t="s">
        <v>3156</v>
      </c>
      <c r="D436" s="6" t="s">
        <v>133</v>
      </c>
      <c r="E436" s="70" t="s">
        <v>134</v>
      </c>
      <c r="F436" s="50">
        <v>0.18</v>
      </c>
      <c r="G436" s="83">
        <f t="shared" si="39"/>
        <v>0.18</v>
      </c>
      <c r="H436" s="84"/>
      <c r="I436" s="85">
        <f t="shared" si="38"/>
        <v>0</v>
      </c>
    </row>
    <row r="437" spans="1:9">
      <c r="A437" s="26">
        <v>0</v>
      </c>
      <c r="B437" s="6" t="s">
        <v>447</v>
      </c>
      <c r="C437" s="6" t="s">
        <v>3156</v>
      </c>
      <c r="D437" s="6" t="s">
        <v>136</v>
      </c>
      <c r="E437" s="70" t="s">
        <v>134</v>
      </c>
      <c r="F437" s="50">
        <v>0.17</v>
      </c>
      <c r="G437" s="83">
        <f t="shared" si="39"/>
        <v>0.17</v>
      </c>
      <c r="H437" s="84"/>
      <c r="I437" s="85">
        <f t="shared" si="38"/>
        <v>0</v>
      </c>
    </row>
    <row r="438" spans="1:9">
      <c r="A438" s="26">
        <v>0</v>
      </c>
      <c r="B438" s="6" t="s">
        <v>448</v>
      </c>
      <c r="C438" s="6" t="s">
        <v>3156</v>
      </c>
      <c r="D438" s="6" t="s">
        <v>138</v>
      </c>
      <c r="E438" s="70" t="s">
        <v>134</v>
      </c>
      <c r="F438" s="50">
        <v>0.17</v>
      </c>
      <c r="G438" s="83">
        <f t="shared" si="39"/>
        <v>0.17</v>
      </c>
      <c r="H438" s="84"/>
      <c r="I438" s="85">
        <f t="shared" si="38"/>
        <v>0</v>
      </c>
    </row>
    <row r="439" spans="1:9">
      <c r="A439" s="26">
        <v>0</v>
      </c>
      <c r="B439" s="6" t="s">
        <v>449</v>
      </c>
      <c r="C439" s="6" t="s">
        <v>3156</v>
      </c>
      <c r="D439" s="6" t="s">
        <v>140</v>
      </c>
      <c r="E439" s="70" t="s">
        <v>134</v>
      </c>
      <c r="F439" s="50">
        <v>0.17</v>
      </c>
      <c r="G439" s="83">
        <f t="shared" si="39"/>
        <v>0.17</v>
      </c>
      <c r="H439" s="84"/>
      <c r="I439" s="85">
        <f t="shared" si="38"/>
        <v>0</v>
      </c>
    </row>
    <row r="440" spans="1:9">
      <c r="A440" s="26">
        <v>0</v>
      </c>
      <c r="B440" s="6" t="s">
        <v>450</v>
      </c>
      <c r="C440" s="6" t="s">
        <v>3156</v>
      </c>
      <c r="D440" s="6" t="s">
        <v>142</v>
      </c>
      <c r="E440" s="70" t="s">
        <v>134</v>
      </c>
      <c r="F440" s="50">
        <v>0.16</v>
      </c>
      <c r="G440" s="83">
        <f t="shared" si="39"/>
        <v>0.16</v>
      </c>
      <c r="H440" s="84"/>
      <c r="I440" s="85">
        <f t="shared" si="38"/>
        <v>0</v>
      </c>
    </row>
    <row r="441" spans="1:9">
      <c r="A441" s="26">
        <v>0</v>
      </c>
      <c r="B441" s="6" t="s">
        <v>451</v>
      </c>
      <c r="C441" s="6" t="s">
        <v>3156</v>
      </c>
      <c r="D441" s="6" t="s">
        <v>146</v>
      </c>
      <c r="E441" s="70" t="s">
        <v>134</v>
      </c>
      <c r="F441" s="50">
        <v>0.16</v>
      </c>
      <c r="G441" s="83">
        <f t="shared" si="39"/>
        <v>0.16</v>
      </c>
      <c r="H441" s="84"/>
      <c r="I441" s="85">
        <f t="shared" si="38"/>
        <v>0</v>
      </c>
    </row>
    <row r="442" spans="1:9">
      <c r="A442" s="26">
        <v>0</v>
      </c>
      <c r="B442" s="6" t="s">
        <v>452</v>
      </c>
      <c r="C442" s="6" t="s">
        <v>3156</v>
      </c>
      <c r="D442" s="6" t="s">
        <v>150</v>
      </c>
      <c r="E442" s="70" t="s">
        <v>134</v>
      </c>
      <c r="F442" s="50">
        <v>0.16</v>
      </c>
      <c r="G442" s="83">
        <f t="shared" si="39"/>
        <v>0.16</v>
      </c>
      <c r="H442" s="84"/>
      <c r="I442" s="85">
        <f t="shared" si="38"/>
        <v>0</v>
      </c>
    </row>
    <row r="443" spans="1:9">
      <c r="A443" s="26">
        <v>0</v>
      </c>
      <c r="B443" s="6" t="s">
        <v>453</v>
      </c>
      <c r="C443" s="6" t="s">
        <v>3156</v>
      </c>
      <c r="D443" s="6" t="s">
        <v>154</v>
      </c>
      <c r="E443" s="70" t="s">
        <v>134</v>
      </c>
      <c r="F443" s="50">
        <v>0.16</v>
      </c>
      <c r="G443" s="83">
        <f t="shared" si="39"/>
        <v>0.16</v>
      </c>
      <c r="H443" s="84"/>
      <c r="I443" s="85">
        <f t="shared" si="38"/>
        <v>0</v>
      </c>
    </row>
    <row r="444" spans="1:9">
      <c r="A444" s="26">
        <v>0</v>
      </c>
      <c r="B444" s="6" t="s">
        <v>454</v>
      </c>
      <c r="C444" s="6" t="s">
        <v>3156</v>
      </c>
      <c r="D444" s="6" t="s">
        <v>156</v>
      </c>
      <c r="E444" s="70" t="s">
        <v>134</v>
      </c>
      <c r="F444" s="50">
        <v>0.16</v>
      </c>
      <c r="G444" s="83">
        <f t="shared" si="39"/>
        <v>0.16</v>
      </c>
      <c r="H444" s="84"/>
      <c r="I444" s="85">
        <f t="shared" si="38"/>
        <v>0</v>
      </c>
    </row>
    <row r="445" spans="1:9">
      <c r="A445" s="26">
        <v>0</v>
      </c>
      <c r="B445" s="6" t="s">
        <v>455</v>
      </c>
      <c r="C445" s="6" t="s">
        <v>3156</v>
      </c>
      <c r="D445" s="6" t="s">
        <v>158</v>
      </c>
      <c r="E445" s="70" t="s">
        <v>134</v>
      </c>
      <c r="F445" s="50">
        <v>0.16</v>
      </c>
      <c r="G445" s="83">
        <f t="shared" si="39"/>
        <v>0.16</v>
      </c>
      <c r="H445" s="84"/>
      <c r="I445" s="85">
        <f t="shared" si="38"/>
        <v>0</v>
      </c>
    </row>
    <row r="446" spans="1:9">
      <c r="A446" s="26"/>
      <c r="B446" s="6"/>
      <c r="C446" s="6"/>
      <c r="D446" s="6"/>
      <c r="E446" s="70"/>
      <c r="F446" s="50"/>
      <c r="G446" s="83"/>
      <c r="H446" s="84"/>
      <c r="I446" s="85"/>
    </row>
    <row r="447" spans="1:9">
      <c r="A447" s="26">
        <v>0</v>
      </c>
      <c r="B447" s="6" t="s">
        <v>456</v>
      </c>
      <c r="C447" s="6" t="s">
        <v>3157</v>
      </c>
      <c r="D447" s="6" t="s">
        <v>131</v>
      </c>
      <c r="E447" s="70" t="s">
        <v>127</v>
      </c>
      <c r="F447" s="50">
        <v>0.21</v>
      </c>
      <c r="G447" s="83">
        <f t="shared" ref="G447:G457" si="40">F447*(1-Скидка_SUNMIGHT)</f>
        <v>0.21</v>
      </c>
      <c r="H447" s="84"/>
      <c r="I447" s="85">
        <f t="shared" si="38"/>
        <v>0</v>
      </c>
    </row>
    <row r="448" spans="1:9">
      <c r="A448" s="26">
        <v>0</v>
      </c>
      <c r="B448" s="6" t="s">
        <v>457</v>
      </c>
      <c r="C448" s="6" t="s">
        <v>3157</v>
      </c>
      <c r="D448" s="6" t="s">
        <v>133</v>
      </c>
      <c r="E448" s="70" t="s">
        <v>134</v>
      </c>
      <c r="F448" s="50">
        <v>0.18</v>
      </c>
      <c r="G448" s="83">
        <f t="shared" si="40"/>
        <v>0.18</v>
      </c>
      <c r="H448" s="84"/>
      <c r="I448" s="85">
        <f t="shared" si="38"/>
        <v>0</v>
      </c>
    </row>
    <row r="449" spans="1:9">
      <c r="A449" s="26">
        <v>0</v>
      </c>
      <c r="B449" s="6" t="s">
        <v>458</v>
      </c>
      <c r="C449" s="6" t="s">
        <v>3157</v>
      </c>
      <c r="D449" s="6" t="s">
        <v>136</v>
      </c>
      <c r="E449" s="70" t="s">
        <v>134</v>
      </c>
      <c r="F449" s="50">
        <v>0.17</v>
      </c>
      <c r="G449" s="83">
        <f t="shared" si="40"/>
        <v>0.17</v>
      </c>
      <c r="H449" s="84"/>
      <c r="I449" s="85">
        <f t="shared" si="38"/>
        <v>0</v>
      </c>
    </row>
    <row r="450" spans="1:9">
      <c r="A450" s="26">
        <v>0</v>
      </c>
      <c r="B450" s="6" t="s">
        <v>459</v>
      </c>
      <c r="C450" s="6" t="s">
        <v>3157</v>
      </c>
      <c r="D450" s="6" t="s">
        <v>138</v>
      </c>
      <c r="E450" s="70" t="s">
        <v>134</v>
      </c>
      <c r="F450" s="50">
        <v>0.17</v>
      </c>
      <c r="G450" s="83">
        <f t="shared" si="40"/>
        <v>0.17</v>
      </c>
      <c r="H450" s="84"/>
      <c r="I450" s="85">
        <f t="shared" si="38"/>
        <v>0</v>
      </c>
    </row>
    <row r="451" spans="1:9">
      <c r="A451" s="26">
        <v>0</v>
      </c>
      <c r="B451" s="6" t="s">
        <v>460</v>
      </c>
      <c r="C451" s="6" t="s">
        <v>3157</v>
      </c>
      <c r="D451" s="6" t="s">
        <v>140</v>
      </c>
      <c r="E451" s="70" t="s">
        <v>134</v>
      </c>
      <c r="F451" s="50">
        <v>0.17</v>
      </c>
      <c r="G451" s="83">
        <f t="shared" si="40"/>
        <v>0.17</v>
      </c>
      <c r="H451" s="84"/>
      <c r="I451" s="85">
        <f t="shared" si="38"/>
        <v>0</v>
      </c>
    </row>
    <row r="452" spans="1:9">
      <c r="A452" s="26">
        <v>0</v>
      </c>
      <c r="B452" s="6" t="s">
        <v>461</v>
      </c>
      <c r="C452" s="6" t="s">
        <v>3157</v>
      </c>
      <c r="D452" s="6" t="s">
        <v>142</v>
      </c>
      <c r="E452" s="70" t="s">
        <v>134</v>
      </c>
      <c r="F452" s="50">
        <v>0.16</v>
      </c>
      <c r="G452" s="83">
        <f t="shared" si="40"/>
        <v>0.16</v>
      </c>
      <c r="H452" s="84"/>
      <c r="I452" s="85">
        <f t="shared" si="38"/>
        <v>0</v>
      </c>
    </row>
    <row r="453" spans="1:9">
      <c r="A453" s="26">
        <v>0</v>
      </c>
      <c r="B453" s="6" t="s">
        <v>462</v>
      </c>
      <c r="C453" s="6" t="s">
        <v>3157</v>
      </c>
      <c r="D453" s="6" t="s">
        <v>146</v>
      </c>
      <c r="E453" s="70" t="s">
        <v>134</v>
      </c>
      <c r="F453" s="50">
        <v>0.16</v>
      </c>
      <c r="G453" s="83">
        <f t="shared" si="40"/>
        <v>0.16</v>
      </c>
      <c r="H453" s="84"/>
      <c r="I453" s="85">
        <f t="shared" si="38"/>
        <v>0</v>
      </c>
    </row>
    <row r="454" spans="1:9">
      <c r="A454" s="26">
        <v>0</v>
      </c>
      <c r="B454" s="6" t="s">
        <v>463</v>
      </c>
      <c r="C454" s="6" t="s">
        <v>3157</v>
      </c>
      <c r="D454" s="6" t="s">
        <v>150</v>
      </c>
      <c r="E454" s="70" t="s">
        <v>134</v>
      </c>
      <c r="F454" s="50">
        <v>0.16</v>
      </c>
      <c r="G454" s="83">
        <f t="shared" si="40"/>
        <v>0.16</v>
      </c>
      <c r="H454" s="84"/>
      <c r="I454" s="85">
        <f t="shared" si="38"/>
        <v>0</v>
      </c>
    </row>
    <row r="455" spans="1:9">
      <c r="A455" s="26">
        <v>0</v>
      </c>
      <c r="B455" s="6" t="s">
        <v>464</v>
      </c>
      <c r="C455" s="6" t="s">
        <v>3157</v>
      </c>
      <c r="D455" s="6" t="s">
        <v>154</v>
      </c>
      <c r="E455" s="70" t="s">
        <v>134</v>
      </c>
      <c r="F455" s="50">
        <v>0.16</v>
      </c>
      <c r="G455" s="83">
        <f t="shared" si="40"/>
        <v>0.16</v>
      </c>
      <c r="H455" s="84"/>
      <c r="I455" s="85">
        <f t="shared" si="38"/>
        <v>0</v>
      </c>
    </row>
    <row r="456" spans="1:9">
      <c r="A456" s="26">
        <v>0</v>
      </c>
      <c r="B456" s="6" t="s">
        <v>465</v>
      </c>
      <c r="C456" s="6" t="s">
        <v>3157</v>
      </c>
      <c r="D456" s="6" t="s">
        <v>156</v>
      </c>
      <c r="E456" s="70" t="s">
        <v>134</v>
      </c>
      <c r="F456" s="50">
        <v>0.16</v>
      </c>
      <c r="G456" s="83">
        <f t="shared" si="40"/>
        <v>0.16</v>
      </c>
      <c r="H456" s="84"/>
      <c r="I456" s="85">
        <f t="shared" si="38"/>
        <v>0</v>
      </c>
    </row>
    <row r="457" spans="1:9">
      <c r="A457" s="26">
        <v>0</v>
      </c>
      <c r="B457" s="6" t="s">
        <v>466</v>
      </c>
      <c r="C457" s="6" t="s">
        <v>3157</v>
      </c>
      <c r="D457" s="6" t="s">
        <v>158</v>
      </c>
      <c r="E457" s="70" t="s">
        <v>134</v>
      </c>
      <c r="F457" s="50">
        <v>0.16</v>
      </c>
      <c r="G457" s="83">
        <f t="shared" si="40"/>
        <v>0.16</v>
      </c>
      <c r="H457" s="84"/>
      <c r="I457" s="85">
        <f t="shared" si="38"/>
        <v>0</v>
      </c>
    </row>
    <row r="458" spans="1:9">
      <c r="A458" s="26"/>
      <c r="B458" s="6" t="s">
        <v>467</v>
      </c>
      <c r="C458" s="6"/>
      <c r="D458" s="6"/>
      <c r="E458" s="70"/>
      <c r="F458" s="50"/>
      <c r="G458" s="83"/>
      <c r="H458" s="84"/>
      <c r="I458" s="85"/>
    </row>
    <row r="459" spans="1:9">
      <c r="A459" s="26">
        <v>0</v>
      </c>
      <c r="B459" s="6" t="s">
        <v>468</v>
      </c>
      <c r="C459" s="6" t="s">
        <v>3158</v>
      </c>
      <c r="D459" s="6" t="s">
        <v>131</v>
      </c>
      <c r="E459" s="70" t="s">
        <v>127</v>
      </c>
      <c r="F459" s="50">
        <v>0.3</v>
      </c>
      <c r="G459" s="83">
        <f t="shared" ref="G459:G469" si="41">F459*(1-Скидка_SUNMIGHT)</f>
        <v>0.3</v>
      </c>
      <c r="H459" s="84"/>
      <c r="I459" s="85">
        <f t="shared" si="38"/>
        <v>0</v>
      </c>
    </row>
    <row r="460" spans="1:9">
      <c r="A460" s="26">
        <v>0</v>
      </c>
      <c r="B460" s="6" t="s">
        <v>469</v>
      </c>
      <c r="C460" s="6" t="s">
        <v>3158</v>
      </c>
      <c r="D460" s="6" t="s">
        <v>133</v>
      </c>
      <c r="E460" s="70" t="s">
        <v>134</v>
      </c>
      <c r="F460" s="50">
        <v>0.28000000000000003</v>
      </c>
      <c r="G460" s="83">
        <f t="shared" si="41"/>
        <v>0.28000000000000003</v>
      </c>
      <c r="H460" s="84"/>
      <c r="I460" s="85">
        <f t="shared" si="38"/>
        <v>0</v>
      </c>
    </row>
    <row r="461" spans="1:9">
      <c r="A461" s="26">
        <v>0</v>
      </c>
      <c r="B461" s="6" t="s">
        <v>470</v>
      </c>
      <c r="C461" s="6" t="s">
        <v>3158</v>
      </c>
      <c r="D461" s="6" t="s">
        <v>136</v>
      </c>
      <c r="E461" s="70" t="s">
        <v>134</v>
      </c>
      <c r="F461" s="50">
        <v>0.26</v>
      </c>
      <c r="G461" s="83">
        <f t="shared" si="41"/>
        <v>0.26</v>
      </c>
      <c r="H461" s="84"/>
      <c r="I461" s="85">
        <f t="shared" si="38"/>
        <v>0</v>
      </c>
    </row>
    <row r="462" spans="1:9">
      <c r="A462" s="26">
        <v>0</v>
      </c>
      <c r="B462" s="6" t="s">
        <v>471</v>
      </c>
      <c r="C462" s="6" t="s">
        <v>3158</v>
      </c>
      <c r="D462" s="6" t="s">
        <v>138</v>
      </c>
      <c r="E462" s="70" t="s">
        <v>134</v>
      </c>
      <c r="F462" s="50">
        <v>0.26</v>
      </c>
      <c r="G462" s="83">
        <f t="shared" si="41"/>
        <v>0.26</v>
      </c>
      <c r="H462" s="84"/>
      <c r="I462" s="85">
        <f t="shared" si="38"/>
        <v>0</v>
      </c>
    </row>
    <row r="463" spans="1:9">
      <c r="A463" s="26">
        <v>0</v>
      </c>
      <c r="B463" s="6" t="s">
        <v>472</v>
      </c>
      <c r="C463" s="6" t="s">
        <v>3158</v>
      </c>
      <c r="D463" s="6" t="s">
        <v>140</v>
      </c>
      <c r="E463" s="70" t="s">
        <v>134</v>
      </c>
      <c r="F463" s="50">
        <v>0.26</v>
      </c>
      <c r="G463" s="83">
        <f t="shared" si="41"/>
        <v>0.26</v>
      </c>
      <c r="H463" s="84"/>
      <c r="I463" s="85">
        <f t="shared" si="38"/>
        <v>0</v>
      </c>
    </row>
    <row r="464" spans="1:9">
      <c r="A464" s="26">
        <v>0</v>
      </c>
      <c r="B464" s="6" t="s">
        <v>473</v>
      </c>
      <c r="C464" s="6" t="s">
        <v>3158</v>
      </c>
      <c r="D464" s="6" t="s">
        <v>142</v>
      </c>
      <c r="E464" s="70" t="s">
        <v>134</v>
      </c>
      <c r="F464" s="50">
        <v>0.25</v>
      </c>
      <c r="G464" s="83">
        <f t="shared" si="41"/>
        <v>0.25</v>
      </c>
      <c r="H464" s="84"/>
      <c r="I464" s="85">
        <f t="shared" si="38"/>
        <v>0</v>
      </c>
    </row>
    <row r="465" spans="1:9">
      <c r="A465" s="26">
        <v>0</v>
      </c>
      <c r="B465" s="6" t="s">
        <v>474</v>
      </c>
      <c r="C465" s="6" t="s">
        <v>3158</v>
      </c>
      <c r="D465" s="6" t="s">
        <v>146</v>
      </c>
      <c r="E465" s="70" t="s">
        <v>134</v>
      </c>
      <c r="F465" s="50">
        <v>0.25</v>
      </c>
      <c r="G465" s="83">
        <f t="shared" si="41"/>
        <v>0.25</v>
      </c>
      <c r="H465" s="84"/>
      <c r="I465" s="85">
        <f t="shared" si="38"/>
        <v>0</v>
      </c>
    </row>
    <row r="466" spans="1:9">
      <c r="A466" s="26">
        <v>0</v>
      </c>
      <c r="B466" s="6" t="s">
        <v>475</v>
      </c>
      <c r="C466" s="6" t="s">
        <v>3158</v>
      </c>
      <c r="D466" s="6" t="s">
        <v>150</v>
      </c>
      <c r="E466" s="70" t="s">
        <v>134</v>
      </c>
      <c r="F466" s="50">
        <v>0.25</v>
      </c>
      <c r="G466" s="83">
        <f t="shared" si="41"/>
        <v>0.25</v>
      </c>
      <c r="H466" s="84"/>
      <c r="I466" s="85">
        <f t="shared" si="38"/>
        <v>0</v>
      </c>
    </row>
    <row r="467" spans="1:9">
      <c r="A467" s="26">
        <v>0</v>
      </c>
      <c r="B467" s="6" t="s">
        <v>476</v>
      </c>
      <c r="C467" s="6" t="s">
        <v>3158</v>
      </c>
      <c r="D467" s="6" t="s">
        <v>154</v>
      </c>
      <c r="E467" s="70" t="s">
        <v>134</v>
      </c>
      <c r="F467" s="50">
        <v>0.25</v>
      </c>
      <c r="G467" s="83">
        <f t="shared" si="41"/>
        <v>0.25</v>
      </c>
      <c r="H467" s="84"/>
      <c r="I467" s="85">
        <f t="shared" si="38"/>
        <v>0</v>
      </c>
    </row>
    <row r="468" spans="1:9">
      <c r="A468" s="26">
        <v>0</v>
      </c>
      <c r="B468" s="6" t="s">
        <v>477</v>
      </c>
      <c r="C468" s="6" t="s">
        <v>3158</v>
      </c>
      <c r="D468" s="6" t="s">
        <v>156</v>
      </c>
      <c r="E468" s="70" t="s">
        <v>134</v>
      </c>
      <c r="F468" s="50">
        <v>0.25</v>
      </c>
      <c r="G468" s="83">
        <f t="shared" si="41"/>
        <v>0.25</v>
      </c>
      <c r="H468" s="84"/>
      <c r="I468" s="85">
        <f t="shared" si="38"/>
        <v>0</v>
      </c>
    </row>
    <row r="469" spans="1:9">
      <c r="A469" s="26">
        <v>0</v>
      </c>
      <c r="B469" s="6" t="s">
        <v>478</v>
      </c>
      <c r="C469" s="6" t="s">
        <v>3158</v>
      </c>
      <c r="D469" s="6" t="s">
        <v>158</v>
      </c>
      <c r="E469" s="70" t="s">
        <v>134</v>
      </c>
      <c r="F469" s="50">
        <v>0.25</v>
      </c>
      <c r="G469" s="83">
        <f t="shared" si="41"/>
        <v>0.25</v>
      </c>
      <c r="H469" s="84"/>
      <c r="I469" s="85">
        <f t="shared" si="38"/>
        <v>0</v>
      </c>
    </row>
    <row r="470" spans="1:9">
      <c r="A470" s="26"/>
      <c r="B470" s="6"/>
      <c r="C470" s="6"/>
      <c r="D470" s="6"/>
      <c r="E470" s="70"/>
      <c r="F470" s="50"/>
      <c r="G470" s="83"/>
      <c r="H470" s="84"/>
      <c r="I470" s="85"/>
    </row>
    <row r="471" spans="1:9">
      <c r="A471" s="26">
        <v>0</v>
      </c>
      <c r="B471" s="6" t="s">
        <v>479</v>
      </c>
      <c r="C471" s="6" t="s">
        <v>3159</v>
      </c>
      <c r="D471" s="6" t="s">
        <v>131</v>
      </c>
      <c r="E471" s="70" t="s">
        <v>127</v>
      </c>
      <c r="F471" s="50">
        <v>0.31</v>
      </c>
      <c r="G471" s="83">
        <f t="shared" ref="G471:G481" si="42">F471*(1-Скидка_SUNMIGHT)</f>
        <v>0.31</v>
      </c>
      <c r="H471" s="84"/>
      <c r="I471" s="85">
        <f t="shared" si="38"/>
        <v>0</v>
      </c>
    </row>
    <row r="472" spans="1:9">
      <c r="A472" s="26">
        <v>0</v>
      </c>
      <c r="B472" s="6" t="s">
        <v>480</v>
      </c>
      <c r="C472" s="6" t="s">
        <v>3159</v>
      </c>
      <c r="D472" s="6" t="s">
        <v>133</v>
      </c>
      <c r="E472" s="70" t="s">
        <v>134</v>
      </c>
      <c r="F472" s="50">
        <v>0.28999999999999998</v>
      </c>
      <c r="G472" s="83">
        <f t="shared" si="42"/>
        <v>0.28999999999999998</v>
      </c>
      <c r="H472" s="84"/>
      <c r="I472" s="85">
        <f t="shared" si="38"/>
        <v>0</v>
      </c>
    </row>
    <row r="473" spans="1:9">
      <c r="A473" s="26">
        <v>0</v>
      </c>
      <c r="B473" s="6" t="s">
        <v>481</v>
      </c>
      <c r="C473" s="6" t="s">
        <v>3159</v>
      </c>
      <c r="D473" s="6" t="s">
        <v>136</v>
      </c>
      <c r="E473" s="70" t="s">
        <v>134</v>
      </c>
      <c r="F473" s="50">
        <v>0.26</v>
      </c>
      <c r="G473" s="83">
        <f t="shared" si="42"/>
        <v>0.26</v>
      </c>
      <c r="H473" s="84"/>
      <c r="I473" s="85">
        <f t="shared" si="38"/>
        <v>0</v>
      </c>
    </row>
    <row r="474" spans="1:9">
      <c r="A474" s="26">
        <v>0</v>
      </c>
      <c r="B474" s="6" t="s">
        <v>482</v>
      </c>
      <c r="C474" s="6" t="s">
        <v>3159</v>
      </c>
      <c r="D474" s="6" t="s">
        <v>138</v>
      </c>
      <c r="E474" s="70" t="s">
        <v>134</v>
      </c>
      <c r="F474" s="50">
        <v>0.26</v>
      </c>
      <c r="G474" s="83">
        <f t="shared" si="42"/>
        <v>0.26</v>
      </c>
      <c r="H474" s="84"/>
      <c r="I474" s="85">
        <f t="shared" si="38"/>
        <v>0</v>
      </c>
    </row>
    <row r="475" spans="1:9">
      <c r="A475" s="26">
        <v>0</v>
      </c>
      <c r="B475" s="6" t="s">
        <v>483</v>
      </c>
      <c r="C475" s="6" t="s">
        <v>3159</v>
      </c>
      <c r="D475" s="6" t="s">
        <v>140</v>
      </c>
      <c r="E475" s="70" t="s">
        <v>134</v>
      </c>
      <c r="F475" s="50">
        <v>0.26</v>
      </c>
      <c r="G475" s="83">
        <f t="shared" si="42"/>
        <v>0.26</v>
      </c>
      <c r="H475" s="84"/>
      <c r="I475" s="85">
        <f t="shared" si="38"/>
        <v>0</v>
      </c>
    </row>
    <row r="476" spans="1:9">
      <c r="A476" s="26">
        <v>0</v>
      </c>
      <c r="B476" s="6" t="s">
        <v>484</v>
      </c>
      <c r="C476" s="6" t="s">
        <v>3159</v>
      </c>
      <c r="D476" s="6" t="s">
        <v>142</v>
      </c>
      <c r="E476" s="70" t="s">
        <v>134</v>
      </c>
      <c r="F476" s="50">
        <v>0.25</v>
      </c>
      <c r="G476" s="83">
        <f t="shared" si="42"/>
        <v>0.25</v>
      </c>
      <c r="H476" s="84"/>
      <c r="I476" s="85">
        <f t="shared" si="38"/>
        <v>0</v>
      </c>
    </row>
    <row r="477" spans="1:9">
      <c r="A477" s="26">
        <v>0</v>
      </c>
      <c r="B477" s="6" t="s">
        <v>485</v>
      </c>
      <c r="C477" s="6" t="s">
        <v>3159</v>
      </c>
      <c r="D477" s="6" t="s">
        <v>146</v>
      </c>
      <c r="E477" s="70" t="s">
        <v>134</v>
      </c>
      <c r="F477" s="50">
        <v>0.25</v>
      </c>
      <c r="G477" s="83">
        <f t="shared" si="42"/>
        <v>0.25</v>
      </c>
      <c r="H477" s="84"/>
      <c r="I477" s="85">
        <f t="shared" si="38"/>
        <v>0</v>
      </c>
    </row>
    <row r="478" spans="1:9">
      <c r="A478" s="26">
        <v>0</v>
      </c>
      <c r="B478" s="6" t="s">
        <v>486</v>
      </c>
      <c r="C478" s="6" t="s">
        <v>3159</v>
      </c>
      <c r="D478" s="6" t="s">
        <v>150</v>
      </c>
      <c r="E478" s="70" t="s">
        <v>134</v>
      </c>
      <c r="F478" s="50">
        <v>0.25</v>
      </c>
      <c r="G478" s="83">
        <f t="shared" si="42"/>
        <v>0.25</v>
      </c>
      <c r="H478" s="84"/>
      <c r="I478" s="85">
        <f t="shared" si="38"/>
        <v>0</v>
      </c>
    </row>
    <row r="479" spans="1:9">
      <c r="A479" s="26">
        <v>0</v>
      </c>
      <c r="B479" s="6" t="s">
        <v>487</v>
      </c>
      <c r="C479" s="6" t="s">
        <v>3159</v>
      </c>
      <c r="D479" s="6" t="s">
        <v>154</v>
      </c>
      <c r="E479" s="70" t="s">
        <v>134</v>
      </c>
      <c r="F479" s="50">
        <v>0.25</v>
      </c>
      <c r="G479" s="83">
        <f t="shared" si="42"/>
        <v>0.25</v>
      </c>
      <c r="H479" s="84"/>
      <c r="I479" s="85">
        <f t="shared" si="38"/>
        <v>0</v>
      </c>
    </row>
    <row r="480" spans="1:9">
      <c r="A480" s="26">
        <v>0</v>
      </c>
      <c r="B480" s="6" t="s">
        <v>488</v>
      </c>
      <c r="C480" s="6" t="s">
        <v>3159</v>
      </c>
      <c r="D480" s="6" t="s">
        <v>156</v>
      </c>
      <c r="E480" s="70" t="s">
        <v>134</v>
      </c>
      <c r="F480" s="50">
        <v>0.25</v>
      </c>
      <c r="G480" s="83">
        <f t="shared" si="42"/>
        <v>0.25</v>
      </c>
      <c r="H480" s="84"/>
      <c r="I480" s="85">
        <f t="shared" si="38"/>
        <v>0</v>
      </c>
    </row>
    <row r="481" spans="1:9">
      <c r="A481" s="26">
        <v>0</v>
      </c>
      <c r="B481" s="6" t="s">
        <v>489</v>
      </c>
      <c r="C481" s="6" t="s">
        <v>3159</v>
      </c>
      <c r="D481" s="6" t="s">
        <v>158</v>
      </c>
      <c r="E481" s="70" t="s">
        <v>134</v>
      </c>
      <c r="F481" s="50">
        <v>0.25</v>
      </c>
      <c r="G481" s="83">
        <f t="shared" si="42"/>
        <v>0.25</v>
      </c>
      <c r="H481" s="84"/>
      <c r="I481" s="85">
        <f t="shared" si="38"/>
        <v>0</v>
      </c>
    </row>
    <row r="482" spans="1:9">
      <c r="A482" s="26"/>
      <c r="B482" s="6"/>
      <c r="C482" s="6"/>
      <c r="D482" s="6"/>
      <c r="E482" s="70"/>
      <c r="F482" s="50"/>
      <c r="G482" s="83"/>
      <c r="H482" s="84"/>
      <c r="I482" s="85"/>
    </row>
    <row r="483" spans="1:9">
      <c r="A483" s="26">
        <v>0</v>
      </c>
      <c r="B483" s="6" t="s">
        <v>490</v>
      </c>
      <c r="C483" s="6" t="s">
        <v>3160</v>
      </c>
      <c r="D483" s="6" t="s">
        <v>129</v>
      </c>
      <c r="E483" s="70" t="s">
        <v>127</v>
      </c>
      <c r="F483" s="50">
        <v>0.62</v>
      </c>
      <c r="G483" s="83">
        <f t="shared" ref="G483:G493" si="43">F483*(1-Скидка_SUNMIGHT)</f>
        <v>0.62</v>
      </c>
      <c r="H483" s="84"/>
      <c r="I483" s="85">
        <f t="shared" si="38"/>
        <v>0</v>
      </c>
    </row>
    <row r="484" spans="1:9">
      <c r="A484" s="26">
        <v>0</v>
      </c>
      <c r="B484" s="6" t="s">
        <v>491</v>
      </c>
      <c r="C484" s="6" t="s">
        <v>3160</v>
      </c>
      <c r="D484" s="6" t="s">
        <v>131</v>
      </c>
      <c r="E484" s="70" t="s">
        <v>127</v>
      </c>
      <c r="F484" s="50">
        <v>0.59</v>
      </c>
      <c r="G484" s="83">
        <f t="shared" si="43"/>
        <v>0.59</v>
      </c>
      <c r="H484" s="84"/>
      <c r="I484" s="85">
        <f t="shared" si="38"/>
        <v>0</v>
      </c>
    </row>
    <row r="485" spans="1:9">
      <c r="A485" s="26">
        <v>0</v>
      </c>
      <c r="B485" s="6" t="s">
        <v>492</v>
      </c>
      <c r="C485" s="6" t="s">
        <v>3160</v>
      </c>
      <c r="D485" s="6" t="s">
        <v>133</v>
      </c>
      <c r="E485" s="70" t="s">
        <v>134</v>
      </c>
      <c r="F485" s="50">
        <v>0.51</v>
      </c>
      <c r="G485" s="83">
        <f t="shared" si="43"/>
        <v>0.51</v>
      </c>
      <c r="H485" s="84"/>
      <c r="I485" s="85">
        <f t="shared" si="38"/>
        <v>0</v>
      </c>
    </row>
    <row r="486" spans="1:9">
      <c r="A486" s="26">
        <v>0</v>
      </c>
      <c r="B486" s="6" t="s">
        <v>493</v>
      </c>
      <c r="C486" s="6" t="s">
        <v>3160</v>
      </c>
      <c r="D486" s="6" t="s">
        <v>136</v>
      </c>
      <c r="E486" s="70" t="s">
        <v>134</v>
      </c>
      <c r="F486" s="50">
        <v>0.46</v>
      </c>
      <c r="G486" s="83">
        <f t="shared" si="43"/>
        <v>0.46</v>
      </c>
      <c r="H486" s="84"/>
      <c r="I486" s="85">
        <f t="shared" si="38"/>
        <v>0</v>
      </c>
    </row>
    <row r="487" spans="1:9">
      <c r="A487" s="26">
        <v>0</v>
      </c>
      <c r="B487" s="6" t="s">
        <v>494</v>
      </c>
      <c r="C487" s="6" t="s">
        <v>3160</v>
      </c>
      <c r="D487" s="6" t="s">
        <v>138</v>
      </c>
      <c r="E487" s="70" t="s">
        <v>134</v>
      </c>
      <c r="F487" s="50">
        <v>0.46</v>
      </c>
      <c r="G487" s="83">
        <f t="shared" si="43"/>
        <v>0.46</v>
      </c>
      <c r="H487" s="84"/>
      <c r="I487" s="85">
        <f t="shared" si="38"/>
        <v>0</v>
      </c>
    </row>
    <row r="488" spans="1:9">
      <c r="A488" s="26">
        <v>0</v>
      </c>
      <c r="B488" s="6" t="s">
        <v>495</v>
      </c>
      <c r="C488" s="6" t="s">
        <v>3160</v>
      </c>
      <c r="D488" s="6" t="s">
        <v>140</v>
      </c>
      <c r="E488" s="70" t="s">
        <v>134</v>
      </c>
      <c r="F488" s="50">
        <v>0.46</v>
      </c>
      <c r="G488" s="83">
        <f t="shared" si="43"/>
        <v>0.46</v>
      </c>
      <c r="H488" s="84"/>
      <c r="I488" s="85">
        <f t="shared" si="38"/>
        <v>0</v>
      </c>
    </row>
    <row r="489" spans="1:9">
      <c r="A489" s="26">
        <v>0</v>
      </c>
      <c r="B489" s="6" t="s">
        <v>496</v>
      </c>
      <c r="C489" s="6" t="s">
        <v>3160</v>
      </c>
      <c r="D489" s="6" t="s">
        <v>142</v>
      </c>
      <c r="E489" s="70" t="s">
        <v>134</v>
      </c>
      <c r="F489" s="50">
        <v>0.44</v>
      </c>
      <c r="G489" s="83">
        <f t="shared" si="43"/>
        <v>0.44</v>
      </c>
      <c r="H489" s="84"/>
      <c r="I489" s="85">
        <f t="shared" ref="I489:I552" si="44">G489*H489</f>
        <v>0</v>
      </c>
    </row>
    <row r="490" spans="1:9">
      <c r="A490" s="26">
        <v>0</v>
      </c>
      <c r="B490" s="6" t="s">
        <v>497</v>
      </c>
      <c r="C490" s="6" t="s">
        <v>3160</v>
      </c>
      <c r="D490" s="6" t="s">
        <v>144</v>
      </c>
      <c r="E490" s="70" t="s">
        <v>134</v>
      </c>
      <c r="F490" s="50">
        <v>0.44</v>
      </c>
      <c r="G490" s="83">
        <f t="shared" si="43"/>
        <v>0.44</v>
      </c>
      <c r="H490" s="84"/>
      <c r="I490" s="85">
        <f t="shared" si="44"/>
        <v>0</v>
      </c>
    </row>
    <row r="491" spans="1:9">
      <c r="A491" s="26">
        <v>0</v>
      </c>
      <c r="B491" s="6" t="s">
        <v>498</v>
      </c>
      <c r="C491" s="6" t="s">
        <v>3160</v>
      </c>
      <c r="D491" s="6" t="s">
        <v>146</v>
      </c>
      <c r="E491" s="70" t="s">
        <v>134</v>
      </c>
      <c r="F491" s="50">
        <v>0.44</v>
      </c>
      <c r="G491" s="83">
        <f t="shared" si="43"/>
        <v>0.44</v>
      </c>
      <c r="H491" s="84"/>
      <c r="I491" s="85">
        <f t="shared" si="44"/>
        <v>0</v>
      </c>
    </row>
    <row r="492" spans="1:9">
      <c r="A492" s="26">
        <v>0</v>
      </c>
      <c r="B492" s="6" t="s">
        <v>499</v>
      </c>
      <c r="C492" s="6" t="s">
        <v>3160</v>
      </c>
      <c r="D492" s="6" t="s">
        <v>150</v>
      </c>
      <c r="E492" s="70" t="s">
        <v>134</v>
      </c>
      <c r="F492" s="50">
        <v>0.44</v>
      </c>
      <c r="G492" s="83">
        <f t="shared" si="43"/>
        <v>0.44</v>
      </c>
      <c r="H492" s="84"/>
      <c r="I492" s="85">
        <f t="shared" si="44"/>
        <v>0</v>
      </c>
    </row>
    <row r="493" spans="1:9">
      <c r="A493" s="26">
        <v>0</v>
      </c>
      <c r="B493" s="6" t="s">
        <v>500</v>
      </c>
      <c r="C493" s="6" t="s">
        <v>3160</v>
      </c>
      <c r="D493" s="6" t="s">
        <v>154</v>
      </c>
      <c r="E493" s="70" t="s">
        <v>134</v>
      </c>
      <c r="F493" s="50">
        <v>0.44</v>
      </c>
      <c r="G493" s="83">
        <f t="shared" si="43"/>
        <v>0.44</v>
      </c>
      <c r="H493" s="84"/>
      <c r="I493" s="85">
        <f t="shared" si="44"/>
        <v>0</v>
      </c>
    </row>
    <row r="494" spans="1:9">
      <c r="A494" s="26"/>
      <c r="B494" s="6"/>
      <c r="C494" s="6"/>
      <c r="D494" s="6"/>
      <c r="E494" s="70"/>
      <c r="F494" s="50"/>
      <c r="G494" s="83"/>
      <c r="H494" s="84"/>
      <c r="I494" s="85"/>
    </row>
    <row r="495" spans="1:9">
      <c r="A495" s="26">
        <v>0</v>
      </c>
      <c r="B495" s="6" t="s">
        <v>501</v>
      </c>
      <c r="C495" s="6" t="s">
        <v>3161</v>
      </c>
      <c r="D495" s="6" t="s">
        <v>129</v>
      </c>
      <c r="E495" s="70" t="s">
        <v>127</v>
      </c>
      <c r="F495" s="50">
        <v>0.64</v>
      </c>
      <c r="G495" s="83">
        <f t="shared" ref="G495:G505" si="45">F495*(1-Скидка_SUNMIGHT)</f>
        <v>0.64</v>
      </c>
      <c r="H495" s="84"/>
      <c r="I495" s="85">
        <f t="shared" si="44"/>
        <v>0</v>
      </c>
    </row>
    <row r="496" spans="1:9">
      <c r="A496" s="26">
        <v>0</v>
      </c>
      <c r="B496" s="6" t="s">
        <v>502</v>
      </c>
      <c r="C496" s="6" t="s">
        <v>3161</v>
      </c>
      <c r="D496" s="6" t="s">
        <v>131</v>
      </c>
      <c r="E496" s="70" t="s">
        <v>127</v>
      </c>
      <c r="F496" s="50">
        <v>0.61</v>
      </c>
      <c r="G496" s="83">
        <f t="shared" si="45"/>
        <v>0.61</v>
      </c>
      <c r="H496" s="84"/>
      <c r="I496" s="85">
        <f t="shared" si="44"/>
        <v>0</v>
      </c>
    </row>
    <row r="497" spans="1:9">
      <c r="A497" s="26">
        <v>0</v>
      </c>
      <c r="B497" s="6" t="s">
        <v>503</v>
      </c>
      <c r="C497" s="6" t="s">
        <v>3161</v>
      </c>
      <c r="D497" s="6" t="s">
        <v>133</v>
      </c>
      <c r="E497" s="70" t="s">
        <v>134</v>
      </c>
      <c r="F497" s="50">
        <v>0.53</v>
      </c>
      <c r="G497" s="83">
        <f t="shared" si="45"/>
        <v>0.53</v>
      </c>
      <c r="H497" s="84"/>
      <c r="I497" s="85">
        <f t="shared" si="44"/>
        <v>0</v>
      </c>
    </row>
    <row r="498" spans="1:9">
      <c r="A498" s="26">
        <v>0</v>
      </c>
      <c r="B498" s="6" t="s">
        <v>504</v>
      </c>
      <c r="C498" s="6" t="s">
        <v>3161</v>
      </c>
      <c r="D498" s="6" t="s">
        <v>136</v>
      </c>
      <c r="E498" s="70" t="s">
        <v>134</v>
      </c>
      <c r="F498" s="50">
        <v>0.51</v>
      </c>
      <c r="G498" s="83">
        <f t="shared" si="45"/>
        <v>0.51</v>
      </c>
      <c r="H498" s="84"/>
      <c r="I498" s="85">
        <f t="shared" si="44"/>
        <v>0</v>
      </c>
    </row>
    <row r="499" spans="1:9">
      <c r="A499" s="26">
        <v>0</v>
      </c>
      <c r="B499" s="6" t="s">
        <v>505</v>
      </c>
      <c r="C499" s="6" t="s">
        <v>3161</v>
      </c>
      <c r="D499" s="6" t="s">
        <v>138</v>
      </c>
      <c r="E499" s="70" t="s">
        <v>134</v>
      </c>
      <c r="F499" s="50">
        <v>0.51</v>
      </c>
      <c r="G499" s="83">
        <f t="shared" si="45"/>
        <v>0.51</v>
      </c>
      <c r="H499" s="84"/>
      <c r="I499" s="85">
        <f t="shared" si="44"/>
        <v>0</v>
      </c>
    </row>
    <row r="500" spans="1:9">
      <c r="A500" s="26">
        <v>0</v>
      </c>
      <c r="B500" s="6" t="s">
        <v>506</v>
      </c>
      <c r="C500" s="6" t="s">
        <v>3161</v>
      </c>
      <c r="D500" s="6" t="s">
        <v>140</v>
      </c>
      <c r="E500" s="70" t="s">
        <v>134</v>
      </c>
      <c r="F500" s="50">
        <v>0.51</v>
      </c>
      <c r="G500" s="83">
        <f t="shared" si="45"/>
        <v>0.51</v>
      </c>
      <c r="H500" s="84"/>
      <c r="I500" s="85">
        <f t="shared" si="44"/>
        <v>0</v>
      </c>
    </row>
    <row r="501" spans="1:9">
      <c r="A501" s="26">
        <v>0</v>
      </c>
      <c r="B501" s="6" t="s">
        <v>507</v>
      </c>
      <c r="C501" s="6" t="s">
        <v>3161</v>
      </c>
      <c r="D501" s="6" t="s">
        <v>142</v>
      </c>
      <c r="E501" s="70" t="s">
        <v>134</v>
      </c>
      <c r="F501" s="50">
        <v>0.5</v>
      </c>
      <c r="G501" s="83">
        <f t="shared" si="45"/>
        <v>0.5</v>
      </c>
      <c r="H501" s="84"/>
      <c r="I501" s="85">
        <f t="shared" si="44"/>
        <v>0</v>
      </c>
    </row>
    <row r="502" spans="1:9">
      <c r="A502" s="26">
        <v>0</v>
      </c>
      <c r="B502" s="6" t="s">
        <v>508</v>
      </c>
      <c r="C502" s="6" t="s">
        <v>3161</v>
      </c>
      <c r="D502" s="6" t="s">
        <v>144</v>
      </c>
      <c r="E502" s="70" t="s">
        <v>134</v>
      </c>
      <c r="F502" s="50">
        <v>0.5</v>
      </c>
      <c r="G502" s="83">
        <f t="shared" si="45"/>
        <v>0.5</v>
      </c>
      <c r="H502" s="84"/>
      <c r="I502" s="85">
        <f t="shared" si="44"/>
        <v>0</v>
      </c>
    </row>
    <row r="503" spans="1:9">
      <c r="A503" s="26">
        <v>0</v>
      </c>
      <c r="B503" s="6" t="s">
        <v>509</v>
      </c>
      <c r="C503" s="6" t="s">
        <v>3161</v>
      </c>
      <c r="D503" s="6" t="s">
        <v>146</v>
      </c>
      <c r="E503" s="70" t="s">
        <v>134</v>
      </c>
      <c r="F503" s="50">
        <v>0.5</v>
      </c>
      <c r="G503" s="83">
        <f t="shared" si="45"/>
        <v>0.5</v>
      </c>
      <c r="H503" s="84"/>
      <c r="I503" s="85">
        <f t="shared" si="44"/>
        <v>0</v>
      </c>
    </row>
    <row r="504" spans="1:9">
      <c r="A504" s="26">
        <v>0</v>
      </c>
      <c r="B504" s="6" t="s">
        <v>510</v>
      </c>
      <c r="C504" s="6" t="s">
        <v>3161</v>
      </c>
      <c r="D504" s="6" t="s">
        <v>150</v>
      </c>
      <c r="E504" s="70" t="s">
        <v>134</v>
      </c>
      <c r="F504" s="50">
        <v>0.5</v>
      </c>
      <c r="G504" s="83">
        <f t="shared" si="45"/>
        <v>0.5</v>
      </c>
      <c r="H504" s="84"/>
      <c r="I504" s="85">
        <f t="shared" si="44"/>
        <v>0</v>
      </c>
    </row>
    <row r="505" spans="1:9">
      <c r="A505" s="26">
        <v>0</v>
      </c>
      <c r="B505" s="6" t="s">
        <v>511</v>
      </c>
      <c r="C505" s="6" t="s">
        <v>3161</v>
      </c>
      <c r="D505" s="6" t="s">
        <v>154</v>
      </c>
      <c r="E505" s="70" t="s">
        <v>134</v>
      </c>
      <c r="F505" s="50">
        <v>0.5</v>
      </c>
      <c r="G505" s="83">
        <f t="shared" si="45"/>
        <v>0.5</v>
      </c>
      <c r="H505" s="84"/>
      <c r="I505" s="85">
        <f t="shared" si="44"/>
        <v>0</v>
      </c>
    </row>
    <row r="506" spans="1:9">
      <c r="A506" s="26"/>
      <c r="B506" s="6"/>
      <c r="C506" s="6"/>
      <c r="D506" s="6"/>
      <c r="E506" s="70"/>
      <c r="F506" s="50"/>
      <c r="G506" s="83"/>
      <c r="H506" s="84"/>
      <c r="I506" s="85"/>
    </row>
    <row r="507" spans="1:9">
      <c r="A507" s="26">
        <v>0</v>
      </c>
      <c r="B507" s="6" t="s">
        <v>512</v>
      </c>
      <c r="C507" s="6" t="s">
        <v>3162</v>
      </c>
      <c r="D507" s="6" t="s">
        <v>131</v>
      </c>
      <c r="E507" s="70" t="s">
        <v>127</v>
      </c>
      <c r="F507" s="50">
        <v>0.26</v>
      </c>
      <c r="G507" s="83">
        <f t="shared" ref="G507:G516" si="46">F507*(1-Скидка_SUNMIGHT)</f>
        <v>0.26</v>
      </c>
      <c r="H507" s="84"/>
      <c r="I507" s="85">
        <f t="shared" si="44"/>
        <v>0</v>
      </c>
    </row>
    <row r="508" spans="1:9">
      <c r="A508" s="26">
        <v>0</v>
      </c>
      <c r="B508" s="6" t="s">
        <v>513</v>
      </c>
      <c r="C508" s="6" t="s">
        <v>3162</v>
      </c>
      <c r="D508" s="6" t="s">
        <v>133</v>
      </c>
      <c r="E508" s="70" t="s">
        <v>134</v>
      </c>
      <c r="F508" s="50">
        <v>0.25</v>
      </c>
      <c r="G508" s="83">
        <f t="shared" si="46"/>
        <v>0.25</v>
      </c>
      <c r="H508" s="84"/>
      <c r="I508" s="85">
        <f t="shared" si="44"/>
        <v>0</v>
      </c>
    </row>
    <row r="509" spans="1:9">
      <c r="A509" s="26">
        <v>0</v>
      </c>
      <c r="B509" s="6" t="s">
        <v>514</v>
      </c>
      <c r="C509" s="6" t="s">
        <v>3162</v>
      </c>
      <c r="D509" s="6" t="s">
        <v>136</v>
      </c>
      <c r="E509" s="70" t="s">
        <v>134</v>
      </c>
      <c r="F509" s="50">
        <v>0.25</v>
      </c>
      <c r="G509" s="83">
        <f t="shared" si="46"/>
        <v>0.25</v>
      </c>
      <c r="H509" s="84"/>
      <c r="I509" s="85">
        <f t="shared" si="44"/>
        <v>0</v>
      </c>
    </row>
    <row r="510" spans="1:9">
      <c r="A510" s="26">
        <v>0</v>
      </c>
      <c r="B510" s="6" t="s">
        <v>515</v>
      </c>
      <c r="C510" s="6" t="s">
        <v>3162</v>
      </c>
      <c r="D510" s="6" t="s">
        <v>138</v>
      </c>
      <c r="E510" s="70" t="s">
        <v>134</v>
      </c>
      <c r="F510" s="50">
        <v>0.24</v>
      </c>
      <c r="G510" s="83">
        <f t="shared" si="46"/>
        <v>0.24</v>
      </c>
      <c r="H510" s="84"/>
      <c r="I510" s="85">
        <f t="shared" si="44"/>
        <v>0</v>
      </c>
    </row>
    <row r="511" spans="1:9">
      <c r="A511" s="26">
        <v>0</v>
      </c>
      <c r="B511" s="6" t="s">
        <v>516</v>
      </c>
      <c r="C511" s="6" t="s">
        <v>3162</v>
      </c>
      <c r="D511" s="6" t="s">
        <v>140</v>
      </c>
      <c r="E511" s="70" t="s">
        <v>134</v>
      </c>
      <c r="F511" s="50">
        <v>0.23</v>
      </c>
      <c r="G511" s="83">
        <f t="shared" si="46"/>
        <v>0.23</v>
      </c>
      <c r="H511" s="84"/>
      <c r="I511" s="85">
        <f t="shared" si="44"/>
        <v>0</v>
      </c>
    </row>
    <row r="512" spans="1:9">
      <c r="A512" s="26">
        <v>0</v>
      </c>
      <c r="B512" s="6" t="s">
        <v>517</v>
      </c>
      <c r="C512" s="6" t="s">
        <v>3162</v>
      </c>
      <c r="D512" s="6" t="s">
        <v>142</v>
      </c>
      <c r="E512" s="70" t="s">
        <v>134</v>
      </c>
      <c r="F512" s="50">
        <v>0.23</v>
      </c>
      <c r="G512" s="83">
        <f t="shared" si="46"/>
        <v>0.23</v>
      </c>
      <c r="H512" s="84"/>
      <c r="I512" s="85">
        <f t="shared" si="44"/>
        <v>0</v>
      </c>
    </row>
    <row r="513" spans="1:9">
      <c r="A513" s="26">
        <v>0</v>
      </c>
      <c r="B513" s="6" t="s">
        <v>518</v>
      </c>
      <c r="C513" s="6" t="s">
        <v>3162</v>
      </c>
      <c r="D513" s="6" t="s">
        <v>144</v>
      </c>
      <c r="E513" s="70" t="s">
        <v>134</v>
      </c>
      <c r="F513" s="50">
        <v>0.23</v>
      </c>
      <c r="G513" s="83">
        <f t="shared" si="46"/>
        <v>0.23</v>
      </c>
      <c r="H513" s="84"/>
      <c r="I513" s="85">
        <f t="shared" si="44"/>
        <v>0</v>
      </c>
    </row>
    <row r="514" spans="1:9">
      <c r="A514" s="26">
        <v>0</v>
      </c>
      <c r="B514" s="6" t="s">
        <v>519</v>
      </c>
      <c r="C514" s="6" t="s">
        <v>3162</v>
      </c>
      <c r="D514" s="6" t="s">
        <v>146</v>
      </c>
      <c r="E514" s="70" t="s">
        <v>134</v>
      </c>
      <c r="F514" s="50">
        <v>0.23</v>
      </c>
      <c r="G514" s="83">
        <f t="shared" si="46"/>
        <v>0.23</v>
      </c>
      <c r="H514" s="84"/>
      <c r="I514" s="85">
        <f t="shared" si="44"/>
        <v>0</v>
      </c>
    </row>
    <row r="515" spans="1:9">
      <c r="A515" s="26">
        <v>0</v>
      </c>
      <c r="B515" s="6" t="s">
        <v>520</v>
      </c>
      <c r="C515" s="6" t="s">
        <v>3162</v>
      </c>
      <c r="D515" s="6" t="s">
        <v>150</v>
      </c>
      <c r="E515" s="70" t="s">
        <v>134</v>
      </c>
      <c r="F515" s="50">
        <v>0.23</v>
      </c>
      <c r="G515" s="83">
        <f t="shared" si="46"/>
        <v>0.23</v>
      </c>
      <c r="H515" s="84"/>
      <c r="I515" s="85">
        <f t="shared" si="44"/>
        <v>0</v>
      </c>
    </row>
    <row r="516" spans="1:9">
      <c r="A516" s="26">
        <v>0</v>
      </c>
      <c r="B516" s="6" t="s">
        <v>521</v>
      </c>
      <c r="C516" s="6" t="s">
        <v>3162</v>
      </c>
      <c r="D516" s="6" t="s">
        <v>154</v>
      </c>
      <c r="E516" s="70" t="s">
        <v>134</v>
      </c>
      <c r="F516" s="50">
        <v>0.23</v>
      </c>
      <c r="G516" s="83">
        <f t="shared" si="46"/>
        <v>0.23</v>
      </c>
      <c r="H516" s="84"/>
      <c r="I516" s="85">
        <f t="shared" si="44"/>
        <v>0</v>
      </c>
    </row>
    <row r="517" spans="1:9">
      <c r="A517" s="26"/>
      <c r="B517" s="6"/>
      <c r="C517" s="6"/>
      <c r="D517" s="6"/>
      <c r="E517" s="70"/>
      <c r="F517" s="50"/>
      <c r="G517" s="83"/>
      <c r="H517" s="84"/>
      <c r="I517" s="85"/>
    </row>
    <row r="518" spans="1:9">
      <c r="A518" s="26">
        <v>0</v>
      </c>
      <c r="B518" s="6" t="s">
        <v>522</v>
      </c>
      <c r="C518" s="6" t="s">
        <v>3163</v>
      </c>
      <c r="D518" s="6" t="s">
        <v>129</v>
      </c>
      <c r="E518" s="70" t="s">
        <v>306</v>
      </c>
      <c r="F518" s="50">
        <v>0.72</v>
      </c>
      <c r="G518" s="83">
        <f t="shared" ref="G518:G530" si="47">F518*(1-Скидка_SUNMIGHT)</f>
        <v>0.72</v>
      </c>
      <c r="H518" s="84"/>
      <c r="I518" s="85">
        <f t="shared" si="44"/>
        <v>0</v>
      </c>
    </row>
    <row r="519" spans="1:9">
      <c r="A519" s="26">
        <v>0</v>
      </c>
      <c r="B519" s="6" t="s">
        <v>523</v>
      </c>
      <c r="C519" s="6" t="s">
        <v>3163</v>
      </c>
      <c r="D519" s="6" t="s">
        <v>131</v>
      </c>
      <c r="E519" s="70" t="s">
        <v>306</v>
      </c>
      <c r="F519" s="50">
        <v>0.72</v>
      </c>
      <c r="G519" s="83">
        <f t="shared" si="47"/>
        <v>0.72</v>
      </c>
      <c r="H519" s="84"/>
      <c r="I519" s="85">
        <f t="shared" si="44"/>
        <v>0</v>
      </c>
    </row>
    <row r="520" spans="1:9">
      <c r="A520" s="26">
        <v>0</v>
      </c>
      <c r="B520" s="6" t="s">
        <v>524</v>
      </c>
      <c r="C520" s="6" t="s">
        <v>3163</v>
      </c>
      <c r="D520" s="6" t="s">
        <v>133</v>
      </c>
      <c r="E520" s="70" t="s">
        <v>525</v>
      </c>
      <c r="F520" s="50">
        <v>0.62</v>
      </c>
      <c r="G520" s="83">
        <f t="shared" si="47"/>
        <v>0.62</v>
      </c>
      <c r="H520" s="84"/>
      <c r="I520" s="85">
        <f t="shared" si="44"/>
        <v>0</v>
      </c>
    </row>
    <row r="521" spans="1:9">
      <c r="A521" s="26">
        <v>0</v>
      </c>
      <c r="B521" s="6" t="s">
        <v>526</v>
      </c>
      <c r="C521" s="6" t="s">
        <v>3163</v>
      </c>
      <c r="D521" s="6" t="s">
        <v>136</v>
      </c>
      <c r="E521" s="70" t="s">
        <v>310</v>
      </c>
      <c r="F521" s="50">
        <v>0.54</v>
      </c>
      <c r="G521" s="83">
        <f t="shared" si="47"/>
        <v>0.54</v>
      </c>
      <c r="H521" s="84"/>
      <c r="I521" s="85">
        <f t="shared" si="44"/>
        <v>0</v>
      </c>
    </row>
    <row r="522" spans="1:9">
      <c r="A522" s="26">
        <v>0</v>
      </c>
      <c r="B522" s="6" t="s">
        <v>527</v>
      </c>
      <c r="C522" s="6" t="s">
        <v>3163</v>
      </c>
      <c r="D522" s="6" t="s">
        <v>138</v>
      </c>
      <c r="E522" s="70" t="s">
        <v>310</v>
      </c>
      <c r="F522" s="50">
        <v>0.51</v>
      </c>
      <c r="G522" s="83">
        <f t="shared" si="47"/>
        <v>0.51</v>
      </c>
      <c r="H522" s="84"/>
      <c r="I522" s="85">
        <f t="shared" si="44"/>
        <v>0</v>
      </c>
    </row>
    <row r="523" spans="1:9">
      <c r="A523" s="26">
        <v>0</v>
      </c>
      <c r="B523" s="6" t="s">
        <v>528</v>
      </c>
      <c r="C523" s="6" t="s">
        <v>3163</v>
      </c>
      <c r="D523" s="6" t="s">
        <v>140</v>
      </c>
      <c r="E523" s="70" t="s">
        <v>310</v>
      </c>
      <c r="F523" s="50">
        <v>0.4</v>
      </c>
      <c r="G523" s="83">
        <f t="shared" si="47"/>
        <v>0.4</v>
      </c>
      <c r="H523" s="84"/>
      <c r="I523" s="85">
        <f t="shared" si="44"/>
        <v>0</v>
      </c>
    </row>
    <row r="524" spans="1:9">
      <c r="A524" s="26">
        <v>0</v>
      </c>
      <c r="B524" s="6" t="s">
        <v>529</v>
      </c>
      <c r="C524" s="6" t="s">
        <v>3163</v>
      </c>
      <c r="D524" s="6" t="s">
        <v>142</v>
      </c>
      <c r="E524" s="70" t="s">
        <v>310</v>
      </c>
      <c r="F524" s="50">
        <v>0.4</v>
      </c>
      <c r="G524" s="83">
        <f t="shared" si="47"/>
        <v>0.4</v>
      </c>
      <c r="H524" s="84"/>
      <c r="I524" s="85">
        <f t="shared" si="44"/>
        <v>0</v>
      </c>
    </row>
    <row r="525" spans="1:9">
      <c r="A525" s="26">
        <v>0</v>
      </c>
      <c r="B525" s="6" t="s">
        <v>530</v>
      </c>
      <c r="C525" s="6" t="s">
        <v>3163</v>
      </c>
      <c r="D525" s="6" t="s">
        <v>144</v>
      </c>
      <c r="E525" s="70" t="s">
        <v>310</v>
      </c>
      <c r="F525" s="50">
        <v>0.4</v>
      </c>
      <c r="G525" s="83">
        <f t="shared" si="47"/>
        <v>0.4</v>
      </c>
      <c r="H525" s="84"/>
      <c r="I525" s="85">
        <f t="shared" si="44"/>
        <v>0</v>
      </c>
    </row>
    <row r="526" spans="1:9">
      <c r="A526" s="26">
        <v>0</v>
      </c>
      <c r="B526" s="6" t="s">
        <v>531</v>
      </c>
      <c r="C526" s="6" t="s">
        <v>3163</v>
      </c>
      <c r="D526" s="6" t="s">
        <v>146</v>
      </c>
      <c r="E526" s="70" t="s">
        <v>310</v>
      </c>
      <c r="F526" s="50">
        <v>0.4</v>
      </c>
      <c r="G526" s="83">
        <f t="shared" si="47"/>
        <v>0.4</v>
      </c>
      <c r="H526" s="84"/>
      <c r="I526" s="85">
        <f t="shared" si="44"/>
        <v>0</v>
      </c>
    </row>
    <row r="527" spans="1:9">
      <c r="A527" s="26">
        <v>0</v>
      </c>
      <c r="B527" s="6" t="s">
        <v>532</v>
      </c>
      <c r="C527" s="6" t="s">
        <v>3163</v>
      </c>
      <c r="D527" s="6" t="s">
        <v>150</v>
      </c>
      <c r="E527" s="70" t="s">
        <v>310</v>
      </c>
      <c r="F527" s="50">
        <v>0.4</v>
      </c>
      <c r="G527" s="83">
        <f t="shared" si="47"/>
        <v>0.4</v>
      </c>
      <c r="H527" s="84"/>
      <c r="I527" s="85">
        <f t="shared" si="44"/>
        <v>0</v>
      </c>
    </row>
    <row r="528" spans="1:9">
      <c r="A528" s="26">
        <v>0</v>
      </c>
      <c r="B528" s="6" t="s">
        <v>533</v>
      </c>
      <c r="C528" s="6" t="s">
        <v>3163</v>
      </c>
      <c r="D528" s="6" t="s">
        <v>154</v>
      </c>
      <c r="E528" s="70" t="s">
        <v>310</v>
      </c>
      <c r="F528" s="50">
        <v>0.4</v>
      </c>
      <c r="G528" s="83">
        <f t="shared" si="47"/>
        <v>0.4</v>
      </c>
      <c r="H528" s="84"/>
      <c r="I528" s="85">
        <f t="shared" si="44"/>
        <v>0</v>
      </c>
    </row>
    <row r="529" spans="1:9">
      <c r="A529" s="26">
        <v>0</v>
      </c>
      <c r="B529" s="6" t="s">
        <v>534</v>
      </c>
      <c r="C529" s="6" t="s">
        <v>3163</v>
      </c>
      <c r="D529" s="6" t="s">
        <v>156</v>
      </c>
      <c r="E529" s="70" t="s">
        <v>310</v>
      </c>
      <c r="F529" s="50">
        <v>0.4</v>
      </c>
      <c r="G529" s="83">
        <f t="shared" si="47"/>
        <v>0.4</v>
      </c>
      <c r="H529" s="84"/>
      <c r="I529" s="85">
        <f t="shared" si="44"/>
        <v>0</v>
      </c>
    </row>
    <row r="530" spans="1:9">
      <c r="A530" s="26">
        <v>0</v>
      </c>
      <c r="B530" s="6" t="s">
        <v>535</v>
      </c>
      <c r="C530" s="6" t="s">
        <v>3163</v>
      </c>
      <c r="D530" s="6" t="s">
        <v>158</v>
      </c>
      <c r="E530" s="70" t="s">
        <v>310</v>
      </c>
      <c r="F530" s="50">
        <v>0.4</v>
      </c>
      <c r="G530" s="83">
        <f t="shared" si="47"/>
        <v>0.4</v>
      </c>
      <c r="H530" s="84"/>
      <c r="I530" s="85">
        <f t="shared" si="44"/>
        <v>0</v>
      </c>
    </row>
    <row r="531" spans="1:9">
      <c r="A531" s="26"/>
      <c r="B531" s="6"/>
      <c r="C531" s="6"/>
      <c r="D531" s="6"/>
      <c r="E531" s="70"/>
      <c r="F531" s="50"/>
      <c r="G531" s="83"/>
      <c r="H531" s="84"/>
      <c r="I531" s="85"/>
    </row>
    <row r="532" spans="1:9">
      <c r="A532" s="26">
        <v>0</v>
      </c>
      <c r="B532" s="6" t="s">
        <v>536</v>
      </c>
      <c r="C532" s="6" t="s">
        <v>3164</v>
      </c>
      <c r="D532" s="6" t="s">
        <v>129</v>
      </c>
      <c r="E532" s="70" t="s">
        <v>320</v>
      </c>
      <c r="F532" s="50">
        <v>50.09</v>
      </c>
      <c r="G532" s="83">
        <f t="shared" ref="G532:G544" si="48">F532*(1-Скидка_SUNMIGHT)</f>
        <v>50.09</v>
      </c>
      <c r="H532" s="84"/>
      <c r="I532" s="85">
        <f t="shared" si="44"/>
        <v>0</v>
      </c>
    </row>
    <row r="533" spans="1:9">
      <c r="A533" s="26">
        <v>0</v>
      </c>
      <c r="B533" s="6" t="s">
        <v>537</v>
      </c>
      <c r="C533" s="6" t="s">
        <v>3164</v>
      </c>
      <c r="D533" s="6" t="s">
        <v>131</v>
      </c>
      <c r="E533" s="70" t="s">
        <v>324</v>
      </c>
      <c r="F533" s="50">
        <v>47.72</v>
      </c>
      <c r="G533" s="83">
        <f t="shared" si="48"/>
        <v>47.72</v>
      </c>
      <c r="H533" s="84"/>
      <c r="I533" s="85">
        <f t="shared" si="44"/>
        <v>0</v>
      </c>
    </row>
    <row r="534" spans="1:9">
      <c r="A534" s="26">
        <v>0</v>
      </c>
      <c r="B534" s="6" t="s">
        <v>538</v>
      </c>
      <c r="C534" s="6" t="s">
        <v>3164</v>
      </c>
      <c r="D534" s="6" t="s">
        <v>133</v>
      </c>
      <c r="E534" s="70" t="s">
        <v>324</v>
      </c>
      <c r="F534" s="50">
        <v>41.8</v>
      </c>
      <c r="G534" s="83">
        <f t="shared" si="48"/>
        <v>41.8</v>
      </c>
      <c r="H534" s="84"/>
      <c r="I534" s="85">
        <f t="shared" si="44"/>
        <v>0</v>
      </c>
    </row>
    <row r="535" spans="1:9">
      <c r="A535" s="26">
        <v>0</v>
      </c>
      <c r="B535" s="6" t="s">
        <v>539</v>
      </c>
      <c r="C535" s="6" t="s">
        <v>3164</v>
      </c>
      <c r="D535" s="6" t="s">
        <v>136</v>
      </c>
      <c r="E535" s="70" t="s">
        <v>324</v>
      </c>
      <c r="F535" s="50">
        <v>36.97</v>
      </c>
      <c r="G535" s="83">
        <f t="shared" si="48"/>
        <v>36.97</v>
      </c>
      <c r="H535" s="84"/>
      <c r="I535" s="85">
        <f t="shared" si="44"/>
        <v>0</v>
      </c>
    </row>
    <row r="536" spans="1:9">
      <c r="A536" s="26">
        <v>0</v>
      </c>
      <c r="B536" s="6" t="s">
        <v>540</v>
      </c>
      <c r="C536" s="6" t="s">
        <v>3164</v>
      </c>
      <c r="D536" s="6" t="s">
        <v>138</v>
      </c>
      <c r="E536" s="70" t="s">
        <v>324</v>
      </c>
      <c r="F536" s="50">
        <v>36.97</v>
      </c>
      <c r="G536" s="83">
        <f t="shared" si="48"/>
        <v>36.97</v>
      </c>
      <c r="H536" s="84"/>
      <c r="I536" s="85">
        <f t="shared" si="44"/>
        <v>0</v>
      </c>
    </row>
    <row r="537" spans="1:9">
      <c r="A537" s="26">
        <v>0</v>
      </c>
      <c r="B537" s="6" t="s">
        <v>541</v>
      </c>
      <c r="C537" s="6" t="s">
        <v>3164</v>
      </c>
      <c r="D537" s="6" t="s">
        <v>140</v>
      </c>
      <c r="E537" s="70" t="s">
        <v>324</v>
      </c>
      <c r="F537" s="50">
        <v>36.97</v>
      </c>
      <c r="G537" s="83">
        <f t="shared" si="48"/>
        <v>36.97</v>
      </c>
      <c r="H537" s="84"/>
      <c r="I537" s="85">
        <f t="shared" si="44"/>
        <v>0</v>
      </c>
    </row>
    <row r="538" spans="1:9">
      <c r="A538" s="26">
        <v>0</v>
      </c>
      <c r="B538" s="6" t="s">
        <v>542</v>
      </c>
      <c r="C538" s="6" t="s">
        <v>3164</v>
      </c>
      <c r="D538" s="6" t="s">
        <v>142</v>
      </c>
      <c r="E538" s="70" t="s">
        <v>324</v>
      </c>
      <c r="F538" s="50">
        <v>35.15</v>
      </c>
      <c r="G538" s="83">
        <f t="shared" si="48"/>
        <v>35.15</v>
      </c>
      <c r="H538" s="84"/>
      <c r="I538" s="85">
        <f t="shared" si="44"/>
        <v>0</v>
      </c>
    </row>
    <row r="539" spans="1:9">
      <c r="A539" s="26">
        <v>0</v>
      </c>
      <c r="B539" s="6" t="s">
        <v>543</v>
      </c>
      <c r="C539" s="6" t="s">
        <v>3164</v>
      </c>
      <c r="D539" s="6" t="s">
        <v>144</v>
      </c>
      <c r="E539" s="70" t="s">
        <v>324</v>
      </c>
      <c r="F539" s="50">
        <v>35.15</v>
      </c>
      <c r="G539" s="83">
        <f t="shared" si="48"/>
        <v>35.15</v>
      </c>
      <c r="H539" s="84"/>
      <c r="I539" s="85">
        <f t="shared" si="44"/>
        <v>0</v>
      </c>
    </row>
    <row r="540" spans="1:9">
      <c r="A540" s="26">
        <v>0</v>
      </c>
      <c r="B540" s="6" t="s">
        <v>544</v>
      </c>
      <c r="C540" s="6" t="s">
        <v>3164</v>
      </c>
      <c r="D540" s="6" t="s">
        <v>146</v>
      </c>
      <c r="E540" s="70" t="s">
        <v>324</v>
      </c>
      <c r="F540" s="50">
        <v>35.15</v>
      </c>
      <c r="G540" s="83">
        <f t="shared" si="48"/>
        <v>35.15</v>
      </c>
      <c r="H540" s="84"/>
      <c r="I540" s="85">
        <f t="shared" si="44"/>
        <v>0</v>
      </c>
    </row>
    <row r="541" spans="1:9">
      <c r="A541" s="26">
        <v>0</v>
      </c>
      <c r="B541" s="6" t="s">
        <v>545</v>
      </c>
      <c r="C541" s="6" t="s">
        <v>3164</v>
      </c>
      <c r="D541" s="6" t="s">
        <v>148</v>
      </c>
      <c r="E541" s="70" t="s">
        <v>324</v>
      </c>
      <c r="F541" s="50">
        <v>35.15</v>
      </c>
      <c r="G541" s="83">
        <f t="shared" si="48"/>
        <v>35.15</v>
      </c>
      <c r="H541" s="84"/>
      <c r="I541" s="85">
        <f t="shared" si="44"/>
        <v>0</v>
      </c>
    </row>
    <row r="542" spans="1:9">
      <c r="A542" s="26">
        <v>0</v>
      </c>
      <c r="B542" s="6" t="s">
        <v>546</v>
      </c>
      <c r="C542" s="6" t="s">
        <v>3164</v>
      </c>
      <c r="D542" s="6" t="s">
        <v>150</v>
      </c>
      <c r="E542" s="70" t="s">
        <v>324</v>
      </c>
      <c r="F542" s="50">
        <v>35.15</v>
      </c>
      <c r="G542" s="83">
        <f t="shared" si="48"/>
        <v>35.15</v>
      </c>
      <c r="H542" s="84"/>
      <c r="I542" s="85">
        <f t="shared" si="44"/>
        <v>0</v>
      </c>
    </row>
    <row r="543" spans="1:9">
      <c r="A543" s="26">
        <v>0</v>
      </c>
      <c r="B543" s="6" t="s">
        <v>547</v>
      </c>
      <c r="C543" s="6" t="s">
        <v>3164</v>
      </c>
      <c r="D543" s="6" t="s">
        <v>152</v>
      </c>
      <c r="E543" s="70" t="s">
        <v>324</v>
      </c>
      <c r="F543" s="50">
        <v>35.15</v>
      </c>
      <c r="G543" s="83">
        <f t="shared" si="48"/>
        <v>35.15</v>
      </c>
      <c r="H543" s="84"/>
      <c r="I543" s="85">
        <f t="shared" si="44"/>
        <v>0</v>
      </c>
    </row>
    <row r="544" spans="1:9">
      <c r="A544" s="26">
        <v>0</v>
      </c>
      <c r="B544" s="6" t="s">
        <v>548</v>
      </c>
      <c r="C544" s="49" t="s">
        <v>3164</v>
      </c>
      <c r="D544" s="49" t="s">
        <v>154</v>
      </c>
      <c r="E544" s="70" t="s">
        <v>324</v>
      </c>
      <c r="F544" s="50">
        <v>35.15</v>
      </c>
      <c r="G544" s="83">
        <f t="shared" si="48"/>
        <v>35.15</v>
      </c>
      <c r="H544" s="84"/>
      <c r="I544" s="85">
        <f t="shared" si="44"/>
        <v>0</v>
      </c>
    </row>
    <row r="545" spans="1:9">
      <c r="A545" s="26"/>
      <c r="B545" s="6"/>
      <c r="C545" s="49"/>
      <c r="D545" s="49"/>
      <c r="E545" s="70"/>
      <c r="F545" s="50"/>
      <c r="G545" s="83"/>
      <c r="H545" s="84"/>
      <c r="I545" s="85"/>
    </row>
    <row r="546" spans="1:9">
      <c r="A546" s="26">
        <v>0</v>
      </c>
      <c r="B546" s="6" t="s">
        <v>549</v>
      </c>
      <c r="C546" s="49" t="s">
        <v>3165</v>
      </c>
      <c r="D546" s="49" t="s">
        <v>129</v>
      </c>
      <c r="E546" s="70" t="s">
        <v>320</v>
      </c>
      <c r="F546" s="50">
        <v>65.349999999999994</v>
      </c>
      <c r="G546" s="83">
        <f t="shared" ref="G546:G554" si="49">F546*(1-Скидка_SUNMIGHT)</f>
        <v>65.349999999999994</v>
      </c>
      <c r="H546" s="84"/>
      <c r="I546" s="85">
        <f t="shared" si="44"/>
        <v>0</v>
      </c>
    </row>
    <row r="547" spans="1:9">
      <c r="A547" s="26">
        <v>0</v>
      </c>
      <c r="B547" s="6" t="s">
        <v>550</v>
      </c>
      <c r="C547" s="49" t="s">
        <v>3165</v>
      </c>
      <c r="D547" s="49" t="s">
        <v>131</v>
      </c>
      <c r="E547" s="70" t="s">
        <v>324</v>
      </c>
      <c r="F547" s="50">
        <v>61.56</v>
      </c>
      <c r="G547" s="83">
        <f t="shared" si="49"/>
        <v>61.56</v>
      </c>
      <c r="H547" s="84"/>
      <c r="I547" s="85">
        <f t="shared" si="44"/>
        <v>0</v>
      </c>
    </row>
    <row r="548" spans="1:9">
      <c r="A548" s="26">
        <v>0</v>
      </c>
      <c r="B548" s="6" t="s">
        <v>551</v>
      </c>
      <c r="C548" s="49" t="s">
        <v>3165</v>
      </c>
      <c r="D548" s="49" t="s">
        <v>133</v>
      </c>
      <c r="E548" s="70" t="s">
        <v>324</v>
      </c>
      <c r="F548" s="50">
        <v>51.67</v>
      </c>
      <c r="G548" s="83">
        <f t="shared" si="49"/>
        <v>51.67</v>
      </c>
      <c r="H548" s="84"/>
      <c r="I548" s="85">
        <f t="shared" si="44"/>
        <v>0</v>
      </c>
    </row>
    <row r="549" spans="1:9">
      <c r="A549" s="26">
        <v>0</v>
      </c>
      <c r="B549" s="6" t="s">
        <v>552</v>
      </c>
      <c r="C549" s="49" t="s">
        <v>3165</v>
      </c>
      <c r="D549" s="49" t="s">
        <v>136</v>
      </c>
      <c r="E549" s="70" t="s">
        <v>324</v>
      </c>
      <c r="F549" s="50">
        <v>44.64</v>
      </c>
      <c r="G549" s="83">
        <f t="shared" si="49"/>
        <v>44.64</v>
      </c>
      <c r="H549" s="84"/>
      <c r="I549" s="85">
        <f t="shared" si="44"/>
        <v>0</v>
      </c>
    </row>
    <row r="550" spans="1:9">
      <c r="A550" s="26">
        <v>0</v>
      </c>
      <c r="B550" s="6" t="s">
        <v>553</v>
      </c>
      <c r="C550" s="49" t="s">
        <v>3165</v>
      </c>
      <c r="D550" s="49" t="s">
        <v>138</v>
      </c>
      <c r="E550" s="70" t="s">
        <v>324</v>
      </c>
      <c r="F550" s="50">
        <v>44.64</v>
      </c>
      <c r="G550" s="83">
        <f t="shared" si="49"/>
        <v>44.64</v>
      </c>
      <c r="H550" s="84"/>
      <c r="I550" s="85">
        <f t="shared" si="44"/>
        <v>0</v>
      </c>
    </row>
    <row r="551" spans="1:9">
      <c r="A551" s="26">
        <v>0</v>
      </c>
      <c r="B551" s="6" t="s">
        <v>554</v>
      </c>
      <c r="C551" s="49" t="s">
        <v>3165</v>
      </c>
      <c r="D551" s="49" t="s">
        <v>142</v>
      </c>
      <c r="E551" s="70" t="s">
        <v>324</v>
      </c>
      <c r="F551" s="50">
        <v>42</v>
      </c>
      <c r="G551" s="83">
        <f t="shared" si="49"/>
        <v>42</v>
      </c>
      <c r="H551" s="84"/>
      <c r="I551" s="85">
        <f t="shared" si="44"/>
        <v>0</v>
      </c>
    </row>
    <row r="552" spans="1:9">
      <c r="A552" s="26">
        <v>0</v>
      </c>
      <c r="B552" s="6" t="s">
        <v>555</v>
      </c>
      <c r="C552" s="49" t="s">
        <v>3165</v>
      </c>
      <c r="D552" s="49" t="s">
        <v>146</v>
      </c>
      <c r="E552" s="70" t="s">
        <v>324</v>
      </c>
      <c r="F552" s="50">
        <v>42</v>
      </c>
      <c r="G552" s="83">
        <f t="shared" si="49"/>
        <v>42</v>
      </c>
      <c r="H552" s="84"/>
      <c r="I552" s="85">
        <f t="shared" si="44"/>
        <v>0</v>
      </c>
    </row>
    <row r="553" spans="1:9">
      <c r="A553" s="26">
        <v>0</v>
      </c>
      <c r="B553" s="6" t="s">
        <v>556</v>
      </c>
      <c r="C553" s="49" t="s">
        <v>3165</v>
      </c>
      <c r="D553" s="49" t="s">
        <v>150</v>
      </c>
      <c r="E553" s="70" t="s">
        <v>324</v>
      </c>
      <c r="F553" s="50">
        <v>42</v>
      </c>
      <c r="G553" s="83">
        <f t="shared" si="49"/>
        <v>42</v>
      </c>
      <c r="H553" s="84"/>
      <c r="I553" s="85">
        <f t="shared" ref="I553:I630" si="50">G553*H553</f>
        <v>0</v>
      </c>
    </row>
    <row r="554" spans="1:9">
      <c r="A554" s="26">
        <v>0</v>
      </c>
      <c r="B554" s="6" t="s">
        <v>557</v>
      </c>
      <c r="C554" s="49" t="s">
        <v>3165</v>
      </c>
      <c r="D554" s="49" t="s">
        <v>154</v>
      </c>
      <c r="E554" s="70" t="s">
        <v>324</v>
      </c>
      <c r="F554" s="50">
        <v>42</v>
      </c>
      <c r="G554" s="83">
        <f t="shared" si="49"/>
        <v>42</v>
      </c>
      <c r="H554" s="84"/>
      <c r="I554" s="85">
        <f t="shared" si="50"/>
        <v>0</v>
      </c>
    </row>
    <row r="555" spans="1:9">
      <c r="A555" s="26"/>
      <c r="B555" s="6"/>
      <c r="C555" s="49"/>
      <c r="D555" s="49"/>
      <c r="E555" s="70"/>
      <c r="F555" s="50"/>
      <c r="G555" s="83"/>
      <c r="H555" s="84"/>
      <c r="I555" s="85"/>
    </row>
    <row r="556" spans="1:9">
      <c r="A556" s="26">
        <v>0</v>
      </c>
      <c r="B556" s="6" t="s">
        <v>558</v>
      </c>
      <c r="C556" s="49" t="s">
        <v>3166</v>
      </c>
      <c r="D556" s="49" t="s">
        <v>131</v>
      </c>
      <c r="E556" s="70" t="s">
        <v>320</v>
      </c>
      <c r="F556" s="50">
        <v>42.89</v>
      </c>
      <c r="G556" s="83">
        <f t="shared" ref="G556:G569" si="51">F556*(1-Скидка_SUNMIGHT)</f>
        <v>42.89</v>
      </c>
      <c r="H556" s="84"/>
      <c r="I556" s="85">
        <f t="shared" si="50"/>
        <v>0</v>
      </c>
    </row>
    <row r="557" spans="1:9">
      <c r="A557" s="26">
        <v>0</v>
      </c>
      <c r="B557" s="6" t="s">
        <v>559</v>
      </c>
      <c r="C557" s="49" t="s">
        <v>3166</v>
      </c>
      <c r="D557" s="49" t="s">
        <v>133</v>
      </c>
      <c r="E557" s="70" t="s">
        <v>320</v>
      </c>
      <c r="F557" s="50">
        <v>41.8</v>
      </c>
      <c r="G557" s="83">
        <f t="shared" si="51"/>
        <v>41.8</v>
      </c>
      <c r="H557" s="84"/>
      <c r="I557" s="85">
        <f t="shared" si="50"/>
        <v>0</v>
      </c>
    </row>
    <row r="558" spans="1:9">
      <c r="A558" s="26">
        <v>0</v>
      </c>
      <c r="B558" s="6" t="s">
        <v>560</v>
      </c>
      <c r="C558" s="49" t="s">
        <v>3166</v>
      </c>
      <c r="D558" s="49" t="s">
        <v>136</v>
      </c>
      <c r="E558" s="70" t="s">
        <v>320</v>
      </c>
      <c r="F558" s="50">
        <v>41.23</v>
      </c>
      <c r="G558" s="83">
        <f t="shared" si="51"/>
        <v>41.23</v>
      </c>
      <c r="H558" s="84"/>
      <c r="I558" s="85">
        <f t="shared" si="50"/>
        <v>0</v>
      </c>
    </row>
    <row r="559" spans="1:9">
      <c r="A559" s="26">
        <v>0</v>
      </c>
      <c r="B559" s="6" t="s">
        <v>561</v>
      </c>
      <c r="C559" s="49" t="s">
        <v>3166</v>
      </c>
      <c r="D559" s="49" t="s">
        <v>138</v>
      </c>
      <c r="E559" s="70" t="s">
        <v>320</v>
      </c>
      <c r="F559" s="50">
        <v>41.23</v>
      </c>
      <c r="G559" s="83">
        <f t="shared" si="51"/>
        <v>41.23</v>
      </c>
      <c r="H559" s="84"/>
      <c r="I559" s="85">
        <f t="shared" si="50"/>
        <v>0</v>
      </c>
    </row>
    <row r="560" spans="1:9">
      <c r="A560" s="26">
        <v>0</v>
      </c>
      <c r="B560" s="6" t="s">
        <v>562</v>
      </c>
      <c r="C560" s="49" t="s">
        <v>3166</v>
      </c>
      <c r="D560" s="49" t="s">
        <v>140</v>
      </c>
      <c r="E560" s="70" t="s">
        <v>320</v>
      </c>
      <c r="F560" s="50">
        <v>37.700000000000003</v>
      </c>
      <c r="G560" s="83">
        <f t="shared" si="51"/>
        <v>37.700000000000003</v>
      </c>
      <c r="H560" s="84"/>
      <c r="I560" s="85">
        <f t="shared" si="50"/>
        <v>0</v>
      </c>
    </row>
    <row r="561" spans="1:9">
      <c r="A561" s="26">
        <v>0</v>
      </c>
      <c r="B561" s="6" t="s">
        <v>563</v>
      </c>
      <c r="C561" s="49" t="s">
        <v>3166</v>
      </c>
      <c r="D561" s="49" t="s">
        <v>142</v>
      </c>
      <c r="E561" s="70" t="s">
        <v>320</v>
      </c>
      <c r="F561" s="50">
        <v>37.700000000000003</v>
      </c>
      <c r="G561" s="83">
        <f t="shared" si="51"/>
        <v>37.700000000000003</v>
      </c>
      <c r="H561" s="84"/>
      <c r="I561" s="85">
        <f t="shared" si="50"/>
        <v>0</v>
      </c>
    </row>
    <row r="562" spans="1:9">
      <c r="A562" s="26">
        <v>0</v>
      </c>
      <c r="B562" s="6" t="s">
        <v>564</v>
      </c>
      <c r="C562" s="49" t="s">
        <v>3166</v>
      </c>
      <c r="D562" s="49" t="s">
        <v>146</v>
      </c>
      <c r="E562" s="70" t="s">
        <v>320</v>
      </c>
      <c r="F562" s="50">
        <v>37.700000000000003</v>
      </c>
      <c r="G562" s="83">
        <f t="shared" si="51"/>
        <v>37.700000000000003</v>
      </c>
      <c r="H562" s="84"/>
      <c r="I562" s="85">
        <f t="shared" si="50"/>
        <v>0</v>
      </c>
    </row>
    <row r="563" spans="1:9">
      <c r="A563" s="26">
        <v>0</v>
      </c>
      <c r="B563" s="6" t="s">
        <v>565</v>
      </c>
      <c r="C563" s="49" t="s">
        <v>3166</v>
      </c>
      <c r="D563" s="49" t="s">
        <v>150</v>
      </c>
      <c r="E563" s="70" t="s">
        <v>320</v>
      </c>
      <c r="F563" s="50">
        <v>37.700000000000003</v>
      </c>
      <c r="G563" s="83">
        <f t="shared" si="51"/>
        <v>37.700000000000003</v>
      </c>
      <c r="H563" s="84"/>
      <c r="I563" s="85">
        <f t="shared" si="50"/>
        <v>0</v>
      </c>
    </row>
    <row r="564" spans="1:9">
      <c r="A564" s="26">
        <v>0</v>
      </c>
      <c r="B564" s="6" t="s">
        <v>566</v>
      </c>
      <c r="C564" s="49" t="s">
        <v>3166</v>
      </c>
      <c r="D564" s="49" t="s">
        <v>154</v>
      </c>
      <c r="E564" s="70" t="s">
        <v>320</v>
      </c>
      <c r="F564" s="50">
        <v>37.700000000000003</v>
      </c>
      <c r="G564" s="83">
        <f t="shared" si="51"/>
        <v>37.700000000000003</v>
      </c>
      <c r="H564" s="84"/>
      <c r="I564" s="85">
        <f t="shared" si="50"/>
        <v>0</v>
      </c>
    </row>
    <row r="565" spans="1:9">
      <c r="A565" s="26">
        <v>0</v>
      </c>
      <c r="B565" s="6" t="s">
        <v>567</v>
      </c>
      <c r="C565" s="49" t="s">
        <v>3166</v>
      </c>
      <c r="D565" s="49" t="s">
        <v>156</v>
      </c>
      <c r="E565" s="70" t="s">
        <v>320</v>
      </c>
      <c r="F565" s="50">
        <v>37.700000000000003</v>
      </c>
      <c r="G565" s="83">
        <f t="shared" si="51"/>
        <v>37.700000000000003</v>
      </c>
      <c r="H565" s="84"/>
      <c r="I565" s="85">
        <f t="shared" si="50"/>
        <v>0</v>
      </c>
    </row>
    <row r="566" spans="1:9">
      <c r="A566" s="26">
        <v>0</v>
      </c>
      <c r="B566" s="6" t="s">
        <v>568</v>
      </c>
      <c r="C566" s="49" t="s">
        <v>3166</v>
      </c>
      <c r="D566" s="49" t="s">
        <v>158</v>
      </c>
      <c r="E566" s="70" t="s">
        <v>320</v>
      </c>
      <c r="F566" s="50">
        <v>37.700000000000003</v>
      </c>
      <c r="G566" s="83">
        <f t="shared" si="51"/>
        <v>37.700000000000003</v>
      </c>
      <c r="H566" s="84"/>
      <c r="I566" s="85">
        <f t="shared" si="50"/>
        <v>0</v>
      </c>
    </row>
    <row r="567" spans="1:9">
      <c r="A567" s="26">
        <v>0</v>
      </c>
      <c r="B567" s="6" t="s">
        <v>3941</v>
      </c>
      <c r="C567" s="49" t="s">
        <v>3620</v>
      </c>
      <c r="D567" s="49" t="s">
        <v>159</v>
      </c>
      <c r="E567" s="70" t="s">
        <v>320</v>
      </c>
      <c r="F567" s="50">
        <v>38.409999999999997</v>
      </c>
      <c r="G567" s="83">
        <f t="shared" si="51"/>
        <v>38.409999999999997</v>
      </c>
      <c r="H567" s="84"/>
      <c r="I567" s="85">
        <f t="shared" si="50"/>
        <v>0</v>
      </c>
    </row>
    <row r="568" spans="1:9">
      <c r="A568" s="26">
        <v>0</v>
      </c>
      <c r="B568" s="6" t="s">
        <v>3942</v>
      </c>
      <c r="C568" s="49" t="s">
        <v>3620</v>
      </c>
      <c r="D568" s="49" t="s">
        <v>160</v>
      </c>
      <c r="E568" s="70" t="s">
        <v>320</v>
      </c>
      <c r="F568" s="50">
        <v>43.39</v>
      </c>
      <c r="G568" s="83">
        <f t="shared" si="51"/>
        <v>43.39</v>
      </c>
      <c r="H568" s="84"/>
      <c r="I568" s="85">
        <f t="shared" si="50"/>
        <v>0</v>
      </c>
    </row>
    <row r="569" spans="1:9">
      <c r="A569" s="26">
        <v>0</v>
      </c>
      <c r="B569" s="6" t="s">
        <v>3943</v>
      </c>
      <c r="C569" s="49" t="s">
        <v>3620</v>
      </c>
      <c r="D569" s="49" t="s">
        <v>161</v>
      </c>
      <c r="E569" s="70" t="s">
        <v>320</v>
      </c>
      <c r="F569" s="50">
        <v>43.39</v>
      </c>
      <c r="G569" s="83">
        <f t="shared" si="51"/>
        <v>43.39</v>
      </c>
      <c r="H569" s="84"/>
      <c r="I569" s="85">
        <f t="shared" si="50"/>
        <v>0</v>
      </c>
    </row>
    <row r="570" spans="1:9" ht="12" thickBot="1">
      <c r="A570" s="26"/>
      <c r="B570" s="6"/>
      <c r="C570" s="49"/>
      <c r="D570" s="49"/>
      <c r="E570" s="70"/>
      <c r="F570" s="50"/>
      <c r="G570" s="83"/>
      <c r="H570" s="84"/>
      <c r="I570" s="85"/>
    </row>
    <row r="571" spans="1:9">
      <c r="A571" s="26"/>
      <c r="B571" s="317" t="s">
        <v>3699</v>
      </c>
      <c r="C571" s="318"/>
      <c r="D571" s="318"/>
      <c r="E571" s="318"/>
      <c r="F571" s="318"/>
      <c r="G571" s="83"/>
      <c r="H571" s="84"/>
      <c r="I571" s="85"/>
    </row>
    <row r="572" spans="1:9">
      <c r="A572" s="26"/>
      <c r="B572" s="51" t="s">
        <v>3700</v>
      </c>
      <c r="C572" s="49"/>
      <c r="D572" s="49"/>
      <c r="E572" s="70"/>
      <c r="F572" s="50"/>
      <c r="G572" s="83"/>
      <c r="H572" s="84"/>
      <c r="I572" s="85"/>
    </row>
    <row r="573" spans="1:9">
      <c r="A573" s="26">
        <v>0</v>
      </c>
      <c r="B573" s="6" t="s">
        <v>3459</v>
      </c>
      <c r="C573" s="49" t="s">
        <v>3460</v>
      </c>
      <c r="D573" s="49" t="s">
        <v>133</v>
      </c>
      <c r="E573" s="70" t="s">
        <v>134</v>
      </c>
      <c r="F573" s="50">
        <v>0.25</v>
      </c>
      <c r="G573" s="83">
        <f>F573*(1-Скидка_SUNMIGHT)</f>
        <v>0.25</v>
      </c>
      <c r="H573" s="84"/>
      <c r="I573" s="85">
        <f>G573*H573</f>
        <v>0</v>
      </c>
    </row>
    <row r="574" spans="1:9">
      <c r="A574" s="26">
        <v>0</v>
      </c>
      <c r="B574" s="6" t="s">
        <v>3461</v>
      </c>
      <c r="C574" s="49" t="s">
        <v>3460</v>
      </c>
      <c r="D574" s="49" t="s">
        <v>136</v>
      </c>
      <c r="E574" s="70" t="s">
        <v>134</v>
      </c>
      <c r="F574" s="50">
        <v>0.23</v>
      </c>
      <c r="G574" s="83">
        <f>F574*(1-Скидка_SUNMIGHT)</f>
        <v>0.23</v>
      </c>
      <c r="H574" s="84"/>
      <c r="I574" s="85">
        <f>G574*H574</f>
        <v>0</v>
      </c>
    </row>
    <row r="575" spans="1:9">
      <c r="A575" s="26">
        <v>0</v>
      </c>
      <c r="B575" s="6" t="s">
        <v>3462</v>
      </c>
      <c r="C575" s="49" t="s">
        <v>3460</v>
      </c>
      <c r="D575" s="49" t="s">
        <v>138</v>
      </c>
      <c r="E575" s="70" t="s">
        <v>134</v>
      </c>
      <c r="F575" s="50">
        <v>0.23</v>
      </c>
      <c r="G575" s="83">
        <f>F575*(1-Скидка_SUNMIGHT)</f>
        <v>0.23</v>
      </c>
      <c r="H575" s="84"/>
      <c r="I575" s="85">
        <f>G575*H575</f>
        <v>0</v>
      </c>
    </row>
    <row r="576" spans="1:9">
      <c r="A576" s="26">
        <v>0</v>
      </c>
      <c r="B576" s="6" t="s">
        <v>3463</v>
      </c>
      <c r="C576" s="49" t="s">
        <v>3460</v>
      </c>
      <c r="D576" s="49" t="s">
        <v>140</v>
      </c>
      <c r="E576" s="70" t="s">
        <v>134</v>
      </c>
      <c r="F576" s="50">
        <v>0.23</v>
      </c>
      <c r="G576" s="83">
        <f>F576*(1-Скидка_SUNMIGHT)</f>
        <v>0.23</v>
      </c>
      <c r="H576" s="84"/>
      <c r="I576" s="85">
        <f>G576*H576</f>
        <v>0</v>
      </c>
    </row>
    <row r="577" spans="1:9">
      <c r="A577" s="26">
        <v>0</v>
      </c>
      <c r="B577" s="6" t="s">
        <v>3464</v>
      </c>
      <c r="C577" s="49" t="s">
        <v>3460</v>
      </c>
      <c r="D577" s="49" t="s">
        <v>142</v>
      </c>
      <c r="E577" s="70" t="s">
        <v>134</v>
      </c>
      <c r="F577" s="50">
        <v>0.23</v>
      </c>
      <c r="G577" s="83">
        <f>F577*(1-Скидка_SUNMIGHT)</f>
        <v>0.23</v>
      </c>
      <c r="H577" s="84"/>
      <c r="I577" s="85">
        <f>G577*H577</f>
        <v>0</v>
      </c>
    </row>
    <row r="578" spans="1:9" ht="12" thickBot="1">
      <c r="A578" s="26"/>
      <c r="B578" s="51"/>
      <c r="C578" s="49"/>
      <c r="D578" s="49"/>
      <c r="E578" s="70"/>
      <c r="F578" s="50"/>
      <c r="G578" s="83"/>
      <c r="H578" s="84"/>
      <c r="I578" s="85"/>
    </row>
    <row r="579" spans="1:9">
      <c r="A579" s="26"/>
      <c r="B579" s="317" t="s">
        <v>3701</v>
      </c>
      <c r="C579" s="318"/>
      <c r="D579" s="318"/>
      <c r="E579" s="318"/>
      <c r="F579" s="318"/>
      <c r="G579" s="83"/>
      <c r="H579" s="84"/>
      <c r="I579" s="85"/>
    </row>
    <row r="580" spans="1:9">
      <c r="A580" s="26"/>
      <c r="B580" s="51" t="s">
        <v>3702</v>
      </c>
      <c r="C580" s="49"/>
      <c r="D580" s="49"/>
      <c r="E580" s="70"/>
      <c r="F580" s="50"/>
      <c r="G580" s="83"/>
      <c r="H580" s="84"/>
      <c r="I580" s="85"/>
    </row>
    <row r="581" spans="1:9">
      <c r="A581" s="26">
        <v>0</v>
      </c>
      <c r="B581" s="6" t="s">
        <v>3326</v>
      </c>
      <c r="C581" s="49" t="s">
        <v>3327</v>
      </c>
      <c r="D581" s="49" t="s">
        <v>138</v>
      </c>
      <c r="E581" s="70" t="s">
        <v>134</v>
      </c>
      <c r="F581" s="50">
        <v>0.22</v>
      </c>
      <c r="G581" s="83">
        <f t="shared" ref="G581:G587" si="52">F581*(1-Скидка_SUNMIGHT)</f>
        <v>0.22</v>
      </c>
      <c r="H581" s="84"/>
      <c r="I581" s="85">
        <f t="shared" ref="I581:I587" si="53">G581*H581</f>
        <v>0</v>
      </c>
    </row>
    <row r="582" spans="1:9">
      <c r="A582" s="26">
        <v>0</v>
      </c>
      <c r="B582" s="6" t="s">
        <v>3328</v>
      </c>
      <c r="C582" s="49" t="s">
        <v>3327</v>
      </c>
      <c r="D582" s="49" t="s">
        <v>140</v>
      </c>
      <c r="E582" s="70" t="s">
        <v>134</v>
      </c>
      <c r="F582" s="50">
        <v>0.22</v>
      </c>
      <c r="G582" s="83">
        <f t="shared" si="52"/>
        <v>0.22</v>
      </c>
      <c r="H582" s="84"/>
      <c r="I582" s="85">
        <f t="shared" si="53"/>
        <v>0</v>
      </c>
    </row>
    <row r="583" spans="1:9">
      <c r="A583" s="26">
        <v>0</v>
      </c>
      <c r="B583" s="6" t="s">
        <v>3329</v>
      </c>
      <c r="C583" s="49" t="s">
        <v>3327</v>
      </c>
      <c r="D583" s="49" t="s">
        <v>142</v>
      </c>
      <c r="E583" s="70" t="s">
        <v>134</v>
      </c>
      <c r="F583" s="50">
        <v>0.22</v>
      </c>
      <c r="G583" s="83">
        <f t="shared" si="52"/>
        <v>0.22</v>
      </c>
      <c r="H583" s="84"/>
      <c r="I583" s="85">
        <f t="shared" si="53"/>
        <v>0</v>
      </c>
    </row>
    <row r="584" spans="1:9">
      <c r="A584" s="26">
        <v>0</v>
      </c>
      <c r="B584" s="6" t="s">
        <v>3330</v>
      </c>
      <c r="C584" s="49" t="s">
        <v>3327</v>
      </c>
      <c r="D584" s="49" t="s">
        <v>144</v>
      </c>
      <c r="E584" s="70" t="s">
        <v>134</v>
      </c>
      <c r="F584" s="50">
        <v>0.22</v>
      </c>
      <c r="G584" s="83">
        <f t="shared" si="52"/>
        <v>0.22</v>
      </c>
      <c r="H584" s="84"/>
      <c r="I584" s="85">
        <f t="shared" si="53"/>
        <v>0</v>
      </c>
    </row>
    <row r="585" spans="1:9">
      <c r="A585" s="26">
        <v>0</v>
      </c>
      <c r="B585" s="6" t="s">
        <v>3331</v>
      </c>
      <c r="C585" s="49" t="s">
        <v>3327</v>
      </c>
      <c r="D585" s="49" t="s">
        <v>146</v>
      </c>
      <c r="E585" s="70" t="s">
        <v>134</v>
      </c>
      <c r="F585" s="50">
        <v>0.22</v>
      </c>
      <c r="G585" s="83">
        <f t="shared" si="52"/>
        <v>0.22</v>
      </c>
      <c r="H585" s="84"/>
      <c r="I585" s="85">
        <f t="shared" si="53"/>
        <v>0</v>
      </c>
    </row>
    <row r="586" spans="1:9">
      <c r="A586" s="26">
        <v>0</v>
      </c>
      <c r="B586" s="6" t="s">
        <v>3332</v>
      </c>
      <c r="C586" s="49" t="s">
        <v>3327</v>
      </c>
      <c r="D586" s="49" t="s">
        <v>150</v>
      </c>
      <c r="E586" s="70" t="s">
        <v>134</v>
      </c>
      <c r="F586" s="50">
        <v>0.22</v>
      </c>
      <c r="G586" s="83">
        <f t="shared" si="52"/>
        <v>0.22</v>
      </c>
      <c r="H586" s="84"/>
      <c r="I586" s="85">
        <f t="shared" si="53"/>
        <v>0</v>
      </c>
    </row>
    <row r="587" spans="1:9">
      <c r="A587" s="26">
        <v>0</v>
      </c>
      <c r="B587" s="6" t="s">
        <v>3333</v>
      </c>
      <c r="C587" s="49" t="s">
        <v>3327</v>
      </c>
      <c r="D587" s="49" t="s">
        <v>154</v>
      </c>
      <c r="E587" s="70" t="s">
        <v>134</v>
      </c>
      <c r="F587" s="50">
        <v>0.22</v>
      </c>
      <c r="G587" s="83">
        <f t="shared" si="52"/>
        <v>0.22</v>
      </c>
      <c r="H587" s="84"/>
      <c r="I587" s="85">
        <f t="shared" si="53"/>
        <v>0</v>
      </c>
    </row>
    <row r="588" spans="1:9" ht="12" thickBot="1">
      <c r="A588" s="26"/>
      <c r="B588" s="6"/>
      <c r="C588" s="49"/>
      <c r="D588" s="49"/>
      <c r="E588" s="70"/>
      <c r="F588" s="50"/>
      <c r="G588" s="83"/>
      <c r="H588" s="84"/>
      <c r="I588" s="85"/>
    </row>
    <row r="589" spans="1:9">
      <c r="A589" s="26"/>
      <c r="B589" s="317" t="s">
        <v>3703</v>
      </c>
      <c r="C589" s="318"/>
      <c r="D589" s="318"/>
      <c r="E589" s="318"/>
      <c r="F589" s="318"/>
      <c r="G589" s="83"/>
      <c r="H589" s="84"/>
      <c r="I589" s="85"/>
    </row>
    <row r="590" spans="1:9">
      <c r="A590" s="26"/>
      <c r="B590" s="51" t="s">
        <v>3704</v>
      </c>
      <c r="C590" s="206"/>
      <c r="D590" s="207"/>
      <c r="E590" s="207"/>
      <c r="F590" s="50"/>
      <c r="G590" s="83"/>
      <c r="H590" s="84"/>
      <c r="I590" s="85"/>
    </row>
    <row r="591" spans="1:9">
      <c r="A591" s="26">
        <v>0</v>
      </c>
      <c r="B591" s="6" t="s">
        <v>569</v>
      </c>
      <c r="C591" s="4" t="s">
        <v>570</v>
      </c>
      <c r="D591" s="4" t="s">
        <v>131</v>
      </c>
      <c r="E591" s="70" t="s">
        <v>525</v>
      </c>
      <c r="F591" s="50">
        <v>0.48</v>
      </c>
      <c r="G591" s="83">
        <f t="shared" ref="G591:G613" si="54">F591*(1-Скидка_SUNMIGHT)</f>
        <v>0.48</v>
      </c>
      <c r="H591" s="84"/>
      <c r="I591" s="85">
        <f t="shared" si="50"/>
        <v>0</v>
      </c>
    </row>
    <row r="592" spans="1:9">
      <c r="A592" s="26">
        <v>0</v>
      </c>
      <c r="B592" s="6" t="s">
        <v>571</v>
      </c>
      <c r="C592" s="6" t="s">
        <v>570</v>
      </c>
      <c r="D592" s="6" t="s">
        <v>133</v>
      </c>
      <c r="E592" s="70" t="s">
        <v>525</v>
      </c>
      <c r="F592" s="50">
        <v>0.44</v>
      </c>
      <c r="G592" s="83">
        <f t="shared" si="54"/>
        <v>0.44</v>
      </c>
      <c r="H592" s="84"/>
      <c r="I592" s="85">
        <f t="shared" si="50"/>
        <v>0</v>
      </c>
    </row>
    <row r="593" spans="1:9">
      <c r="A593" s="26">
        <v>0</v>
      </c>
      <c r="B593" s="6" t="s">
        <v>572</v>
      </c>
      <c r="C593" s="6" t="s">
        <v>570</v>
      </c>
      <c r="D593" s="6" t="s">
        <v>136</v>
      </c>
      <c r="E593" s="70" t="s">
        <v>310</v>
      </c>
      <c r="F593" s="50">
        <v>0.43</v>
      </c>
      <c r="G593" s="83">
        <f t="shared" si="54"/>
        <v>0.43</v>
      </c>
      <c r="H593" s="84"/>
      <c r="I593" s="85">
        <f t="shared" si="50"/>
        <v>0</v>
      </c>
    </row>
    <row r="594" spans="1:9">
      <c r="A594" s="26">
        <v>0</v>
      </c>
      <c r="B594" s="6" t="s">
        <v>573</v>
      </c>
      <c r="C594" s="6" t="s">
        <v>570</v>
      </c>
      <c r="D594" s="6" t="s">
        <v>138</v>
      </c>
      <c r="E594" s="70" t="s">
        <v>310</v>
      </c>
      <c r="F594" s="50">
        <v>0.4</v>
      </c>
      <c r="G594" s="83">
        <f t="shared" si="54"/>
        <v>0.4</v>
      </c>
      <c r="H594" s="84"/>
      <c r="I594" s="85">
        <f t="shared" si="50"/>
        <v>0</v>
      </c>
    </row>
    <row r="595" spans="1:9">
      <c r="A595" s="26">
        <v>0</v>
      </c>
      <c r="B595" s="6" t="s">
        <v>574</v>
      </c>
      <c r="C595" s="6" t="s">
        <v>570</v>
      </c>
      <c r="D595" s="6" t="s">
        <v>140</v>
      </c>
      <c r="E595" s="70" t="s">
        <v>310</v>
      </c>
      <c r="F595" s="50">
        <v>0.37</v>
      </c>
      <c r="G595" s="83">
        <f t="shared" si="54"/>
        <v>0.37</v>
      </c>
      <c r="H595" s="84"/>
      <c r="I595" s="85">
        <f t="shared" si="50"/>
        <v>0</v>
      </c>
    </row>
    <row r="596" spans="1:9">
      <c r="A596" s="26">
        <v>0</v>
      </c>
      <c r="B596" s="6" t="s">
        <v>575</v>
      </c>
      <c r="C596" s="6" t="s">
        <v>570</v>
      </c>
      <c r="D596" s="6" t="s">
        <v>142</v>
      </c>
      <c r="E596" s="70" t="s">
        <v>310</v>
      </c>
      <c r="F596" s="50">
        <v>0.37</v>
      </c>
      <c r="G596" s="83">
        <f t="shared" si="54"/>
        <v>0.37</v>
      </c>
      <c r="H596" s="84"/>
      <c r="I596" s="85">
        <f t="shared" si="50"/>
        <v>0</v>
      </c>
    </row>
    <row r="597" spans="1:9">
      <c r="A597" s="26">
        <v>0</v>
      </c>
      <c r="B597" s="6" t="s">
        <v>576</v>
      </c>
      <c r="C597" s="6" t="s">
        <v>570</v>
      </c>
      <c r="D597" s="6" t="s">
        <v>144</v>
      </c>
      <c r="E597" s="70" t="s">
        <v>310</v>
      </c>
      <c r="F597" s="50">
        <v>0.37</v>
      </c>
      <c r="G597" s="83">
        <f t="shared" si="54"/>
        <v>0.37</v>
      </c>
      <c r="H597" s="84"/>
      <c r="I597" s="85">
        <f t="shared" si="50"/>
        <v>0</v>
      </c>
    </row>
    <row r="598" spans="1:9">
      <c r="A598" s="26">
        <v>0</v>
      </c>
      <c r="B598" s="6" t="s">
        <v>577</v>
      </c>
      <c r="C598" s="6" t="s">
        <v>570</v>
      </c>
      <c r="D598" s="6" t="s">
        <v>146</v>
      </c>
      <c r="E598" s="70" t="s">
        <v>310</v>
      </c>
      <c r="F598" s="50">
        <v>0.37</v>
      </c>
      <c r="G598" s="83">
        <f t="shared" si="54"/>
        <v>0.37</v>
      </c>
      <c r="H598" s="84"/>
      <c r="I598" s="85">
        <f t="shared" si="50"/>
        <v>0</v>
      </c>
    </row>
    <row r="599" spans="1:9">
      <c r="A599" s="26">
        <v>0</v>
      </c>
      <c r="B599" s="6" t="s">
        <v>578</v>
      </c>
      <c r="C599" s="6" t="s">
        <v>570</v>
      </c>
      <c r="D599" s="6" t="s">
        <v>148</v>
      </c>
      <c r="E599" s="70" t="s">
        <v>310</v>
      </c>
      <c r="F599" s="50">
        <v>0.37</v>
      </c>
      <c r="G599" s="83">
        <f t="shared" si="54"/>
        <v>0.37</v>
      </c>
      <c r="H599" s="84"/>
      <c r="I599" s="85">
        <f t="shared" si="50"/>
        <v>0</v>
      </c>
    </row>
    <row r="600" spans="1:9">
      <c r="A600" s="26">
        <v>0</v>
      </c>
      <c r="B600" s="6" t="s">
        <v>579</v>
      </c>
      <c r="C600" s="6" t="s">
        <v>570</v>
      </c>
      <c r="D600" s="6" t="s">
        <v>150</v>
      </c>
      <c r="E600" s="70" t="s">
        <v>310</v>
      </c>
      <c r="F600" s="50">
        <v>0.37</v>
      </c>
      <c r="G600" s="83">
        <f t="shared" si="54"/>
        <v>0.37</v>
      </c>
      <c r="H600" s="84"/>
      <c r="I600" s="85">
        <f t="shared" si="50"/>
        <v>0</v>
      </c>
    </row>
    <row r="601" spans="1:9">
      <c r="A601" s="26">
        <v>0</v>
      </c>
      <c r="B601" s="6" t="s">
        <v>580</v>
      </c>
      <c r="C601" s="6" t="s">
        <v>570</v>
      </c>
      <c r="D601" s="6" t="s">
        <v>152</v>
      </c>
      <c r="E601" s="70" t="s">
        <v>310</v>
      </c>
      <c r="F601" s="50">
        <v>0.37</v>
      </c>
      <c r="G601" s="83">
        <f t="shared" si="54"/>
        <v>0.37</v>
      </c>
      <c r="H601" s="84"/>
      <c r="I601" s="85">
        <f t="shared" si="50"/>
        <v>0</v>
      </c>
    </row>
    <row r="602" spans="1:9">
      <c r="A602" s="26">
        <v>0</v>
      </c>
      <c r="B602" s="6" t="s">
        <v>581</v>
      </c>
      <c r="C602" s="6" t="s">
        <v>570</v>
      </c>
      <c r="D602" s="6" t="s">
        <v>154</v>
      </c>
      <c r="E602" s="70" t="s">
        <v>310</v>
      </c>
      <c r="F602" s="50">
        <v>0.37</v>
      </c>
      <c r="G602" s="83">
        <f t="shared" si="54"/>
        <v>0.37</v>
      </c>
      <c r="H602" s="84"/>
      <c r="I602" s="85">
        <f t="shared" si="50"/>
        <v>0</v>
      </c>
    </row>
    <row r="603" spans="1:9">
      <c r="A603" s="26">
        <v>0</v>
      </c>
      <c r="B603" s="6" t="s">
        <v>582</v>
      </c>
      <c r="C603" s="6" t="s">
        <v>570</v>
      </c>
      <c r="D603" s="6" t="s">
        <v>156</v>
      </c>
      <c r="E603" s="70" t="s">
        <v>310</v>
      </c>
      <c r="F603" s="50">
        <v>0.37</v>
      </c>
      <c r="G603" s="83">
        <f t="shared" si="54"/>
        <v>0.37</v>
      </c>
      <c r="H603" s="84"/>
      <c r="I603" s="85">
        <f t="shared" si="50"/>
        <v>0</v>
      </c>
    </row>
    <row r="604" spans="1:9">
      <c r="A604" s="26">
        <v>0</v>
      </c>
      <c r="B604" s="6" t="s">
        <v>583</v>
      </c>
      <c r="C604" s="6" t="s">
        <v>570</v>
      </c>
      <c r="D604" s="6" t="s">
        <v>158</v>
      </c>
      <c r="E604" s="70" t="s">
        <v>310</v>
      </c>
      <c r="F604" s="50">
        <v>0.37</v>
      </c>
      <c r="G604" s="83">
        <f t="shared" si="54"/>
        <v>0.37</v>
      </c>
      <c r="H604" s="84"/>
      <c r="I604" s="85">
        <f t="shared" si="50"/>
        <v>0</v>
      </c>
    </row>
    <row r="605" spans="1:9">
      <c r="A605" s="26">
        <v>0</v>
      </c>
      <c r="B605" s="6" t="s">
        <v>584</v>
      </c>
      <c r="C605" s="6" t="s">
        <v>585</v>
      </c>
      <c r="D605" s="6" t="s">
        <v>159</v>
      </c>
      <c r="E605" s="70" t="s">
        <v>310</v>
      </c>
      <c r="F605" s="50">
        <v>0.37</v>
      </c>
      <c r="G605" s="83">
        <f t="shared" si="54"/>
        <v>0.37</v>
      </c>
      <c r="H605" s="84"/>
      <c r="I605" s="85">
        <f t="shared" si="50"/>
        <v>0</v>
      </c>
    </row>
    <row r="606" spans="1:9">
      <c r="A606" s="26">
        <v>0</v>
      </c>
      <c r="B606" s="6" t="s">
        <v>586</v>
      </c>
      <c r="C606" s="6" t="s">
        <v>585</v>
      </c>
      <c r="D606" s="6" t="s">
        <v>160</v>
      </c>
      <c r="E606" s="70" t="s">
        <v>310</v>
      </c>
      <c r="F606" s="50">
        <v>0.41</v>
      </c>
      <c r="G606" s="83">
        <f t="shared" si="54"/>
        <v>0.41</v>
      </c>
      <c r="H606" s="84"/>
      <c r="I606" s="85">
        <f t="shared" si="50"/>
        <v>0</v>
      </c>
    </row>
    <row r="607" spans="1:9">
      <c r="A607" s="26">
        <v>0</v>
      </c>
      <c r="B607" s="6" t="s">
        <v>587</v>
      </c>
      <c r="C607" s="6" t="s">
        <v>585</v>
      </c>
      <c r="D607" s="6" t="s">
        <v>161</v>
      </c>
      <c r="E607" s="70" t="s">
        <v>310</v>
      </c>
      <c r="F607" s="50">
        <v>0.41</v>
      </c>
      <c r="G607" s="83">
        <f t="shared" si="54"/>
        <v>0.41</v>
      </c>
      <c r="H607" s="84"/>
      <c r="I607" s="85">
        <f t="shared" si="50"/>
        <v>0</v>
      </c>
    </row>
    <row r="608" spans="1:9">
      <c r="A608" s="26">
        <v>0</v>
      </c>
      <c r="B608" s="6" t="s">
        <v>588</v>
      </c>
      <c r="C608" s="6" t="s">
        <v>585</v>
      </c>
      <c r="D608" s="6" t="s">
        <v>162</v>
      </c>
      <c r="E608" s="70" t="s">
        <v>310</v>
      </c>
      <c r="F608" s="50">
        <v>0.47</v>
      </c>
      <c r="G608" s="83">
        <f t="shared" si="54"/>
        <v>0.47</v>
      </c>
      <c r="H608" s="84"/>
      <c r="I608" s="85">
        <f t="shared" si="50"/>
        <v>0</v>
      </c>
    </row>
    <row r="609" spans="1:9">
      <c r="A609" s="26">
        <v>0</v>
      </c>
      <c r="B609" s="6" t="s">
        <v>589</v>
      </c>
      <c r="C609" s="6" t="s">
        <v>585</v>
      </c>
      <c r="D609" s="6" t="s">
        <v>163</v>
      </c>
      <c r="E609" s="70" t="s">
        <v>310</v>
      </c>
      <c r="F609" s="50">
        <v>0.47</v>
      </c>
      <c r="G609" s="83">
        <f t="shared" si="54"/>
        <v>0.47</v>
      </c>
      <c r="H609" s="84"/>
      <c r="I609" s="85">
        <f t="shared" si="50"/>
        <v>0</v>
      </c>
    </row>
    <row r="610" spans="1:9">
      <c r="A610" s="26">
        <v>0</v>
      </c>
      <c r="B610" s="6" t="s">
        <v>3609</v>
      </c>
      <c r="C610" s="6" t="s">
        <v>585</v>
      </c>
      <c r="D610" s="6" t="s">
        <v>3610</v>
      </c>
      <c r="E610" s="70" t="s">
        <v>310</v>
      </c>
      <c r="F610" s="50">
        <v>0.54</v>
      </c>
      <c r="G610" s="83">
        <f>F610*(1-Скидка_SUNMIGHT)</f>
        <v>0.54</v>
      </c>
      <c r="H610" s="84"/>
      <c r="I610" s="85">
        <f>G610*H610</f>
        <v>0</v>
      </c>
    </row>
    <row r="611" spans="1:9">
      <c r="A611" s="26">
        <v>0</v>
      </c>
      <c r="B611" s="6" t="s">
        <v>3611</v>
      </c>
      <c r="C611" s="6" t="s">
        <v>585</v>
      </c>
      <c r="D611" s="6" t="s">
        <v>3612</v>
      </c>
      <c r="E611" s="70" t="s">
        <v>310</v>
      </c>
      <c r="F611" s="50">
        <v>0.62</v>
      </c>
      <c r="G611" s="83">
        <f>F611*(1-Скидка_SUNMIGHT)</f>
        <v>0.62</v>
      </c>
      <c r="H611" s="84"/>
      <c r="I611" s="85">
        <f>G611*H611</f>
        <v>0</v>
      </c>
    </row>
    <row r="612" spans="1:9">
      <c r="A612" s="26">
        <v>0</v>
      </c>
      <c r="B612" s="6" t="s">
        <v>590</v>
      </c>
      <c r="C612" s="6" t="s">
        <v>591</v>
      </c>
      <c r="D612" s="6" t="s">
        <v>162</v>
      </c>
      <c r="E612" s="70" t="s">
        <v>592</v>
      </c>
      <c r="F612" s="50">
        <v>0.26</v>
      </c>
      <c r="G612" s="83">
        <f t="shared" si="54"/>
        <v>0.26</v>
      </c>
      <c r="H612" s="84"/>
      <c r="I612" s="85">
        <f t="shared" si="50"/>
        <v>0</v>
      </c>
    </row>
    <row r="613" spans="1:9">
      <c r="A613" s="26">
        <v>0</v>
      </c>
      <c r="B613" s="6" t="s">
        <v>593</v>
      </c>
      <c r="C613" s="49" t="s">
        <v>591</v>
      </c>
      <c r="D613" s="49" t="s">
        <v>163</v>
      </c>
      <c r="E613" s="70" t="s">
        <v>592</v>
      </c>
      <c r="F613" s="50">
        <v>0.26</v>
      </c>
      <c r="G613" s="83">
        <f t="shared" si="54"/>
        <v>0.26</v>
      </c>
      <c r="H613" s="84"/>
      <c r="I613" s="85">
        <f t="shared" si="50"/>
        <v>0</v>
      </c>
    </row>
    <row r="614" spans="1:9">
      <c r="A614" s="26">
        <v>0</v>
      </c>
      <c r="B614" s="6" t="s">
        <v>3613</v>
      </c>
      <c r="C614" s="49" t="s">
        <v>591</v>
      </c>
      <c r="D614" s="49" t="s">
        <v>3610</v>
      </c>
      <c r="E614" s="70" t="s">
        <v>592</v>
      </c>
      <c r="F614" s="50">
        <v>0.3</v>
      </c>
      <c r="G614" s="83">
        <f>F614*(1-Скидка_SUNMIGHT)</f>
        <v>0.3</v>
      </c>
      <c r="H614" s="84"/>
      <c r="I614" s="85">
        <f>G614*H614</f>
        <v>0</v>
      </c>
    </row>
    <row r="615" spans="1:9">
      <c r="A615" s="26">
        <v>0</v>
      </c>
      <c r="B615" s="6" t="s">
        <v>3614</v>
      </c>
      <c r="C615" s="49" t="s">
        <v>591</v>
      </c>
      <c r="D615" s="49" t="s">
        <v>3612</v>
      </c>
      <c r="E615" s="70" t="s">
        <v>592</v>
      </c>
      <c r="F615" s="50">
        <v>0.34</v>
      </c>
      <c r="G615" s="83">
        <f>F615*(1-Скидка_SUNMIGHT)</f>
        <v>0.34</v>
      </c>
      <c r="H615" s="84"/>
      <c r="I615" s="85">
        <f>G615*H615</f>
        <v>0</v>
      </c>
    </row>
    <row r="616" spans="1:9" ht="12" thickBot="1">
      <c r="A616" s="26"/>
      <c r="B616" s="6"/>
      <c r="C616" s="49"/>
      <c r="D616" s="49"/>
      <c r="E616" s="70"/>
      <c r="F616" s="50"/>
      <c r="G616" s="83"/>
      <c r="H616" s="84"/>
      <c r="I616" s="85"/>
    </row>
    <row r="617" spans="1:9">
      <c r="A617" s="26"/>
      <c r="B617" s="317" t="s">
        <v>3705</v>
      </c>
      <c r="C617" s="318"/>
      <c r="D617" s="318"/>
      <c r="E617" s="318"/>
      <c r="F617" s="318"/>
      <c r="G617" s="83"/>
      <c r="H617" s="84"/>
      <c r="I617" s="85"/>
    </row>
    <row r="618" spans="1:9">
      <c r="A618" s="26"/>
      <c r="B618" s="51" t="s">
        <v>594</v>
      </c>
      <c r="C618" s="49"/>
      <c r="D618" s="49"/>
      <c r="E618" s="70"/>
      <c r="F618" s="50"/>
      <c r="G618" s="83"/>
      <c r="H618" s="84"/>
      <c r="I618" s="85"/>
    </row>
    <row r="619" spans="1:9">
      <c r="A619" s="26">
        <v>0</v>
      </c>
      <c r="B619" s="6" t="s">
        <v>595</v>
      </c>
      <c r="C619" s="49" t="s">
        <v>3167</v>
      </c>
      <c r="D619" s="49" t="s">
        <v>596</v>
      </c>
      <c r="E619" s="70" t="s">
        <v>597</v>
      </c>
      <c r="F619" s="50">
        <v>1.19</v>
      </c>
      <c r="G619" s="83">
        <f>F619*(1-Скидка_SUNMIGHT)</f>
        <v>1.19</v>
      </c>
      <c r="H619" s="84"/>
      <c r="I619" s="85">
        <f t="shared" si="50"/>
        <v>0</v>
      </c>
    </row>
    <row r="620" spans="1:9">
      <c r="A620" s="26">
        <v>0</v>
      </c>
      <c r="B620" s="6" t="s">
        <v>598</v>
      </c>
      <c r="C620" s="49" t="s">
        <v>3168</v>
      </c>
      <c r="D620" s="49" t="s">
        <v>599</v>
      </c>
      <c r="E620" s="70" t="s">
        <v>597</v>
      </c>
      <c r="F620" s="50">
        <v>1.19</v>
      </c>
      <c r="G620" s="83">
        <f>F620*(1-Скидка_SUNMIGHT)</f>
        <v>1.19</v>
      </c>
      <c r="H620" s="84"/>
      <c r="I620" s="85">
        <f t="shared" si="50"/>
        <v>0</v>
      </c>
    </row>
    <row r="621" spans="1:9">
      <c r="A621" s="26">
        <v>0</v>
      </c>
      <c r="B621" s="6" t="s">
        <v>600</v>
      </c>
      <c r="C621" s="49" t="s">
        <v>3169</v>
      </c>
      <c r="D621" s="49" t="s">
        <v>601</v>
      </c>
      <c r="E621" s="70" t="s">
        <v>597</v>
      </c>
      <c r="F621" s="50">
        <v>1.19</v>
      </c>
      <c r="G621" s="83">
        <f>F621*(1-Скидка_SUNMIGHT)</f>
        <v>1.19</v>
      </c>
      <c r="H621" s="84"/>
      <c r="I621" s="85">
        <f t="shared" si="50"/>
        <v>0</v>
      </c>
    </row>
    <row r="622" spans="1:9">
      <c r="A622" s="26"/>
      <c r="B622" s="6"/>
      <c r="C622" s="49"/>
      <c r="D622" s="49"/>
      <c r="E622" s="70"/>
      <c r="F622" s="50"/>
      <c r="G622" s="83"/>
      <c r="H622" s="84"/>
      <c r="I622" s="85"/>
    </row>
    <row r="623" spans="1:9">
      <c r="A623" s="26">
        <v>0</v>
      </c>
      <c r="B623" s="6" t="s">
        <v>602</v>
      </c>
      <c r="C623" s="49" t="s">
        <v>3170</v>
      </c>
      <c r="D623" s="49" t="s">
        <v>596</v>
      </c>
      <c r="E623" s="70" t="s">
        <v>597</v>
      </c>
      <c r="F623" s="50">
        <v>1.1499999999999999</v>
      </c>
      <c r="G623" s="83">
        <f>F623*(1-Скидка_SUNMIGHT)</f>
        <v>1.1499999999999999</v>
      </c>
      <c r="H623" s="84"/>
      <c r="I623" s="85">
        <f t="shared" si="50"/>
        <v>0</v>
      </c>
    </row>
    <row r="624" spans="1:9">
      <c r="A624" s="26">
        <v>0</v>
      </c>
      <c r="B624" s="6" t="s">
        <v>603</v>
      </c>
      <c r="C624" s="49" t="s">
        <v>3171</v>
      </c>
      <c r="D624" s="49" t="s">
        <v>599</v>
      </c>
      <c r="E624" s="70" t="s">
        <v>597</v>
      </c>
      <c r="F624" s="50">
        <v>1.1499999999999999</v>
      </c>
      <c r="G624" s="83">
        <f>F624*(1-Скидка_SUNMIGHT)</f>
        <v>1.1499999999999999</v>
      </c>
      <c r="H624" s="84"/>
      <c r="I624" s="85">
        <f t="shared" si="50"/>
        <v>0</v>
      </c>
    </row>
    <row r="625" spans="1:9">
      <c r="A625" s="26">
        <v>0</v>
      </c>
      <c r="B625" s="6" t="s">
        <v>604</v>
      </c>
      <c r="C625" s="49" t="s">
        <v>3172</v>
      </c>
      <c r="D625" s="49" t="s">
        <v>601</v>
      </c>
      <c r="E625" s="70" t="s">
        <v>597</v>
      </c>
      <c r="F625" s="50">
        <v>1.1499999999999999</v>
      </c>
      <c r="G625" s="83">
        <f>F625*(1-Скидка_SUNMIGHT)</f>
        <v>1.1499999999999999</v>
      </c>
      <c r="H625" s="84"/>
      <c r="I625" s="85">
        <f t="shared" si="50"/>
        <v>0</v>
      </c>
    </row>
    <row r="626" spans="1:9" ht="12" thickBot="1">
      <c r="A626" s="26"/>
      <c r="B626" s="6"/>
      <c r="C626" s="49"/>
      <c r="D626" s="49"/>
      <c r="E626" s="70"/>
      <c r="F626" s="50"/>
      <c r="G626" s="83"/>
      <c r="H626" s="84"/>
      <c r="I626" s="85"/>
    </row>
    <row r="627" spans="1:9">
      <c r="A627" s="26"/>
      <c r="B627" s="317" t="s">
        <v>3706</v>
      </c>
      <c r="C627" s="318"/>
      <c r="D627" s="318"/>
      <c r="E627" s="318"/>
      <c r="F627" s="318"/>
      <c r="G627" s="83"/>
      <c r="H627" s="84"/>
      <c r="I627" s="85"/>
    </row>
    <row r="628" spans="1:9">
      <c r="A628" s="26"/>
      <c r="B628" s="51" t="s">
        <v>3707</v>
      </c>
      <c r="C628" s="73"/>
      <c r="D628" s="73"/>
      <c r="E628" s="73"/>
      <c r="F628" s="169"/>
      <c r="G628" s="83"/>
      <c r="H628" s="84"/>
      <c r="I628" s="85"/>
    </row>
    <row r="629" spans="1:9">
      <c r="A629" s="26">
        <v>0</v>
      </c>
      <c r="B629" s="6" t="s">
        <v>611</v>
      </c>
      <c r="C629" s="6" t="s">
        <v>3173</v>
      </c>
      <c r="D629" s="6" t="s">
        <v>605</v>
      </c>
      <c r="E629" s="74" t="s">
        <v>606</v>
      </c>
      <c r="F629" s="7">
        <v>1.55</v>
      </c>
      <c r="G629" s="83">
        <f t="shared" ref="G629:G635" si="55">F629*(1-Скидка_SUNMIGHT)</f>
        <v>1.55</v>
      </c>
      <c r="H629" s="84"/>
      <c r="I629" s="85">
        <f t="shared" si="50"/>
        <v>0</v>
      </c>
    </row>
    <row r="630" spans="1:9">
      <c r="A630" s="26">
        <v>0</v>
      </c>
      <c r="B630" s="6" t="s">
        <v>612</v>
      </c>
      <c r="C630" s="6" t="s">
        <v>3173</v>
      </c>
      <c r="D630" s="6" t="s">
        <v>607</v>
      </c>
      <c r="E630" s="74" t="s">
        <v>606</v>
      </c>
      <c r="F630" s="7">
        <v>1.55</v>
      </c>
      <c r="G630" s="83">
        <f t="shared" si="55"/>
        <v>1.55</v>
      </c>
      <c r="H630" s="84"/>
      <c r="I630" s="85">
        <f t="shared" si="50"/>
        <v>0</v>
      </c>
    </row>
    <row r="631" spans="1:9">
      <c r="A631" s="26">
        <v>0</v>
      </c>
      <c r="B631" s="6" t="s">
        <v>613</v>
      </c>
      <c r="C631" s="6" t="s">
        <v>3173</v>
      </c>
      <c r="D631" s="6" t="s">
        <v>596</v>
      </c>
      <c r="E631" s="74" t="s">
        <v>606</v>
      </c>
      <c r="F631" s="7">
        <v>1.55</v>
      </c>
      <c r="G631" s="83">
        <f t="shared" si="55"/>
        <v>1.55</v>
      </c>
      <c r="H631" s="84"/>
      <c r="I631" s="85">
        <f t="shared" ref="I631:I662" si="56">G631*H631</f>
        <v>0</v>
      </c>
    </row>
    <row r="632" spans="1:9">
      <c r="A632" s="26">
        <v>0</v>
      </c>
      <c r="B632" s="6" t="s">
        <v>614</v>
      </c>
      <c r="C632" s="6" t="s">
        <v>3173</v>
      </c>
      <c r="D632" s="6" t="s">
        <v>599</v>
      </c>
      <c r="E632" s="74" t="s">
        <v>606</v>
      </c>
      <c r="F632" s="7">
        <v>1.55</v>
      </c>
      <c r="G632" s="83">
        <f t="shared" si="55"/>
        <v>1.55</v>
      </c>
      <c r="H632" s="84"/>
      <c r="I632" s="85">
        <f t="shared" si="56"/>
        <v>0</v>
      </c>
    </row>
    <row r="633" spans="1:9">
      <c r="A633" s="26">
        <v>0</v>
      </c>
      <c r="B633" s="6" t="s">
        <v>615</v>
      </c>
      <c r="C633" s="6" t="s">
        <v>3173</v>
      </c>
      <c r="D633" s="6" t="s">
        <v>608</v>
      </c>
      <c r="E633" s="74" t="s">
        <v>606</v>
      </c>
      <c r="F633" s="7">
        <v>1.55</v>
      </c>
      <c r="G633" s="83">
        <f t="shared" si="55"/>
        <v>1.55</v>
      </c>
      <c r="H633" s="84"/>
      <c r="I633" s="85">
        <f t="shared" si="56"/>
        <v>0</v>
      </c>
    </row>
    <row r="634" spans="1:9">
      <c r="A634" s="26">
        <v>0</v>
      </c>
      <c r="B634" s="6" t="s">
        <v>616</v>
      </c>
      <c r="C634" s="6" t="s">
        <v>3173</v>
      </c>
      <c r="D634" s="6" t="s">
        <v>609</v>
      </c>
      <c r="E634" s="74" t="s">
        <v>606</v>
      </c>
      <c r="F634" s="7">
        <v>1.55</v>
      </c>
      <c r="G634" s="83">
        <f t="shared" si="55"/>
        <v>1.55</v>
      </c>
      <c r="H634" s="84"/>
      <c r="I634" s="85">
        <f t="shared" si="56"/>
        <v>0</v>
      </c>
    </row>
    <row r="635" spans="1:9">
      <c r="A635" s="26">
        <v>0</v>
      </c>
      <c r="B635" s="6" t="s">
        <v>617</v>
      </c>
      <c r="C635" s="6" t="s">
        <v>3173</v>
      </c>
      <c r="D635" s="6" t="s">
        <v>610</v>
      </c>
      <c r="E635" s="74" t="s">
        <v>606</v>
      </c>
      <c r="F635" s="7">
        <v>1.81</v>
      </c>
      <c r="G635" s="83">
        <f t="shared" si="55"/>
        <v>1.81</v>
      </c>
      <c r="H635" s="84"/>
      <c r="I635" s="85">
        <f t="shared" si="56"/>
        <v>0</v>
      </c>
    </row>
    <row r="636" spans="1:9">
      <c r="A636" s="26">
        <v>0</v>
      </c>
      <c r="B636" s="6" t="s">
        <v>3437</v>
      </c>
      <c r="C636" s="6" t="s">
        <v>3173</v>
      </c>
      <c r="D636" s="6" t="s">
        <v>3438</v>
      </c>
      <c r="E636" s="74" t="s">
        <v>606</v>
      </c>
      <c r="F636" s="7">
        <v>1.81</v>
      </c>
      <c r="G636" s="83">
        <f>F636*(1-Скидка_SUNMIGHT)</f>
        <v>1.81</v>
      </c>
      <c r="H636" s="84"/>
      <c r="I636" s="85">
        <f>G636*H636</f>
        <v>0</v>
      </c>
    </row>
    <row r="637" spans="1:9">
      <c r="A637" s="26"/>
      <c r="B637" s="6"/>
      <c r="C637" s="6"/>
      <c r="D637" s="6"/>
      <c r="E637" s="74"/>
      <c r="F637" s="7"/>
      <c r="G637" s="83"/>
      <c r="H637" s="84"/>
      <c r="I637" s="85"/>
    </row>
    <row r="638" spans="1:9">
      <c r="A638" s="26">
        <v>0</v>
      </c>
      <c r="B638" s="6" t="s">
        <v>618</v>
      </c>
      <c r="C638" s="6" t="s">
        <v>3174</v>
      </c>
      <c r="D638" s="6" t="s">
        <v>605</v>
      </c>
      <c r="E638" s="74" t="s">
        <v>606</v>
      </c>
      <c r="F638" s="7">
        <v>1.72</v>
      </c>
      <c r="G638" s="83">
        <f t="shared" ref="G638:G644" si="57">F638*(1-Скидка_SUNMIGHT)</f>
        <v>1.72</v>
      </c>
      <c r="H638" s="84"/>
      <c r="I638" s="85">
        <f t="shared" si="56"/>
        <v>0</v>
      </c>
    </row>
    <row r="639" spans="1:9">
      <c r="A639" s="26">
        <v>0</v>
      </c>
      <c r="B639" s="6" t="s">
        <v>619</v>
      </c>
      <c r="C639" s="6" t="s">
        <v>3174</v>
      </c>
      <c r="D639" s="6" t="s">
        <v>607</v>
      </c>
      <c r="E639" s="74" t="s">
        <v>606</v>
      </c>
      <c r="F639" s="7">
        <v>1.72</v>
      </c>
      <c r="G639" s="83">
        <f t="shared" si="57"/>
        <v>1.72</v>
      </c>
      <c r="H639" s="84"/>
      <c r="I639" s="85">
        <f t="shared" si="56"/>
        <v>0</v>
      </c>
    </row>
    <row r="640" spans="1:9">
      <c r="A640" s="26">
        <v>0</v>
      </c>
      <c r="B640" s="6" t="s">
        <v>620</v>
      </c>
      <c r="C640" s="6" t="s">
        <v>3174</v>
      </c>
      <c r="D640" s="6" t="s">
        <v>596</v>
      </c>
      <c r="E640" s="74" t="s">
        <v>606</v>
      </c>
      <c r="F640" s="7">
        <v>1.72</v>
      </c>
      <c r="G640" s="83">
        <f t="shared" si="57"/>
        <v>1.72</v>
      </c>
      <c r="H640" s="84"/>
      <c r="I640" s="85">
        <f t="shared" si="56"/>
        <v>0</v>
      </c>
    </row>
    <row r="641" spans="1:9">
      <c r="A641" s="26">
        <v>0</v>
      </c>
      <c r="B641" s="6" t="s">
        <v>621</v>
      </c>
      <c r="C641" s="6" t="s">
        <v>3174</v>
      </c>
      <c r="D641" s="6" t="s">
        <v>599</v>
      </c>
      <c r="E641" s="74" t="s">
        <v>606</v>
      </c>
      <c r="F641" s="7">
        <v>1.72</v>
      </c>
      <c r="G641" s="83">
        <f t="shared" si="57"/>
        <v>1.72</v>
      </c>
      <c r="H641" s="84"/>
      <c r="I641" s="85">
        <f t="shared" si="56"/>
        <v>0</v>
      </c>
    </row>
    <row r="642" spans="1:9">
      <c r="A642" s="26">
        <v>0</v>
      </c>
      <c r="B642" s="6" t="s">
        <v>622</v>
      </c>
      <c r="C642" s="6" t="s">
        <v>3174</v>
      </c>
      <c r="D642" s="6" t="s">
        <v>608</v>
      </c>
      <c r="E642" s="74" t="s">
        <v>606</v>
      </c>
      <c r="F642" s="7">
        <v>1.72</v>
      </c>
      <c r="G642" s="83">
        <f t="shared" si="57"/>
        <v>1.72</v>
      </c>
      <c r="H642" s="84"/>
      <c r="I642" s="85">
        <f t="shared" si="56"/>
        <v>0</v>
      </c>
    </row>
    <row r="643" spans="1:9">
      <c r="A643" s="26">
        <v>0</v>
      </c>
      <c r="B643" s="6" t="s">
        <v>623</v>
      </c>
      <c r="C643" s="6" t="s">
        <v>3174</v>
      </c>
      <c r="D643" s="6" t="s">
        <v>609</v>
      </c>
      <c r="E643" s="74" t="s">
        <v>606</v>
      </c>
      <c r="F643" s="7">
        <v>1.72</v>
      </c>
      <c r="G643" s="83">
        <f t="shared" si="57"/>
        <v>1.72</v>
      </c>
      <c r="H643" s="84"/>
      <c r="I643" s="85">
        <f t="shared" si="56"/>
        <v>0</v>
      </c>
    </row>
    <row r="644" spans="1:9">
      <c r="A644" s="26">
        <v>0</v>
      </c>
      <c r="B644" s="6" t="s">
        <v>624</v>
      </c>
      <c r="C644" s="6" t="s">
        <v>3174</v>
      </c>
      <c r="D644" s="6" t="s">
        <v>610</v>
      </c>
      <c r="E644" s="74" t="s">
        <v>606</v>
      </c>
      <c r="F644" s="7">
        <v>2.09</v>
      </c>
      <c r="G644" s="83">
        <f t="shared" si="57"/>
        <v>2.09</v>
      </c>
      <c r="H644" s="84"/>
      <c r="I644" s="85">
        <f t="shared" si="56"/>
        <v>0</v>
      </c>
    </row>
    <row r="645" spans="1:9">
      <c r="A645" s="26">
        <v>0</v>
      </c>
      <c r="B645" s="6" t="s">
        <v>3439</v>
      </c>
      <c r="C645" s="6" t="s">
        <v>3174</v>
      </c>
      <c r="D645" s="6" t="s">
        <v>3438</v>
      </c>
      <c r="E645" s="74" t="s">
        <v>606</v>
      </c>
      <c r="F645" s="7">
        <v>2.09</v>
      </c>
      <c r="G645" s="83">
        <f>F645*(1-Скидка_SUNMIGHT)</f>
        <v>2.09</v>
      </c>
      <c r="H645" s="84"/>
      <c r="I645" s="85">
        <f>G645*H645</f>
        <v>0</v>
      </c>
    </row>
    <row r="646" spans="1:9" ht="12" thickBot="1">
      <c r="A646" s="26"/>
      <c r="B646" s="6"/>
      <c r="C646" s="6"/>
      <c r="D646" s="6"/>
      <c r="E646" s="74"/>
      <c r="F646" s="7"/>
      <c r="G646" s="83"/>
      <c r="H646" s="84"/>
      <c r="I646" s="85"/>
    </row>
    <row r="647" spans="1:9">
      <c r="A647" s="26"/>
      <c r="B647" s="317" t="s">
        <v>3708</v>
      </c>
      <c r="C647" s="318"/>
      <c r="D647" s="318"/>
      <c r="E647" s="318"/>
      <c r="F647" s="318"/>
      <c r="G647" s="83"/>
      <c r="H647" s="84"/>
      <c r="I647" s="85"/>
    </row>
    <row r="648" spans="1:9">
      <c r="A648" s="26"/>
      <c r="B648" s="51" t="s">
        <v>3709</v>
      </c>
      <c r="C648" s="205"/>
      <c r="D648" s="205"/>
      <c r="E648" s="70"/>
      <c r="F648" s="205"/>
      <c r="G648" s="83"/>
      <c r="H648" s="84"/>
      <c r="I648" s="85"/>
    </row>
    <row r="649" spans="1:9">
      <c r="A649" s="26">
        <v>0</v>
      </c>
      <c r="B649" s="6" t="s">
        <v>627</v>
      </c>
      <c r="C649" s="4" t="s">
        <v>628</v>
      </c>
      <c r="D649" s="4" t="s">
        <v>629</v>
      </c>
      <c r="E649" s="70" t="s">
        <v>630</v>
      </c>
      <c r="F649" s="5">
        <v>1.1200000000000001</v>
      </c>
      <c r="G649" s="83">
        <f t="shared" ref="G649:G662" si="58">F649*(1-Скидка_SUNMIGHT)</f>
        <v>1.1200000000000001</v>
      </c>
      <c r="H649" s="84"/>
      <c r="I649" s="85">
        <f t="shared" si="56"/>
        <v>0</v>
      </c>
    </row>
    <row r="650" spans="1:9">
      <c r="A650" s="26">
        <v>0</v>
      </c>
      <c r="B650" s="6" t="s">
        <v>631</v>
      </c>
      <c r="C650" s="4" t="s">
        <v>628</v>
      </c>
      <c r="D650" s="4" t="s">
        <v>632</v>
      </c>
      <c r="E650" s="70" t="s">
        <v>630</v>
      </c>
      <c r="F650" s="5">
        <v>1.1000000000000001</v>
      </c>
      <c r="G650" s="83">
        <f t="shared" si="58"/>
        <v>1.1000000000000001</v>
      </c>
      <c r="H650" s="84"/>
      <c r="I650" s="85">
        <f t="shared" si="56"/>
        <v>0</v>
      </c>
    </row>
    <row r="651" spans="1:9">
      <c r="A651" s="26">
        <v>0</v>
      </c>
      <c r="B651" s="6" t="s">
        <v>633</v>
      </c>
      <c r="C651" s="4" t="s">
        <v>628</v>
      </c>
      <c r="D651" s="4" t="s">
        <v>634</v>
      </c>
      <c r="E651" s="70" t="s">
        <v>630</v>
      </c>
      <c r="F651" s="5">
        <v>1.07</v>
      </c>
      <c r="G651" s="83">
        <f t="shared" si="58"/>
        <v>1.07</v>
      </c>
      <c r="H651" s="84"/>
      <c r="I651" s="85">
        <f t="shared" si="56"/>
        <v>0</v>
      </c>
    </row>
    <row r="652" spans="1:9">
      <c r="A652" s="26">
        <v>0</v>
      </c>
      <c r="B652" s="6" t="s">
        <v>635</v>
      </c>
      <c r="C652" s="4" t="s">
        <v>628</v>
      </c>
      <c r="D652" s="4" t="s">
        <v>636</v>
      </c>
      <c r="E652" s="70" t="s">
        <v>630</v>
      </c>
      <c r="F652" s="5">
        <v>1.07</v>
      </c>
      <c r="G652" s="83">
        <f t="shared" si="58"/>
        <v>1.07</v>
      </c>
      <c r="H652" s="84"/>
      <c r="I652" s="85">
        <f t="shared" si="56"/>
        <v>0</v>
      </c>
    </row>
    <row r="653" spans="1:9">
      <c r="A653" s="26">
        <v>0</v>
      </c>
      <c r="B653" s="6" t="s">
        <v>637</v>
      </c>
      <c r="C653" s="4" t="s">
        <v>628</v>
      </c>
      <c r="D653" s="4" t="s">
        <v>638</v>
      </c>
      <c r="E653" s="70" t="s">
        <v>630</v>
      </c>
      <c r="F653" s="5">
        <v>1.07</v>
      </c>
      <c r="G653" s="83">
        <f t="shared" si="58"/>
        <v>1.07</v>
      </c>
      <c r="H653" s="84"/>
      <c r="I653" s="85">
        <f t="shared" si="56"/>
        <v>0</v>
      </c>
    </row>
    <row r="654" spans="1:9">
      <c r="A654" s="26">
        <v>0</v>
      </c>
      <c r="B654" s="6" t="s">
        <v>639</v>
      </c>
      <c r="C654" s="4" t="s">
        <v>628</v>
      </c>
      <c r="D654" s="4" t="s">
        <v>640</v>
      </c>
      <c r="E654" s="70" t="s">
        <v>630</v>
      </c>
      <c r="F654" s="5">
        <v>1.07</v>
      </c>
      <c r="G654" s="83">
        <f t="shared" si="58"/>
        <v>1.07</v>
      </c>
      <c r="H654" s="84"/>
      <c r="I654" s="85">
        <f t="shared" si="56"/>
        <v>0</v>
      </c>
    </row>
    <row r="655" spans="1:9">
      <c r="A655" s="26">
        <v>0</v>
      </c>
      <c r="B655" s="6" t="s">
        <v>641</v>
      </c>
      <c r="C655" s="4" t="s">
        <v>628</v>
      </c>
      <c r="D655" s="4" t="s">
        <v>642</v>
      </c>
      <c r="E655" s="70" t="s">
        <v>630</v>
      </c>
      <c r="F655" s="5">
        <v>1.07</v>
      </c>
      <c r="G655" s="83">
        <f t="shared" si="58"/>
        <v>1.07</v>
      </c>
      <c r="H655" s="84"/>
      <c r="I655" s="85">
        <f t="shared" si="56"/>
        <v>0</v>
      </c>
    </row>
    <row r="656" spans="1:9">
      <c r="A656" s="26">
        <v>0</v>
      </c>
      <c r="B656" s="6" t="s">
        <v>643</v>
      </c>
      <c r="C656" s="4" t="s">
        <v>644</v>
      </c>
      <c r="D656" s="4" t="s">
        <v>629</v>
      </c>
      <c r="E656" s="70" t="s">
        <v>630</v>
      </c>
      <c r="F656" s="5">
        <v>0.85</v>
      </c>
      <c r="G656" s="83">
        <f t="shared" si="58"/>
        <v>0.85</v>
      </c>
      <c r="H656" s="84"/>
      <c r="I656" s="85">
        <f t="shared" si="56"/>
        <v>0</v>
      </c>
    </row>
    <row r="657" spans="1:9">
      <c r="A657" s="26">
        <v>0</v>
      </c>
      <c r="B657" s="6" t="s">
        <v>645</v>
      </c>
      <c r="C657" s="4" t="s">
        <v>644</v>
      </c>
      <c r="D657" s="4" t="s">
        <v>632</v>
      </c>
      <c r="E657" s="70" t="s">
        <v>630</v>
      </c>
      <c r="F657" s="5">
        <v>0.84</v>
      </c>
      <c r="G657" s="83">
        <f t="shared" si="58"/>
        <v>0.84</v>
      </c>
      <c r="H657" s="84"/>
      <c r="I657" s="85">
        <f t="shared" si="56"/>
        <v>0</v>
      </c>
    </row>
    <row r="658" spans="1:9">
      <c r="A658" s="26">
        <v>0</v>
      </c>
      <c r="B658" s="6" t="s">
        <v>646</v>
      </c>
      <c r="C658" s="4" t="s">
        <v>644</v>
      </c>
      <c r="D658" s="4" t="s">
        <v>634</v>
      </c>
      <c r="E658" s="70" t="s">
        <v>630</v>
      </c>
      <c r="F658" s="5">
        <v>0.81</v>
      </c>
      <c r="G658" s="83">
        <f t="shared" si="58"/>
        <v>0.81</v>
      </c>
      <c r="H658" s="84"/>
      <c r="I658" s="85">
        <f t="shared" si="56"/>
        <v>0</v>
      </c>
    </row>
    <row r="659" spans="1:9">
      <c r="A659" s="26">
        <v>0</v>
      </c>
      <c r="B659" s="6" t="s">
        <v>647</v>
      </c>
      <c r="C659" s="4" t="s">
        <v>644</v>
      </c>
      <c r="D659" s="4" t="s">
        <v>636</v>
      </c>
      <c r="E659" s="70" t="s">
        <v>630</v>
      </c>
      <c r="F659" s="5">
        <v>0.79</v>
      </c>
      <c r="G659" s="83">
        <f t="shared" si="58"/>
        <v>0.79</v>
      </c>
      <c r="H659" s="84"/>
      <c r="I659" s="85">
        <f t="shared" si="56"/>
        <v>0</v>
      </c>
    </row>
    <row r="660" spans="1:9">
      <c r="A660" s="26">
        <v>0</v>
      </c>
      <c r="B660" s="6" t="s">
        <v>648</v>
      </c>
      <c r="C660" s="4" t="s">
        <v>644</v>
      </c>
      <c r="D660" s="4" t="s">
        <v>638</v>
      </c>
      <c r="E660" s="70" t="s">
        <v>630</v>
      </c>
      <c r="F660" s="5">
        <v>0.78</v>
      </c>
      <c r="G660" s="83">
        <f t="shared" si="58"/>
        <v>0.78</v>
      </c>
      <c r="H660" s="84"/>
      <c r="I660" s="85">
        <f t="shared" si="56"/>
        <v>0</v>
      </c>
    </row>
    <row r="661" spans="1:9">
      <c r="A661" s="26">
        <v>0</v>
      </c>
      <c r="B661" s="6" t="s">
        <v>649</v>
      </c>
      <c r="C661" s="4" t="s">
        <v>644</v>
      </c>
      <c r="D661" s="4" t="s">
        <v>640</v>
      </c>
      <c r="E661" s="70" t="s">
        <v>630</v>
      </c>
      <c r="F661" s="5">
        <v>0.78</v>
      </c>
      <c r="G661" s="83">
        <f t="shared" si="58"/>
        <v>0.78</v>
      </c>
      <c r="H661" s="84"/>
      <c r="I661" s="85">
        <f t="shared" si="56"/>
        <v>0</v>
      </c>
    </row>
    <row r="662" spans="1:9">
      <c r="A662" s="26">
        <v>0</v>
      </c>
      <c r="B662" s="6" t="s">
        <v>650</v>
      </c>
      <c r="C662" s="4" t="s">
        <v>644</v>
      </c>
      <c r="D662" s="4" t="s">
        <v>642</v>
      </c>
      <c r="E662" s="70" t="s">
        <v>630</v>
      </c>
      <c r="F662" s="5">
        <v>0.78</v>
      </c>
      <c r="G662" s="83">
        <f t="shared" si="58"/>
        <v>0.78</v>
      </c>
      <c r="H662" s="84"/>
      <c r="I662" s="85">
        <f t="shared" si="56"/>
        <v>0</v>
      </c>
    </row>
    <row r="663" spans="1:9" ht="12" thickBot="1">
      <c r="A663" s="26"/>
      <c r="B663" s="6"/>
      <c r="C663" s="4"/>
      <c r="D663" s="4"/>
      <c r="E663" s="70"/>
      <c r="F663" s="5"/>
      <c r="G663" s="83"/>
      <c r="H663" s="84"/>
      <c r="I663" s="85"/>
    </row>
    <row r="664" spans="1:9">
      <c r="A664" s="26"/>
      <c r="B664" s="317" t="s">
        <v>3710</v>
      </c>
      <c r="C664" s="318"/>
      <c r="D664" s="318"/>
      <c r="E664" s="318"/>
      <c r="F664" s="318"/>
      <c r="G664" s="83"/>
      <c r="H664" s="84"/>
      <c r="I664" s="85"/>
    </row>
    <row r="665" spans="1:9">
      <c r="A665" s="26"/>
      <c r="B665" s="51" t="s">
        <v>3711</v>
      </c>
      <c r="C665" s="4"/>
      <c r="D665" s="4"/>
      <c r="E665" s="70"/>
      <c r="F665" s="5"/>
      <c r="G665" s="83"/>
      <c r="H665" s="84"/>
      <c r="I665" s="85"/>
    </row>
    <row r="666" spans="1:9">
      <c r="A666" s="26">
        <v>0</v>
      </c>
      <c r="B666" s="6" t="s">
        <v>655</v>
      </c>
      <c r="C666" s="4" t="s">
        <v>656</v>
      </c>
      <c r="D666" s="4" t="s">
        <v>129</v>
      </c>
      <c r="E666" s="70" t="s">
        <v>657</v>
      </c>
      <c r="F666" s="5">
        <v>2.25</v>
      </c>
      <c r="G666" s="83">
        <f t="shared" ref="G666:G673" si="59">F666*(1-Скидка_SUNMIGHT)</f>
        <v>2.25</v>
      </c>
      <c r="H666" s="84"/>
      <c r="I666" s="85">
        <f t="shared" ref="I666:I673" si="60">G666*H666</f>
        <v>0</v>
      </c>
    </row>
    <row r="667" spans="1:9">
      <c r="A667" s="26">
        <v>0</v>
      </c>
      <c r="B667" s="6" t="s">
        <v>658</v>
      </c>
      <c r="C667" s="4" t="s">
        <v>656</v>
      </c>
      <c r="D667" s="4" t="s">
        <v>131</v>
      </c>
      <c r="E667" s="70" t="s">
        <v>657</v>
      </c>
      <c r="F667" s="5">
        <v>2.25</v>
      </c>
      <c r="G667" s="83">
        <f t="shared" si="59"/>
        <v>2.25</v>
      </c>
      <c r="H667" s="84"/>
      <c r="I667" s="85">
        <f t="shared" si="60"/>
        <v>0</v>
      </c>
    </row>
    <row r="668" spans="1:9">
      <c r="A668" s="26">
        <v>0</v>
      </c>
      <c r="B668" s="6" t="s">
        <v>659</v>
      </c>
      <c r="C668" s="4" t="s">
        <v>656</v>
      </c>
      <c r="D668" s="4" t="s">
        <v>133</v>
      </c>
      <c r="E668" s="70" t="s">
        <v>657</v>
      </c>
      <c r="F668" s="5">
        <v>2.25</v>
      </c>
      <c r="G668" s="83">
        <f t="shared" si="59"/>
        <v>2.25</v>
      </c>
      <c r="H668" s="84"/>
      <c r="I668" s="85">
        <f t="shared" si="60"/>
        <v>0</v>
      </c>
    </row>
    <row r="669" spans="1:9">
      <c r="A669" s="26">
        <v>0</v>
      </c>
      <c r="B669" s="6" t="s">
        <v>660</v>
      </c>
      <c r="C669" s="4" t="s">
        <v>656</v>
      </c>
      <c r="D669" s="4" t="s">
        <v>138</v>
      </c>
      <c r="E669" s="70" t="s">
        <v>657</v>
      </c>
      <c r="F669" s="5">
        <v>2.25</v>
      </c>
      <c r="G669" s="83">
        <f t="shared" si="59"/>
        <v>2.25</v>
      </c>
      <c r="H669" s="84"/>
      <c r="I669" s="85">
        <f t="shared" si="60"/>
        <v>0</v>
      </c>
    </row>
    <row r="670" spans="1:9">
      <c r="A670" s="26">
        <v>0</v>
      </c>
      <c r="B670" s="6" t="s">
        <v>661</v>
      </c>
      <c r="C670" s="4" t="s">
        <v>662</v>
      </c>
      <c r="D670" s="4" t="s">
        <v>129</v>
      </c>
      <c r="E670" s="70" t="s">
        <v>657</v>
      </c>
      <c r="F670" s="5">
        <v>2.93</v>
      </c>
      <c r="G670" s="83">
        <f t="shared" si="59"/>
        <v>2.93</v>
      </c>
      <c r="H670" s="84"/>
      <c r="I670" s="85">
        <f t="shared" si="60"/>
        <v>0</v>
      </c>
    </row>
    <row r="671" spans="1:9">
      <c r="A671" s="26">
        <v>0</v>
      </c>
      <c r="B671" s="6" t="s">
        <v>663</v>
      </c>
      <c r="C671" s="4" t="s">
        <v>662</v>
      </c>
      <c r="D671" s="4" t="s">
        <v>131</v>
      </c>
      <c r="E671" s="70" t="s">
        <v>657</v>
      </c>
      <c r="F671" s="5">
        <v>2.93</v>
      </c>
      <c r="G671" s="83">
        <f t="shared" si="59"/>
        <v>2.93</v>
      </c>
      <c r="H671" s="84"/>
      <c r="I671" s="85">
        <f t="shared" si="60"/>
        <v>0</v>
      </c>
    </row>
    <row r="672" spans="1:9">
      <c r="A672" s="26">
        <v>0</v>
      </c>
      <c r="B672" s="6" t="s">
        <v>664</v>
      </c>
      <c r="C672" s="4" t="s">
        <v>662</v>
      </c>
      <c r="D672" s="4" t="s">
        <v>133</v>
      </c>
      <c r="E672" s="70" t="s">
        <v>657</v>
      </c>
      <c r="F672" s="5">
        <v>2.93</v>
      </c>
      <c r="G672" s="83">
        <f t="shared" si="59"/>
        <v>2.93</v>
      </c>
      <c r="H672" s="84"/>
      <c r="I672" s="85">
        <f t="shared" si="60"/>
        <v>0</v>
      </c>
    </row>
    <row r="673" spans="1:9">
      <c r="A673" s="26">
        <v>0</v>
      </c>
      <c r="B673" s="6" t="s">
        <v>665</v>
      </c>
      <c r="C673" s="4" t="s">
        <v>662</v>
      </c>
      <c r="D673" s="4" t="s">
        <v>138</v>
      </c>
      <c r="E673" s="70" t="s">
        <v>657</v>
      </c>
      <c r="F673" s="5">
        <v>2.93</v>
      </c>
      <c r="G673" s="83">
        <f t="shared" si="59"/>
        <v>2.93</v>
      </c>
      <c r="H673" s="84"/>
      <c r="I673" s="85">
        <f t="shared" si="60"/>
        <v>0</v>
      </c>
    </row>
    <row r="674" spans="1:9" ht="12" thickBot="1">
      <c r="A674" s="26"/>
      <c r="B674" s="6"/>
      <c r="C674" s="4"/>
      <c r="D674" s="4"/>
      <c r="E674" s="70"/>
      <c r="F674" s="5"/>
      <c r="G674" s="83"/>
      <c r="H674" s="84"/>
      <c r="I674" s="85"/>
    </row>
    <row r="675" spans="1:9">
      <c r="A675" s="26"/>
      <c r="B675" s="317" t="s">
        <v>3712</v>
      </c>
      <c r="C675" s="318"/>
      <c r="D675" s="318"/>
      <c r="E675" s="318"/>
      <c r="F675" s="318"/>
      <c r="G675" s="83"/>
      <c r="H675" s="84"/>
      <c r="I675" s="85"/>
    </row>
    <row r="676" spans="1:9">
      <c r="A676" s="26"/>
      <c r="B676" s="51" t="s">
        <v>3757</v>
      </c>
      <c r="C676" s="4"/>
      <c r="D676" s="4"/>
      <c r="E676" s="70"/>
      <c r="F676" s="5"/>
      <c r="G676" s="83"/>
      <c r="H676" s="84"/>
      <c r="I676" s="85"/>
    </row>
    <row r="677" spans="1:9">
      <c r="A677" s="26">
        <v>0</v>
      </c>
      <c r="B677" s="51"/>
      <c r="C677" s="4" t="s">
        <v>3755</v>
      </c>
      <c r="D677" s="4" t="s">
        <v>131</v>
      </c>
      <c r="E677" s="70">
        <v>1</v>
      </c>
      <c r="F677" s="5">
        <v>82.97</v>
      </c>
      <c r="G677" s="83">
        <f t="shared" ref="G677:G702" si="61">F677*(1-Скидка_SUNMIGHT)</f>
        <v>82.97</v>
      </c>
      <c r="H677" s="84"/>
      <c r="I677" s="85">
        <f t="shared" ref="I677:I702" si="62">G677*H677</f>
        <v>0</v>
      </c>
    </row>
    <row r="678" spans="1:9">
      <c r="A678" s="26">
        <v>0</v>
      </c>
      <c r="B678" s="51"/>
      <c r="C678" s="4" t="s">
        <v>3755</v>
      </c>
      <c r="D678" s="4" t="s">
        <v>133</v>
      </c>
      <c r="E678" s="70">
        <v>1</v>
      </c>
      <c r="F678" s="5">
        <v>77.849999999999994</v>
      </c>
      <c r="G678" s="83">
        <f t="shared" si="61"/>
        <v>77.849999999999994</v>
      </c>
      <c r="H678" s="84"/>
      <c r="I678" s="85">
        <f t="shared" si="62"/>
        <v>0</v>
      </c>
    </row>
    <row r="679" spans="1:9">
      <c r="A679" s="26">
        <v>0</v>
      </c>
      <c r="B679" s="51"/>
      <c r="C679" s="4" t="s">
        <v>3755</v>
      </c>
      <c r="D679" s="4" t="s">
        <v>136</v>
      </c>
      <c r="E679" s="70">
        <v>1</v>
      </c>
      <c r="F679" s="5">
        <v>73.849999999999994</v>
      </c>
      <c r="G679" s="83">
        <f t="shared" si="61"/>
        <v>73.849999999999994</v>
      </c>
      <c r="H679" s="84"/>
      <c r="I679" s="85">
        <f t="shared" si="62"/>
        <v>0</v>
      </c>
    </row>
    <row r="680" spans="1:9">
      <c r="A680" s="26">
        <v>0</v>
      </c>
      <c r="B680" s="51"/>
      <c r="C680" s="4" t="s">
        <v>3755</v>
      </c>
      <c r="D680" s="4" t="s">
        <v>138</v>
      </c>
      <c r="E680" s="70">
        <v>1</v>
      </c>
      <c r="F680" s="5">
        <v>73.849999999999994</v>
      </c>
      <c r="G680" s="83">
        <f t="shared" si="61"/>
        <v>73.849999999999994</v>
      </c>
      <c r="H680" s="84"/>
      <c r="I680" s="85">
        <f t="shared" si="62"/>
        <v>0</v>
      </c>
    </row>
    <row r="681" spans="1:9">
      <c r="A681" s="26">
        <v>0</v>
      </c>
      <c r="B681" s="51"/>
      <c r="C681" s="4" t="s">
        <v>3755</v>
      </c>
      <c r="D681" s="4" t="s">
        <v>140</v>
      </c>
      <c r="E681" s="70">
        <v>1</v>
      </c>
      <c r="F681" s="5">
        <v>73.849999999999994</v>
      </c>
      <c r="G681" s="83">
        <f t="shared" si="61"/>
        <v>73.849999999999994</v>
      </c>
      <c r="H681" s="84"/>
      <c r="I681" s="85">
        <f t="shared" si="62"/>
        <v>0</v>
      </c>
    </row>
    <row r="682" spans="1:9">
      <c r="A682" s="26">
        <v>0</v>
      </c>
      <c r="B682" s="51"/>
      <c r="C682" s="4" t="s">
        <v>3755</v>
      </c>
      <c r="D682" s="4" t="s">
        <v>142</v>
      </c>
      <c r="E682" s="70">
        <v>1</v>
      </c>
      <c r="F682" s="5">
        <v>73.849999999999994</v>
      </c>
      <c r="G682" s="83">
        <f t="shared" si="61"/>
        <v>73.849999999999994</v>
      </c>
      <c r="H682" s="84"/>
      <c r="I682" s="85">
        <f t="shared" si="62"/>
        <v>0</v>
      </c>
    </row>
    <row r="683" spans="1:9">
      <c r="A683" s="26">
        <v>0</v>
      </c>
      <c r="B683" s="51"/>
      <c r="C683" s="4" t="s">
        <v>3755</v>
      </c>
      <c r="D683" s="4" t="s">
        <v>146</v>
      </c>
      <c r="E683" s="70">
        <v>1</v>
      </c>
      <c r="F683" s="5">
        <v>76.349999999999994</v>
      </c>
      <c r="G683" s="83">
        <f t="shared" si="61"/>
        <v>76.349999999999994</v>
      </c>
      <c r="H683" s="84"/>
      <c r="I683" s="85">
        <f t="shared" si="62"/>
        <v>0</v>
      </c>
    </row>
    <row r="684" spans="1:9">
      <c r="A684" s="26">
        <v>0</v>
      </c>
      <c r="B684" s="51"/>
      <c r="C684" s="4" t="s">
        <v>3755</v>
      </c>
      <c r="D684" s="4" t="s">
        <v>150</v>
      </c>
      <c r="E684" s="70">
        <v>1</v>
      </c>
      <c r="F684" s="5">
        <v>76.349999999999994</v>
      </c>
      <c r="G684" s="83">
        <f t="shared" si="61"/>
        <v>76.349999999999994</v>
      </c>
      <c r="H684" s="84"/>
      <c r="I684" s="85">
        <f t="shared" si="62"/>
        <v>0</v>
      </c>
    </row>
    <row r="685" spans="1:9">
      <c r="A685" s="26">
        <v>0</v>
      </c>
      <c r="B685" s="51"/>
      <c r="C685" s="4" t="s">
        <v>3755</v>
      </c>
      <c r="D685" s="4" t="s">
        <v>154</v>
      </c>
      <c r="E685" s="70">
        <v>1</v>
      </c>
      <c r="F685" s="5">
        <v>76.349999999999994</v>
      </c>
      <c r="G685" s="83">
        <f t="shared" si="61"/>
        <v>76.349999999999994</v>
      </c>
      <c r="H685" s="84"/>
      <c r="I685" s="85">
        <f t="shared" si="62"/>
        <v>0</v>
      </c>
    </row>
    <row r="686" spans="1:9">
      <c r="A686" s="26"/>
      <c r="B686" s="51"/>
      <c r="C686" s="4"/>
      <c r="D686" s="4"/>
      <c r="E686" s="70"/>
      <c r="F686" s="5"/>
      <c r="G686" s="83"/>
      <c r="H686" s="84"/>
      <c r="I686" s="85"/>
    </row>
    <row r="687" spans="1:9">
      <c r="A687" s="26">
        <v>0</v>
      </c>
      <c r="B687" s="77"/>
      <c r="C687" s="4" t="s">
        <v>3039</v>
      </c>
      <c r="D687" s="4" t="s">
        <v>136</v>
      </c>
      <c r="E687" s="70">
        <v>1</v>
      </c>
      <c r="F687" s="5">
        <v>13.82</v>
      </c>
      <c r="G687" s="83">
        <f t="shared" si="61"/>
        <v>13.82</v>
      </c>
      <c r="H687" s="84"/>
      <c r="I687" s="85">
        <f t="shared" si="62"/>
        <v>0</v>
      </c>
    </row>
    <row r="688" spans="1:9">
      <c r="A688" s="26">
        <v>0</v>
      </c>
      <c r="B688" s="77"/>
      <c r="C688" s="4" t="s">
        <v>3039</v>
      </c>
      <c r="D688" s="4" t="s">
        <v>150</v>
      </c>
      <c r="E688" s="70">
        <v>1</v>
      </c>
      <c r="F688" s="5">
        <v>13.82</v>
      </c>
      <c r="G688" s="83">
        <f t="shared" si="61"/>
        <v>13.82</v>
      </c>
      <c r="H688" s="84"/>
      <c r="I688" s="85">
        <f t="shared" si="62"/>
        <v>0</v>
      </c>
    </row>
    <row r="689" spans="1:10">
      <c r="A689" s="26"/>
      <c r="B689" s="6"/>
      <c r="C689" s="4"/>
      <c r="D689" s="4"/>
      <c r="E689" s="70"/>
      <c r="F689" s="5"/>
      <c r="G689" s="83"/>
      <c r="H689" s="84"/>
      <c r="I689" s="85"/>
    </row>
    <row r="690" spans="1:10">
      <c r="A690" s="26">
        <v>0</v>
      </c>
      <c r="B690" s="77"/>
      <c r="C690" s="4" t="s">
        <v>3040</v>
      </c>
      <c r="D690" s="4" t="s">
        <v>136</v>
      </c>
      <c r="E690" s="70">
        <v>1</v>
      </c>
      <c r="F690" s="5">
        <v>16.54</v>
      </c>
      <c r="G690" s="83">
        <f t="shared" si="61"/>
        <v>16.54</v>
      </c>
      <c r="H690" s="84"/>
      <c r="I690" s="85">
        <f t="shared" si="62"/>
        <v>0</v>
      </c>
    </row>
    <row r="691" spans="1:10">
      <c r="A691" s="26">
        <v>0</v>
      </c>
      <c r="B691" s="77"/>
      <c r="C691" s="4" t="s">
        <v>3040</v>
      </c>
      <c r="D691" s="4" t="s">
        <v>142</v>
      </c>
      <c r="E691" s="70">
        <v>1</v>
      </c>
      <c r="F691" s="5">
        <v>16.54</v>
      </c>
      <c r="G691" s="83">
        <f t="shared" si="61"/>
        <v>16.54</v>
      </c>
      <c r="H691" s="84"/>
      <c r="I691" s="85">
        <f t="shared" si="62"/>
        <v>0</v>
      </c>
    </row>
    <row r="692" spans="1:10">
      <c r="A692" s="26"/>
      <c r="B692" s="77"/>
      <c r="C692" s="4"/>
      <c r="D692" s="4"/>
      <c r="E692" s="70"/>
      <c r="F692" s="5"/>
      <c r="G692" s="83"/>
      <c r="H692" s="84"/>
      <c r="I692" s="85"/>
    </row>
    <row r="693" spans="1:10">
      <c r="A693" s="26">
        <v>0</v>
      </c>
      <c r="B693" s="77"/>
      <c r="C693" s="4" t="s">
        <v>3756</v>
      </c>
      <c r="D693" s="4" t="s">
        <v>131</v>
      </c>
      <c r="E693" s="70">
        <v>1</v>
      </c>
      <c r="F693" s="5">
        <v>8.9</v>
      </c>
      <c r="G693" s="83">
        <f t="shared" si="61"/>
        <v>8.9</v>
      </c>
      <c r="H693" s="84"/>
      <c r="I693" s="85">
        <f t="shared" si="62"/>
        <v>0</v>
      </c>
    </row>
    <row r="694" spans="1:10">
      <c r="A694" s="26">
        <v>0</v>
      </c>
      <c r="B694" s="77"/>
      <c r="C694" s="4" t="s">
        <v>3756</v>
      </c>
      <c r="D694" s="4" t="s">
        <v>133</v>
      </c>
      <c r="E694" s="70">
        <v>1</v>
      </c>
      <c r="F694" s="5">
        <v>8.39</v>
      </c>
      <c r="G694" s="83">
        <f t="shared" si="61"/>
        <v>8.39</v>
      </c>
      <c r="H694" s="84"/>
      <c r="I694" s="85">
        <f t="shared" si="62"/>
        <v>0</v>
      </c>
    </row>
    <row r="695" spans="1:10">
      <c r="A695" s="26">
        <v>0</v>
      </c>
      <c r="B695" s="77"/>
      <c r="C695" s="4" t="s">
        <v>3756</v>
      </c>
      <c r="D695" s="4" t="s">
        <v>136</v>
      </c>
      <c r="E695" s="70">
        <v>1</v>
      </c>
      <c r="F695" s="5">
        <v>7.99</v>
      </c>
      <c r="G695" s="83">
        <f t="shared" si="61"/>
        <v>7.99</v>
      </c>
      <c r="H695" s="84"/>
      <c r="I695" s="85">
        <f t="shared" si="62"/>
        <v>0</v>
      </c>
    </row>
    <row r="696" spans="1:10">
      <c r="A696" s="26">
        <v>0</v>
      </c>
      <c r="B696" s="77"/>
      <c r="C696" s="4" t="s">
        <v>3756</v>
      </c>
      <c r="D696" s="4" t="s">
        <v>138</v>
      </c>
      <c r="E696" s="70">
        <v>1</v>
      </c>
      <c r="F696" s="5">
        <v>7.99</v>
      </c>
      <c r="G696" s="83">
        <f t="shared" si="61"/>
        <v>7.99</v>
      </c>
      <c r="H696" s="84"/>
      <c r="I696" s="85">
        <f t="shared" si="62"/>
        <v>0</v>
      </c>
    </row>
    <row r="697" spans="1:10">
      <c r="A697" s="26">
        <v>0</v>
      </c>
      <c r="B697" s="77"/>
      <c r="C697" s="4" t="s">
        <v>3756</v>
      </c>
      <c r="D697" s="4" t="s">
        <v>140</v>
      </c>
      <c r="E697" s="70">
        <v>1</v>
      </c>
      <c r="F697" s="5">
        <v>7.99</v>
      </c>
      <c r="G697" s="83">
        <f t="shared" si="61"/>
        <v>7.99</v>
      </c>
      <c r="H697" s="84"/>
      <c r="I697" s="85">
        <f t="shared" si="62"/>
        <v>0</v>
      </c>
    </row>
    <row r="698" spans="1:10">
      <c r="A698" s="26">
        <v>0</v>
      </c>
      <c r="B698" s="77"/>
      <c r="C698" s="4" t="s">
        <v>3756</v>
      </c>
      <c r="D698" s="4" t="s">
        <v>142</v>
      </c>
      <c r="E698" s="70">
        <v>1</v>
      </c>
      <c r="F698" s="5">
        <v>7.99</v>
      </c>
      <c r="G698" s="83">
        <f t="shared" si="61"/>
        <v>7.99</v>
      </c>
      <c r="H698" s="84"/>
      <c r="I698" s="85">
        <f t="shared" si="62"/>
        <v>0</v>
      </c>
    </row>
    <row r="699" spans="1:10">
      <c r="A699" s="26">
        <v>0</v>
      </c>
      <c r="B699" s="77"/>
      <c r="C699" s="4" t="s">
        <v>3756</v>
      </c>
      <c r="D699" s="4" t="s">
        <v>146</v>
      </c>
      <c r="E699" s="70">
        <v>1</v>
      </c>
      <c r="F699" s="5">
        <v>8.24</v>
      </c>
      <c r="G699" s="83">
        <f t="shared" si="61"/>
        <v>8.24</v>
      </c>
      <c r="H699" s="84"/>
      <c r="I699" s="85">
        <f t="shared" si="62"/>
        <v>0</v>
      </c>
    </row>
    <row r="700" spans="1:10">
      <c r="A700" s="26">
        <v>0</v>
      </c>
      <c r="B700" s="77"/>
      <c r="C700" s="4" t="s">
        <v>3756</v>
      </c>
      <c r="D700" s="4" t="s">
        <v>150</v>
      </c>
      <c r="E700" s="70">
        <v>1</v>
      </c>
      <c r="F700" s="5">
        <v>8.24</v>
      </c>
      <c r="G700" s="83">
        <f t="shared" si="61"/>
        <v>8.24</v>
      </c>
      <c r="H700" s="84"/>
      <c r="I700" s="85">
        <f t="shared" si="62"/>
        <v>0</v>
      </c>
    </row>
    <row r="701" spans="1:10">
      <c r="A701" s="26">
        <v>0</v>
      </c>
      <c r="B701" s="77"/>
      <c r="C701" s="4" t="s">
        <v>3756</v>
      </c>
      <c r="D701" s="4" t="s">
        <v>154</v>
      </c>
      <c r="E701" s="70">
        <v>1</v>
      </c>
      <c r="F701" s="5">
        <v>8.24</v>
      </c>
      <c r="G701" s="83">
        <f t="shared" si="61"/>
        <v>8.24</v>
      </c>
      <c r="H701" s="84"/>
      <c r="I701" s="85">
        <f t="shared" si="62"/>
        <v>0</v>
      </c>
    </row>
    <row r="702" spans="1:10" ht="12" thickBot="1">
      <c r="A702" s="26"/>
      <c r="B702" s="77"/>
      <c r="C702" s="4"/>
      <c r="D702" s="4"/>
      <c r="E702" s="70"/>
      <c r="F702" s="251"/>
      <c r="G702" s="83">
        <f t="shared" si="61"/>
        <v>0</v>
      </c>
      <c r="H702" s="84"/>
      <c r="I702" s="85">
        <f t="shared" si="62"/>
        <v>0</v>
      </c>
    </row>
    <row r="703" spans="1:10">
      <c r="A703" s="26"/>
      <c r="B703" s="317" t="s">
        <v>2271</v>
      </c>
      <c r="C703" s="318"/>
      <c r="D703" s="318"/>
      <c r="E703" s="318"/>
      <c r="F703" s="318"/>
      <c r="G703" s="83"/>
      <c r="H703" s="84"/>
      <c r="I703" s="85"/>
    </row>
    <row r="704" spans="1:10">
      <c r="A704" s="26">
        <v>0</v>
      </c>
      <c r="B704" s="77"/>
      <c r="C704" s="4" t="s">
        <v>2266</v>
      </c>
      <c r="D704" s="4" t="s">
        <v>129</v>
      </c>
      <c r="E704" s="70">
        <v>10</v>
      </c>
      <c r="F704" s="5">
        <v>1.2</v>
      </c>
      <c r="G704" s="83">
        <f>F704*(1-Скидка_SUNMIGHT)</f>
        <v>1.2</v>
      </c>
      <c r="H704" s="84"/>
      <c r="I704" s="85">
        <f>G704*H704</f>
        <v>0</v>
      </c>
      <c r="J704" s="1" t="s">
        <v>2269</v>
      </c>
    </row>
    <row r="705" spans="1:10">
      <c r="A705" s="26">
        <v>0</v>
      </c>
      <c r="B705" s="77"/>
      <c r="C705" s="4" t="s">
        <v>2266</v>
      </c>
      <c r="D705" s="4" t="s">
        <v>131</v>
      </c>
      <c r="E705" s="70">
        <v>10</v>
      </c>
      <c r="F705" s="5">
        <v>1.1299999999999999</v>
      </c>
      <c r="G705" s="83">
        <f>F705*(1-Скидка_SUNMIGHT)</f>
        <v>1.1299999999999999</v>
      </c>
      <c r="H705" s="84"/>
      <c r="I705" s="85">
        <f>G705*H705</f>
        <v>0</v>
      </c>
      <c r="J705" s="1" t="s">
        <v>2269</v>
      </c>
    </row>
    <row r="706" spans="1:10">
      <c r="A706" s="26">
        <v>0</v>
      </c>
      <c r="B706" s="77"/>
      <c r="C706" s="4" t="s">
        <v>2266</v>
      </c>
      <c r="D706" s="4" t="s">
        <v>133</v>
      </c>
      <c r="E706" s="70">
        <v>10</v>
      </c>
      <c r="F706" s="5">
        <v>1.1000000000000001</v>
      </c>
      <c r="G706" s="83">
        <f t="shared" ref="G706:G729" si="63">F706*(1-Скидка_SUNMIGHT)</f>
        <v>1.1000000000000001</v>
      </c>
      <c r="H706" s="84"/>
      <c r="I706" s="85">
        <f t="shared" ref="I706:I729" si="64">G706*H706</f>
        <v>0</v>
      </c>
      <c r="J706" s="1" t="s">
        <v>2269</v>
      </c>
    </row>
    <row r="707" spans="1:10">
      <c r="A707" s="26">
        <v>0</v>
      </c>
      <c r="B707" s="77"/>
      <c r="C707" s="4" t="s">
        <v>2266</v>
      </c>
      <c r="D707" s="4" t="s">
        <v>136</v>
      </c>
      <c r="E707" s="70">
        <v>10</v>
      </c>
      <c r="F707" s="5">
        <v>1.07</v>
      </c>
      <c r="G707" s="83">
        <f t="shared" si="63"/>
        <v>1.07</v>
      </c>
      <c r="H707" s="84"/>
      <c r="I707" s="85">
        <f t="shared" si="64"/>
        <v>0</v>
      </c>
      <c r="J707" s="1" t="s">
        <v>2269</v>
      </c>
    </row>
    <row r="708" spans="1:10">
      <c r="A708" s="26">
        <v>0</v>
      </c>
      <c r="B708" s="77"/>
      <c r="C708" s="4" t="s">
        <v>2266</v>
      </c>
      <c r="D708" s="4" t="s">
        <v>138</v>
      </c>
      <c r="E708" s="70">
        <v>10</v>
      </c>
      <c r="F708" s="5">
        <v>1.07</v>
      </c>
      <c r="G708" s="83">
        <f t="shared" si="63"/>
        <v>1.07</v>
      </c>
      <c r="H708" s="84"/>
      <c r="I708" s="85">
        <f t="shared" si="64"/>
        <v>0</v>
      </c>
      <c r="J708" s="1" t="s">
        <v>2269</v>
      </c>
    </row>
    <row r="709" spans="1:10">
      <c r="A709" s="26">
        <v>0</v>
      </c>
      <c r="B709" s="77"/>
      <c r="C709" s="4" t="s">
        <v>2266</v>
      </c>
      <c r="D709" s="4" t="s">
        <v>140</v>
      </c>
      <c r="E709" s="70">
        <v>10</v>
      </c>
      <c r="F709" s="5">
        <v>1.07</v>
      </c>
      <c r="G709" s="83">
        <f t="shared" si="63"/>
        <v>1.07</v>
      </c>
      <c r="H709" s="84"/>
      <c r="I709" s="85">
        <f t="shared" si="64"/>
        <v>0</v>
      </c>
      <c r="J709" s="1" t="s">
        <v>2269</v>
      </c>
    </row>
    <row r="710" spans="1:10">
      <c r="A710" s="26">
        <v>0</v>
      </c>
      <c r="B710" s="77"/>
      <c r="C710" s="4" t="s">
        <v>2266</v>
      </c>
      <c r="D710" s="4" t="s">
        <v>142</v>
      </c>
      <c r="E710" s="70">
        <v>10</v>
      </c>
      <c r="F710" s="5">
        <v>1.07</v>
      </c>
      <c r="G710" s="83">
        <f t="shared" si="63"/>
        <v>1.07</v>
      </c>
      <c r="H710" s="84"/>
      <c r="I710" s="85">
        <f t="shared" si="64"/>
        <v>0</v>
      </c>
      <c r="J710" s="1" t="s">
        <v>2269</v>
      </c>
    </row>
    <row r="711" spans="1:10">
      <c r="A711" s="26">
        <v>0</v>
      </c>
      <c r="B711" s="77"/>
      <c r="C711" s="4" t="s">
        <v>2266</v>
      </c>
      <c r="D711" s="4" t="s">
        <v>146</v>
      </c>
      <c r="E711" s="70">
        <v>10</v>
      </c>
      <c r="F711" s="5">
        <v>1.07</v>
      </c>
      <c r="G711" s="83">
        <f t="shared" si="63"/>
        <v>1.07</v>
      </c>
      <c r="H711" s="84"/>
      <c r="I711" s="85">
        <f t="shared" si="64"/>
        <v>0</v>
      </c>
      <c r="J711" s="1" t="s">
        <v>2269</v>
      </c>
    </row>
    <row r="712" spans="1:10">
      <c r="A712" s="26"/>
      <c r="B712" s="77"/>
      <c r="C712" s="4"/>
      <c r="D712" s="4"/>
      <c r="E712" s="70"/>
      <c r="F712" s="5"/>
      <c r="G712" s="83"/>
      <c r="H712" s="84"/>
      <c r="I712" s="85"/>
    </row>
    <row r="713" spans="1:10">
      <c r="A713" s="26">
        <v>0</v>
      </c>
      <c r="B713" s="77"/>
      <c r="C713" s="4" t="s">
        <v>2267</v>
      </c>
      <c r="D713" s="4" t="s">
        <v>129</v>
      </c>
      <c r="E713" s="70">
        <v>10</v>
      </c>
      <c r="F713" s="5">
        <v>1.3</v>
      </c>
      <c r="G713" s="83">
        <f t="shared" ref="G713:G723" si="65">F713*(1-Скидка_SUNMIGHT)</f>
        <v>1.3</v>
      </c>
      <c r="H713" s="84"/>
      <c r="I713" s="85">
        <f t="shared" ref="I713:I723" si="66">G713*H713</f>
        <v>0</v>
      </c>
      <c r="J713" s="1" t="s">
        <v>2269</v>
      </c>
    </row>
    <row r="714" spans="1:10">
      <c r="A714" s="26">
        <v>0</v>
      </c>
      <c r="B714" s="77"/>
      <c r="C714" s="4" t="s">
        <v>2267</v>
      </c>
      <c r="D714" s="4" t="s">
        <v>131</v>
      </c>
      <c r="E714" s="70">
        <v>10</v>
      </c>
      <c r="F714" s="5">
        <v>1.21</v>
      </c>
      <c r="G714" s="83">
        <f t="shared" si="65"/>
        <v>1.21</v>
      </c>
      <c r="H714" s="84"/>
      <c r="I714" s="85">
        <f t="shared" si="66"/>
        <v>0</v>
      </c>
      <c r="J714" s="1" t="s">
        <v>2269</v>
      </c>
    </row>
    <row r="715" spans="1:10">
      <c r="A715" s="26">
        <v>0</v>
      </c>
      <c r="B715" s="77"/>
      <c r="C715" s="4" t="s">
        <v>2267</v>
      </c>
      <c r="D715" s="4" t="s">
        <v>133</v>
      </c>
      <c r="E715" s="70">
        <v>10</v>
      </c>
      <c r="F715" s="5">
        <v>1.18</v>
      </c>
      <c r="G715" s="83">
        <f t="shared" si="65"/>
        <v>1.18</v>
      </c>
      <c r="H715" s="84"/>
      <c r="I715" s="85">
        <f t="shared" si="66"/>
        <v>0</v>
      </c>
      <c r="J715" s="1" t="s">
        <v>2269</v>
      </c>
    </row>
    <row r="716" spans="1:10">
      <c r="A716" s="26">
        <v>0</v>
      </c>
      <c r="B716" s="77"/>
      <c r="C716" s="4" t="s">
        <v>2267</v>
      </c>
      <c r="D716" s="4" t="s">
        <v>136</v>
      </c>
      <c r="E716" s="70">
        <v>10</v>
      </c>
      <c r="F716" s="5">
        <v>1.1499999999999999</v>
      </c>
      <c r="G716" s="83">
        <f t="shared" si="65"/>
        <v>1.1499999999999999</v>
      </c>
      <c r="H716" s="84"/>
      <c r="I716" s="85">
        <f t="shared" si="66"/>
        <v>0</v>
      </c>
      <c r="J716" s="1" t="s">
        <v>2269</v>
      </c>
    </row>
    <row r="717" spans="1:10">
      <c r="A717" s="26">
        <v>0</v>
      </c>
      <c r="B717" s="77"/>
      <c r="C717" s="4" t="s">
        <v>2267</v>
      </c>
      <c r="D717" s="4" t="s">
        <v>138</v>
      </c>
      <c r="E717" s="70">
        <v>10</v>
      </c>
      <c r="F717" s="5">
        <v>1.1499999999999999</v>
      </c>
      <c r="G717" s="83">
        <f t="shared" si="65"/>
        <v>1.1499999999999999</v>
      </c>
      <c r="H717" s="84"/>
      <c r="I717" s="85">
        <f t="shared" si="66"/>
        <v>0</v>
      </c>
      <c r="J717" s="1" t="s">
        <v>2269</v>
      </c>
    </row>
    <row r="718" spans="1:10">
      <c r="A718" s="26">
        <v>0</v>
      </c>
      <c r="B718" s="77"/>
      <c r="C718" s="4" t="s">
        <v>2267</v>
      </c>
      <c r="D718" s="4" t="s">
        <v>140</v>
      </c>
      <c r="E718" s="70">
        <v>10</v>
      </c>
      <c r="F718" s="5">
        <v>1.1499999999999999</v>
      </c>
      <c r="G718" s="83">
        <f t="shared" si="65"/>
        <v>1.1499999999999999</v>
      </c>
      <c r="H718" s="84"/>
      <c r="I718" s="85">
        <f t="shared" si="66"/>
        <v>0</v>
      </c>
      <c r="J718" s="1" t="s">
        <v>2269</v>
      </c>
    </row>
    <row r="719" spans="1:10">
      <c r="A719" s="26">
        <v>0</v>
      </c>
      <c r="B719" s="77"/>
      <c r="C719" s="4" t="s">
        <v>2267</v>
      </c>
      <c r="D719" s="4" t="s">
        <v>142</v>
      </c>
      <c r="E719" s="70">
        <v>10</v>
      </c>
      <c r="F719" s="5">
        <v>1.1499999999999999</v>
      </c>
      <c r="G719" s="83">
        <f t="shared" si="65"/>
        <v>1.1499999999999999</v>
      </c>
      <c r="H719" s="84"/>
      <c r="I719" s="85">
        <f t="shared" si="66"/>
        <v>0</v>
      </c>
      <c r="J719" s="1" t="s">
        <v>2269</v>
      </c>
    </row>
    <row r="720" spans="1:10">
      <c r="A720" s="26">
        <v>0</v>
      </c>
      <c r="B720" s="77"/>
      <c r="C720" s="4" t="s">
        <v>2267</v>
      </c>
      <c r="D720" s="4" t="s">
        <v>146</v>
      </c>
      <c r="E720" s="70">
        <v>10</v>
      </c>
      <c r="F720" s="5">
        <v>1.1499999999999999</v>
      </c>
      <c r="G720" s="83">
        <f t="shared" si="65"/>
        <v>1.1499999999999999</v>
      </c>
      <c r="H720" s="84"/>
      <c r="I720" s="85">
        <f t="shared" si="66"/>
        <v>0</v>
      </c>
      <c r="J720" s="1" t="s">
        <v>2269</v>
      </c>
    </row>
    <row r="721" spans="1:10">
      <c r="A721" s="26"/>
      <c r="B721" s="77"/>
      <c r="C721" s="4"/>
      <c r="D721" s="4"/>
      <c r="E721" s="70"/>
      <c r="F721" s="5"/>
      <c r="G721" s="83"/>
      <c r="H721" s="84"/>
      <c r="I721" s="85"/>
    </row>
    <row r="722" spans="1:10">
      <c r="A722" s="26">
        <v>0</v>
      </c>
      <c r="B722" s="77"/>
      <c r="C722" s="4" t="s">
        <v>2268</v>
      </c>
      <c r="D722" s="4" t="s">
        <v>129</v>
      </c>
      <c r="E722" s="70">
        <v>10</v>
      </c>
      <c r="F722" s="5">
        <v>1.76</v>
      </c>
      <c r="G722" s="83">
        <f t="shared" si="65"/>
        <v>1.76</v>
      </c>
      <c r="H722" s="84"/>
      <c r="I722" s="85">
        <f t="shared" si="66"/>
        <v>0</v>
      </c>
      <c r="J722" s="1" t="s">
        <v>2269</v>
      </c>
    </row>
    <row r="723" spans="1:10">
      <c r="A723" s="26">
        <v>0</v>
      </c>
      <c r="B723" s="77"/>
      <c r="C723" s="4" t="s">
        <v>2268</v>
      </c>
      <c r="D723" s="4" t="s">
        <v>131</v>
      </c>
      <c r="E723" s="70">
        <v>10</v>
      </c>
      <c r="F723" s="5">
        <v>1.64</v>
      </c>
      <c r="G723" s="83">
        <f t="shared" si="65"/>
        <v>1.64</v>
      </c>
      <c r="H723" s="84"/>
      <c r="I723" s="85">
        <f t="shared" si="66"/>
        <v>0</v>
      </c>
      <c r="J723" s="1" t="s">
        <v>2269</v>
      </c>
    </row>
    <row r="724" spans="1:10">
      <c r="A724" s="26">
        <v>0</v>
      </c>
      <c r="B724" s="77"/>
      <c r="C724" s="4" t="s">
        <v>2268</v>
      </c>
      <c r="D724" s="4" t="s">
        <v>133</v>
      </c>
      <c r="E724" s="70">
        <v>10</v>
      </c>
      <c r="F724" s="5">
        <v>1.6</v>
      </c>
      <c r="G724" s="83">
        <f t="shared" si="63"/>
        <v>1.6</v>
      </c>
      <c r="H724" s="84"/>
      <c r="I724" s="85">
        <f t="shared" si="64"/>
        <v>0</v>
      </c>
      <c r="J724" s="1" t="s">
        <v>2269</v>
      </c>
    </row>
    <row r="725" spans="1:10">
      <c r="A725" s="26">
        <v>0</v>
      </c>
      <c r="B725" s="77"/>
      <c r="C725" s="4" t="s">
        <v>2268</v>
      </c>
      <c r="D725" s="4" t="s">
        <v>136</v>
      </c>
      <c r="E725" s="70">
        <v>10</v>
      </c>
      <c r="F725" s="5">
        <v>1.56</v>
      </c>
      <c r="G725" s="83">
        <f t="shared" si="63"/>
        <v>1.56</v>
      </c>
      <c r="H725" s="84"/>
      <c r="I725" s="85">
        <f t="shared" si="64"/>
        <v>0</v>
      </c>
      <c r="J725" s="1" t="s">
        <v>2269</v>
      </c>
    </row>
    <row r="726" spans="1:10">
      <c r="A726" s="26">
        <v>0</v>
      </c>
      <c r="B726" s="77"/>
      <c r="C726" s="4" t="s">
        <v>2268</v>
      </c>
      <c r="D726" s="4" t="s">
        <v>138</v>
      </c>
      <c r="E726" s="70">
        <v>10</v>
      </c>
      <c r="F726" s="5">
        <v>1.56</v>
      </c>
      <c r="G726" s="83">
        <f t="shared" si="63"/>
        <v>1.56</v>
      </c>
      <c r="H726" s="84"/>
      <c r="I726" s="85">
        <f t="shared" si="64"/>
        <v>0</v>
      </c>
      <c r="J726" s="1" t="s">
        <v>2269</v>
      </c>
    </row>
    <row r="727" spans="1:10">
      <c r="A727" s="26">
        <v>0</v>
      </c>
      <c r="B727" s="77"/>
      <c r="C727" s="4" t="s">
        <v>2268</v>
      </c>
      <c r="D727" s="4" t="s">
        <v>140</v>
      </c>
      <c r="E727" s="70">
        <v>10</v>
      </c>
      <c r="F727" s="5">
        <v>1.56</v>
      </c>
      <c r="G727" s="83">
        <f t="shared" si="63"/>
        <v>1.56</v>
      </c>
      <c r="H727" s="84"/>
      <c r="I727" s="85">
        <f t="shared" si="64"/>
        <v>0</v>
      </c>
      <c r="J727" s="1" t="s">
        <v>2269</v>
      </c>
    </row>
    <row r="728" spans="1:10">
      <c r="A728" s="26">
        <v>0</v>
      </c>
      <c r="B728" s="77"/>
      <c r="C728" s="4" t="s">
        <v>2268</v>
      </c>
      <c r="D728" s="4" t="s">
        <v>142</v>
      </c>
      <c r="E728" s="70">
        <v>10</v>
      </c>
      <c r="F728" s="5">
        <v>1.56</v>
      </c>
      <c r="G728" s="83">
        <f t="shared" si="63"/>
        <v>1.56</v>
      </c>
      <c r="H728" s="84"/>
      <c r="I728" s="85">
        <f t="shared" si="64"/>
        <v>0</v>
      </c>
      <c r="J728" s="1" t="s">
        <v>2269</v>
      </c>
    </row>
    <row r="729" spans="1:10">
      <c r="A729" s="26">
        <v>0</v>
      </c>
      <c r="B729" s="77"/>
      <c r="C729" s="4" t="s">
        <v>2268</v>
      </c>
      <c r="D729" s="4" t="s">
        <v>146</v>
      </c>
      <c r="E729" s="70">
        <v>10</v>
      </c>
      <c r="F729" s="5">
        <v>1.56</v>
      </c>
      <c r="G729" s="83">
        <f t="shared" si="63"/>
        <v>1.56</v>
      </c>
      <c r="H729" s="84"/>
      <c r="I729" s="85">
        <f t="shared" si="64"/>
        <v>0</v>
      </c>
      <c r="J729" s="1" t="s">
        <v>2269</v>
      </c>
    </row>
    <row r="730" spans="1:10" ht="12" thickBot="1">
      <c r="A730" s="26"/>
      <c r="B730" s="77"/>
      <c r="C730" s="4"/>
      <c r="D730" s="4"/>
      <c r="E730" s="70"/>
      <c r="F730" s="5"/>
      <c r="G730" s="83"/>
      <c r="H730" s="84"/>
      <c r="I730" s="85"/>
    </row>
    <row r="731" spans="1:10">
      <c r="A731" s="26"/>
      <c r="B731" s="317" t="s">
        <v>3691</v>
      </c>
      <c r="C731" s="318"/>
      <c r="D731" s="318"/>
      <c r="E731" s="318"/>
      <c r="F731" s="318"/>
      <c r="G731" s="83"/>
      <c r="H731" s="84"/>
      <c r="I731" s="85"/>
    </row>
    <row r="732" spans="1:10">
      <c r="A732" s="26"/>
      <c r="B732" s="51" t="s">
        <v>3692</v>
      </c>
      <c r="C732" s="4"/>
      <c r="D732" s="4"/>
      <c r="E732" s="70"/>
      <c r="F732" s="5"/>
      <c r="G732" s="83"/>
      <c r="H732" s="84"/>
      <c r="I732" s="85"/>
    </row>
    <row r="733" spans="1:10">
      <c r="A733" s="26">
        <v>0</v>
      </c>
      <c r="B733" s="6" t="s">
        <v>3097</v>
      </c>
      <c r="C733" s="6" t="s">
        <v>3098</v>
      </c>
      <c r="D733" s="6" t="s">
        <v>636</v>
      </c>
      <c r="E733" s="70">
        <v>250</v>
      </c>
      <c r="F733" s="5">
        <v>0.54</v>
      </c>
      <c r="G733" s="83">
        <f t="shared" ref="G733:G739" si="67">F733*(1-Скидка_SUNMIGHT)</f>
        <v>0.54</v>
      </c>
      <c r="H733" s="84"/>
      <c r="I733" s="85">
        <f t="shared" ref="I733:I751" si="68">G733*H733</f>
        <v>0</v>
      </c>
    </row>
    <row r="734" spans="1:10">
      <c r="A734" s="26">
        <v>0</v>
      </c>
      <c r="B734" s="6" t="s">
        <v>3099</v>
      </c>
      <c r="C734" s="6" t="s">
        <v>3098</v>
      </c>
      <c r="D734" s="6" t="s">
        <v>638</v>
      </c>
      <c r="E734" s="70">
        <v>250</v>
      </c>
      <c r="F734" s="5">
        <v>0.54</v>
      </c>
      <c r="G734" s="83">
        <f t="shared" si="67"/>
        <v>0.54</v>
      </c>
      <c r="H734" s="84"/>
      <c r="I734" s="85">
        <f t="shared" si="68"/>
        <v>0</v>
      </c>
    </row>
    <row r="735" spans="1:10">
      <c r="A735" s="26">
        <v>0</v>
      </c>
      <c r="B735" s="6" t="s">
        <v>3100</v>
      </c>
      <c r="C735" s="6" t="s">
        <v>3098</v>
      </c>
      <c r="D735" s="6" t="s">
        <v>640</v>
      </c>
      <c r="E735" s="70">
        <v>250</v>
      </c>
      <c r="F735" s="5">
        <v>0.54</v>
      </c>
      <c r="G735" s="83">
        <f t="shared" si="67"/>
        <v>0.54</v>
      </c>
      <c r="H735" s="84"/>
      <c r="I735" s="85">
        <f t="shared" si="68"/>
        <v>0</v>
      </c>
    </row>
    <row r="736" spans="1:10">
      <c r="A736" s="26">
        <v>0</v>
      </c>
      <c r="B736" s="6" t="s">
        <v>3101</v>
      </c>
      <c r="C736" s="6" t="s">
        <v>3098</v>
      </c>
      <c r="D736" s="6" t="s">
        <v>642</v>
      </c>
      <c r="E736" s="70">
        <v>250</v>
      </c>
      <c r="F736" s="5">
        <v>0.54</v>
      </c>
      <c r="G736" s="83">
        <f t="shared" si="67"/>
        <v>0.54</v>
      </c>
      <c r="H736" s="84"/>
      <c r="I736" s="85">
        <f t="shared" si="68"/>
        <v>0</v>
      </c>
    </row>
    <row r="737" spans="1:9">
      <c r="A737" s="26">
        <v>0</v>
      </c>
      <c r="B737" s="6" t="s">
        <v>3102</v>
      </c>
      <c r="C737" s="6" t="s">
        <v>3098</v>
      </c>
      <c r="D737" s="6" t="s">
        <v>666</v>
      </c>
      <c r="E737" s="70">
        <v>250</v>
      </c>
      <c r="F737" s="5">
        <v>0.54</v>
      </c>
      <c r="G737" s="83">
        <f t="shared" si="67"/>
        <v>0.54</v>
      </c>
      <c r="H737" s="84"/>
      <c r="I737" s="85">
        <f t="shared" si="68"/>
        <v>0</v>
      </c>
    </row>
    <row r="738" spans="1:9">
      <c r="A738" s="26">
        <v>0</v>
      </c>
      <c r="B738" s="6" t="s">
        <v>3103</v>
      </c>
      <c r="C738" s="6" t="s">
        <v>3098</v>
      </c>
      <c r="D738" s="6" t="s">
        <v>667</v>
      </c>
      <c r="E738" s="70">
        <v>250</v>
      </c>
      <c r="F738" s="5">
        <v>0.54</v>
      </c>
      <c r="G738" s="83">
        <f t="shared" si="67"/>
        <v>0.54</v>
      </c>
      <c r="H738" s="84"/>
      <c r="I738" s="85">
        <f t="shared" si="68"/>
        <v>0</v>
      </c>
    </row>
    <row r="739" spans="1:9">
      <c r="A739" s="26">
        <v>0</v>
      </c>
      <c r="B739" s="6" t="s">
        <v>3104</v>
      </c>
      <c r="C739" s="6" t="s">
        <v>3098</v>
      </c>
      <c r="D739" s="6" t="s">
        <v>668</v>
      </c>
      <c r="E739" s="70">
        <v>250</v>
      </c>
      <c r="F739" s="5">
        <v>0.54</v>
      </c>
      <c r="G739" s="83">
        <f t="shared" si="67"/>
        <v>0.54</v>
      </c>
      <c r="H739" s="84"/>
      <c r="I739" s="85">
        <f t="shared" si="68"/>
        <v>0</v>
      </c>
    </row>
    <row r="740" spans="1:9">
      <c r="A740" s="26">
        <v>0</v>
      </c>
      <c r="B740" s="77" t="s">
        <v>3113</v>
      </c>
      <c r="C740" s="6" t="s">
        <v>3098</v>
      </c>
      <c r="D740" s="6" t="s">
        <v>605</v>
      </c>
      <c r="E740" s="70">
        <v>250</v>
      </c>
      <c r="F740" s="5">
        <v>0.54</v>
      </c>
      <c r="G740" s="83">
        <f t="shared" ref="G740:G751" si="69">F740*(1-Скидка_SUNMIGHT)</f>
        <v>0.54</v>
      </c>
      <c r="H740" s="84"/>
      <c r="I740" s="85">
        <f t="shared" si="68"/>
        <v>0</v>
      </c>
    </row>
    <row r="741" spans="1:9">
      <c r="A741" s="26">
        <v>0</v>
      </c>
      <c r="B741" s="77" t="s">
        <v>3114</v>
      </c>
      <c r="C741" s="6" t="s">
        <v>3098</v>
      </c>
      <c r="D741" s="6" t="s">
        <v>3115</v>
      </c>
      <c r="E741" s="70">
        <v>250</v>
      </c>
      <c r="F741" s="5">
        <v>0.54</v>
      </c>
      <c r="G741" s="83">
        <f t="shared" si="69"/>
        <v>0.54</v>
      </c>
      <c r="H741" s="84"/>
      <c r="I741" s="85">
        <f t="shared" si="68"/>
        <v>0</v>
      </c>
    </row>
    <row r="742" spans="1:9">
      <c r="A742" s="26"/>
      <c r="B742" s="6" t="s">
        <v>467</v>
      </c>
      <c r="C742" s="6"/>
      <c r="D742" s="6"/>
      <c r="E742" s="70"/>
      <c r="F742" s="5"/>
      <c r="G742" s="83"/>
      <c r="H742" s="84"/>
      <c r="I742" s="85"/>
    </row>
    <row r="743" spans="1:9">
      <c r="A743" s="26">
        <v>0</v>
      </c>
      <c r="B743" s="6" t="s">
        <v>3105</v>
      </c>
      <c r="C743" s="6" t="s">
        <v>3106</v>
      </c>
      <c r="D743" s="6" t="s">
        <v>636</v>
      </c>
      <c r="E743" s="70">
        <v>100</v>
      </c>
      <c r="F743" s="5">
        <v>0.57999999999999996</v>
      </c>
      <c r="G743" s="83">
        <f t="shared" si="69"/>
        <v>0.57999999999999996</v>
      </c>
      <c r="H743" s="84"/>
      <c r="I743" s="85">
        <f t="shared" si="68"/>
        <v>0</v>
      </c>
    </row>
    <row r="744" spans="1:9">
      <c r="A744" s="26">
        <v>0</v>
      </c>
      <c r="B744" s="6" t="s">
        <v>3107</v>
      </c>
      <c r="C744" s="6" t="s">
        <v>3106</v>
      </c>
      <c r="D744" s="6" t="s">
        <v>638</v>
      </c>
      <c r="E744" s="70">
        <v>100</v>
      </c>
      <c r="F744" s="5">
        <v>0.57999999999999996</v>
      </c>
      <c r="G744" s="83">
        <f t="shared" si="69"/>
        <v>0.57999999999999996</v>
      </c>
      <c r="H744" s="84"/>
      <c r="I744" s="85">
        <f t="shared" si="68"/>
        <v>0</v>
      </c>
    </row>
    <row r="745" spans="1:9">
      <c r="A745" s="26">
        <v>0</v>
      </c>
      <c r="B745" s="6" t="s">
        <v>3108</v>
      </c>
      <c r="C745" s="6" t="s">
        <v>3106</v>
      </c>
      <c r="D745" s="6" t="s">
        <v>640</v>
      </c>
      <c r="E745" s="70">
        <v>100</v>
      </c>
      <c r="F745" s="5">
        <v>0.57999999999999996</v>
      </c>
      <c r="G745" s="83">
        <f t="shared" si="69"/>
        <v>0.57999999999999996</v>
      </c>
      <c r="H745" s="84"/>
      <c r="I745" s="85">
        <f t="shared" si="68"/>
        <v>0</v>
      </c>
    </row>
    <row r="746" spans="1:9">
      <c r="A746" s="26">
        <v>0</v>
      </c>
      <c r="B746" s="6" t="s">
        <v>3109</v>
      </c>
      <c r="C746" s="6" t="s">
        <v>3106</v>
      </c>
      <c r="D746" s="6" t="s">
        <v>642</v>
      </c>
      <c r="E746" s="70">
        <v>100</v>
      </c>
      <c r="F746" s="5">
        <v>0.57999999999999996</v>
      </c>
      <c r="G746" s="83">
        <f t="shared" si="69"/>
        <v>0.57999999999999996</v>
      </c>
      <c r="H746" s="84"/>
      <c r="I746" s="85">
        <f t="shared" si="68"/>
        <v>0</v>
      </c>
    </row>
    <row r="747" spans="1:9">
      <c r="A747" s="26">
        <v>0</v>
      </c>
      <c r="B747" s="6" t="s">
        <v>3110</v>
      </c>
      <c r="C747" s="6" t="s">
        <v>3106</v>
      </c>
      <c r="D747" s="6" t="s">
        <v>666</v>
      </c>
      <c r="E747" s="70">
        <v>100</v>
      </c>
      <c r="F747" s="5">
        <v>0.57999999999999996</v>
      </c>
      <c r="G747" s="83">
        <f t="shared" si="69"/>
        <v>0.57999999999999996</v>
      </c>
      <c r="H747" s="84"/>
      <c r="I747" s="85">
        <f t="shared" si="68"/>
        <v>0</v>
      </c>
    </row>
    <row r="748" spans="1:9">
      <c r="A748" s="26">
        <v>0</v>
      </c>
      <c r="B748" s="6" t="s">
        <v>3111</v>
      </c>
      <c r="C748" s="6" t="s">
        <v>3106</v>
      </c>
      <c r="D748" s="6" t="s">
        <v>667</v>
      </c>
      <c r="E748" s="70">
        <v>100</v>
      </c>
      <c r="F748" s="5">
        <v>0.57999999999999996</v>
      </c>
      <c r="G748" s="83">
        <f t="shared" si="69"/>
        <v>0.57999999999999996</v>
      </c>
      <c r="H748" s="84"/>
      <c r="I748" s="85">
        <f t="shared" si="68"/>
        <v>0</v>
      </c>
    </row>
    <row r="749" spans="1:9">
      <c r="A749" s="26">
        <v>0</v>
      </c>
      <c r="B749" s="6" t="s">
        <v>3112</v>
      </c>
      <c r="C749" s="6" t="s">
        <v>3106</v>
      </c>
      <c r="D749" s="6" t="s">
        <v>668</v>
      </c>
      <c r="E749" s="70">
        <v>100</v>
      </c>
      <c r="F749" s="5">
        <v>0.57999999999999996</v>
      </c>
      <c r="G749" s="83">
        <f t="shared" si="69"/>
        <v>0.57999999999999996</v>
      </c>
      <c r="H749" s="84"/>
      <c r="I749" s="85">
        <f t="shared" si="68"/>
        <v>0</v>
      </c>
    </row>
    <row r="750" spans="1:9">
      <c r="A750" s="26">
        <v>0</v>
      </c>
      <c r="B750" s="6" t="s">
        <v>3116</v>
      </c>
      <c r="C750" s="6" t="s">
        <v>3106</v>
      </c>
      <c r="D750" s="6" t="s">
        <v>605</v>
      </c>
      <c r="E750" s="70">
        <v>100</v>
      </c>
      <c r="F750" s="5">
        <v>0.57999999999999996</v>
      </c>
      <c r="G750" s="83">
        <f t="shared" si="69"/>
        <v>0.57999999999999996</v>
      </c>
      <c r="H750" s="84"/>
      <c r="I750" s="85">
        <f t="shared" si="68"/>
        <v>0</v>
      </c>
    </row>
    <row r="751" spans="1:9">
      <c r="A751" s="26">
        <v>0</v>
      </c>
      <c r="B751" s="6" t="s">
        <v>3117</v>
      </c>
      <c r="C751" s="6" t="s">
        <v>3106</v>
      </c>
      <c r="D751" s="6" t="s">
        <v>3115</v>
      </c>
      <c r="E751" s="70">
        <v>100</v>
      </c>
      <c r="F751" s="5">
        <v>0.57999999999999996</v>
      </c>
      <c r="G751" s="83">
        <f t="shared" si="69"/>
        <v>0.57999999999999996</v>
      </c>
      <c r="H751" s="84"/>
      <c r="I751" s="85">
        <f t="shared" si="68"/>
        <v>0</v>
      </c>
    </row>
    <row r="752" spans="1:9">
      <c r="A752" s="156"/>
      <c r="B752" s="6"/>
      <c r="C752" s="6"/>
      <c r="D752" s="6"/>
      <c r="E752" s="70"/>
      <c r="F752" s="5"/>
      <c r="G752" s="82"/>
      <c r="H752" s="84"/>
      <c r="I752" s="82"/>
    </row>
    <row r="753" spans="1:6">
      <c r="A753" s="13"/>
      <c r="F753" s="208"/>
    </row>
    <row r="754" spans="1:6">
      <c r="A754" s="13"/>
      <c r="B754" s="174" t="s">
        <v>119</v>
      </c>
    </row>
    <row r="755" spans="1:6">
      <c r="A755" s="13"/>
      <c r="B755" s="13" t="s">
        <v>120</v>
      </c>
    </row>
    <row r="756" spans="1:6">
      <c r="A756" s="13"/>
      <c r="B756" s="13" t="s">
        <v>2270</v>
      </c>
    </row>
  </sheetData>
  <autoFilter ref="A6:I761" xr:uid="{7CBC4638-3458-4F73-98BF-5B054B2515D5}"/>
  <mergeCells count="16">
    <mergeCell ref="B2:F2"/>
    <mergeCell ref="B3:F3"/>
    <mergeCell ref="B38:F38"/>
    <mergeCell ref="B80:F80"/>
    <mergeCell ref="B359:F359"/>
    <mergeCell ref="B7:F7"/>
    <mergeCell ref="B571:F571"/>
    <mergeCell ref="B579:F579"/>
    <mergeCell ref="B589:F589"/>
    <mergeCell ref="B617:F617"/>
    <mergeCell ref="B627:F627"/>
    <mergeCell ref="B647:F647"/>
    <mergeCell ref="B664:F664"/>
    <mergeCell ref="B675:F675"/>
    <mergeCell ref="B703:F703"/>
    <mergeCell ref="B731:F731"/>
  </mergeCells>
  <hyperlinks>
    <hyperlink ref="E5" location="Содержание!A1" display="Содержание" xr:uid="{1B84A54D-DD39-469A-A9E3-5FB52A5D46A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3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9921875" defaultRowHeight="11.65" outlineLevelCol="1"/>
  <cols>
    <col min="1" max="1" width="6.53125" style="1" hidden="1" customWidth="1" outlineLevel="1"/>
    <col min="2" max="2" width="7.265625" style="1" customWidth="1" collapsed="1"/>
    <col min="3" max="3" width="69.265625" style="1" customWidth="1"/>
    <col min="4" max="4" width="10" style="1" customWidth="1"/>
    <col min="5" max="5" width="7.06640625" style="1" customWidth="1"/>
    <col min="6" max="6" width="8.19921875" style="1" customWidth="1"/>
    <col min="7" max="9" width="9.19921875" style="1" customWidth="1" outlineLevel="1"/>
    <col min="10" max="10" width="2" style="1" customWidth="1" outlineLevel="1"/>
    <col min="11" max="11" width="8.19921875" style="1" customWidth="1" outlineLevel="1"/>
    <col min="12" max="16384" width="9.19921875" style="1"/>
  </cols>
  <sheetData>
    <row r="2" spans="1:10" ht="15.75">
      <c r="B2" s="319" t="s">
        <v>0</v>
      </c>
      <c r="C2" s="319"/>
      <c r="D2" s="319"/>
      <c r="E2" s="319"/>
      <c r="F2" s="319"/>
    </row>
    <row r="3" spans="1:10" ht="15.75">
      <c r="B3" s="319" t="s">
        <v>3902</v>
      </c>
      <c r="C3" s="319"/>
      <c r="D3" s="319"/>
      <c r="E3" s="319"/>
      <c r="F3" s="319"/>
      <c r="H3" s="66" t="s">
        <v>1957</v>
      </c>
      <c r="I3" s="67">
        <v>0</v>
      </c>
    </row>
    <row r="4" spans="1:10">
      <c r="F4" s="2"/>
      <c r="H4" s="66" t="s">
        <v>3661</v>
      </c>
      <c r="I4" s="67">
        <v>0</v>
      </c>
    </row>
    <row r="5" spans="1:10">
      <c r="B5" s="1" t="s">
        <v>3758</v>
      </c>
      <c r="H5" s="66" t="s">
        <v>1958</v>
      </c>
      <c r="I5" s="7">
        <f>SUM(I65:I182,I206:I326,I332:I378)</f>
        <v>0</v>
      </c>
    </row>
    <row r="6" spans="1:10" ht="14.65" thickBot="1">
      <c r="B6" s="1" t="s">
        <v>1</v>
      </c>
      <c r="D6" s="62" t="s">
        <v>2088</v>
      </c>
      <c r="H6" s="66" t="s">
        <v>1966</v>
      </c>
      <c r="I6" s="7">
        <f>SUM(I3:I5,I202:I203,I331)</f>
        <v>0</v>
      </c>
    </row>
    <row r="7" spans="1:10" ht="23.65" thickBot="1">
      <c r="A7" s="17" t="s">
        <v>3238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8" t="s">
        <v>1959</v>
      </c>
      <c r="H7" s="79" t="s">
        <v>1960</v>
      </c>
      <c r="I7" s="80" t="s">
        <v>1961</v>
      </c>
    </row>
    <row r="8" spans="1:10" ht="12" thickBot="1">
      <c r="A8" s="4"/>
      <c r="B8" s="320" t="s">
        <v>7</v>
      </c>
      <c r="C8" s="320"/>
      <c r="D8" s="320"/>
      <c r="E8" s="320"/>
      <c r="F8" s="321"/>
      <c r="G8" s="81"/>
      <c r="H8" s="81"/>
      <c r="I8" s="81"/>
    </row>
    <row r="9" spans="1:10" ht="12" thickBot="1">
      <c r="A9" s="4"/>
      <c r="B9" s="320" t="s">
        <v>784</v>
      </c>
      <c r="C9" s="320"/>
      <c r="D9" s="320"/>
      <c r="E9" s="320"/>
      <c r="F9" s="321"/>
      <c r="G9" s="81"/>
      <c r="H9" s="81"/>
      <c r="I9" s="81"/>
    </row>
    <row r="10" spans="1:10">
      <c r="A10" s="157">
        <v>0</v>
      </c>
      <c r="B10" s="158">
        <v>105243</v>
      </c>
      <c r="C10" s="3" t="s">
        <v>3020</v>
      </c>
      <c r="D10" s="3" t="s">
        <v>2253</v>
      </c>
      <c r="E10" s="3" t="s">
        <v>9</v>
      </c>
      <c r="F10" s="5">
        <v>0.63</v>
      </c>
      <c r="G10" s="85">
        <f>F10*(1-Скидка_RP_ind)</f>
        <v>0.63</v>
      </c>
      <c r="H10" s="84"/>
      <c r="I10" s="85">
        <f t="shared" ref="I10:I24" si="0">G10*H10</f>
        <v>0</v>
      </c>
      <c r="J10" s="1" t="s">
        <v>2269</v>
      </c>
    </row>
    <row r="11" spans="1:10">
      <c r="A11" s="157">
        <v>0</v>
      </c>
      <c r="B11" s="158">
        <v>105343</v>
      </c>
      <c r="C11" s="3" t="s">
        <v>3221</v>
      </c>
      <c r="D11" s="3" t="s">
        <v>2253</v>
      </c>
      <c r="E11" s="3" t="s">
        <v>9</v>
      </c>
      <c r="F11" s="5">
        <v>0.63</v>
      </c>
      <c r="G11" s="85">
        <f>F11*(1-Скидка_RP_ind)</f>
        <v>0.63</v>
      </c>
      <c r="H11" s="84"/>
      <c r="I11" s="85">
        <f t="shared" si="0"/>
        <v>0</v>
      </c>
      <c r="J11" s="1" t="s">
        <v>2269</v>
      </c>
    </row>
    <row r="12" spans="1:10">
      <c r="A12" s="157">
        <v>0</v>
      </c>
      <c r="B12" s="158">
        <v>105543</v>
      </c>
      <c r="C12" s="3" t="s">
        <v>3021</v>
      </c>
      <c r="D12" s="3" t="s">
        <v>2253</v>
      </c>
      <c r="E12" s="3" t="s">
        <v>9</v>
      </c>
      <c r="F12" s="5">
        <v>0.63</v>
      </c>
      <c r="G12" s="85">
        <f>F12*(1-Скидка_RP_ind)</f>
        <v>0.63</v>
      </c>
      <c r="H12" s="84"/>
      <c r="I12" s="85">
        <f t="shared" si="0"/>
        <v>0</v>
      </c>
      <c r="J12" s="1" t="s">
        <v>2269</v>
      </c>
    </row>
    <row r="13" spans="1:10">
      <c r="A13" s="157">
        <v>0</v>
      </c>
      <c r="B13" s="158">
        <v>105643</v>
      </c>
      <c r="C13" s="3" t="s">
        <v>3293</v>
      </c>
      <c r="D13" s="3" t="s">
        <v>2253</v>
      </c>
      <c r="E13" s="3" t="s">
        <v>9</v>
      </c>
      <c r="F13" s="5">
        <v>0.7</v>
      </c>
      <c r="G13" s="85">
        <f>F13*(1-Скидка_RP_ind)</f>
        <v>0.7</v>
      </c>
      <c r="H13" s="84"/>
      <c r="I13" s="85">
        <f t="shared" si="0"/>
        <v>0</v>
      </c>
      <c r="J13" s="1" t="s">
        <v>2269</v>
      </c>
    </row>
    <row r="14" spans="1:10" ht="12" thickBot="1">
      <c r="A14" s="157"/>
      <c r="B14" s="320" t="s">
        <v>2311</v>
      </c>
      <c r="C14" s="320"/>
      <c r="D14" s="320"/>
      <c r="E14" s="320"/>
      <c r="F14" s="321"/>
      <c r="G14" s="85"/>
      <c r="H14" s="84"/>
      <c r="I14" s="85"/>
    </row>
    <row r="15" spans="1:10">
      <c r="A15" s="157">
        <v>0</v>
      </c>
      <c r="B15" s="158">
        <v>110341</v>
      </c>
      <c r="C15" s="4" t="s">
        <v>2254</v>
      </c>
      <c r="D15" s="4" t="s">
        <v>2497</v>
      </c>
      <c r="E15" s="4" t="s">
        <v>9</v>
      </c>
      <c r="F15" s="5">
        <v>2.09</v>
      </c>
      <c r="G15" s="85">
        <f t="shared" ref="G15:G24" si="1">F15*(1-Скидка_RP_ind)</f>
        <v>2.09</v>
      </c>
      <c r="H15" s="84"/>
      <c r="I15" s="85">
        <f t="shared" si="0"/>
        <v>0</v>
      </c>
      <c r="J15" s="1" t="s">
        <v>2269</v>
      </c>
    </row>
    <row r="16" spans="1:10">
      <c r="A16" s="157">
        <v>0</v>
      </c>
      <c r="B16" s="158">
        <v>110342</v>
      </c>
      <c r="C16" s="4" t="s">
        <v>4915</v>
      </c>
      <c r="D16" s="4" t="s">
        <v>2497</v>
      </c>
      <c r="E16" s="4" t="s">
        <v>9</v>
      </c>
      <c r="F16" s="5">
        <v>1.98</v>
      </c>
      <c r="G16" s="85">
        <f>F16*(1-Скидка_RP_ind)</f>
        <v>1.98</v>
      </c>
      <c r="H16" s="84"/>
      <c r="I16" s="85">
        <f>G16*H16</f>
        <v>0</v>
      </c>
      <c r="J16" s="1" t="s">
        <v>2269</v>
      </c>
    </row>
    <row r="17" spans="1:10">
      <c r="A17" s="157">
        <v>0</v>
      </c>
      <c r="B17" s="158">
        <v>110343</v>
      </c>
      <c r="C17" s="4" t="s">
        <v>2255</v>
      </c>
      <c r="D17" s="4" t="s">
        <v>2497</v>
      </c>
      <c r="E17" s="4" t="s">
        <v>9</v>
      </c>
      <c r="F17" s="5">
        <v>1.61</v>
      </c>
      <c r="G17" s="85">
        <f t="shared" si="1"/>
        <v>1.61</v>
      </c>
      <c r="H17" s="84"/>
      <c r="I17" s="85">
        <f t="shared" si="0"/>
        <v>0</v>
      </c>
      <c r="J17" s="1" t="s">
        <v>2269</v>
      </c>
    </row>
    <row r="18" spans="1:10">
      <c r="A18" s="157">
        <v>0</v>
      </c>
      <c r="B18" s="158">
        <v>110345</v>
      </c>
      <c r="C18" s="4" t="s">
        <v>2256</v>
      </c>
      <c r="D18" s="4" t="s">
        <v>2497</v>
      </c>
      <c r="E18" s="4" t="s">
        <v>9</v>
      </c>
      <c r="F18" s="5">
        <v>1.27</v>
      </c>
      <c r="G18" s="85">
        <f t="shared" si="1"/>
        <v>1.27</v>
      </c>
      <c r="H18" s="84"/>
      <c r="I18" s="85">
        <f t="shared" si="0"/>
        <v>0</v>
      </c>
      <c r="J18" s="1" t="s">
        <v>2269</v>
      </c>
    </row>
    <row r="19" spans="1:10">
      <c r="A19" s="157">
        <v>0</v>
      </c>
      <c r="B19" s="158">
        <v>110346</v>
      </c>
      <c r="C19" s="4" t="s">
        <v>2279</v>
      </c>
      <c r="D19" s="4" t="s">
        <v>2497</v>
      </c>
      <c r="E19" s="4" t="s">
        <v>9</v>
      </c>
      <c r="F19" s="5">
        <v>1.18</v>
      </c>
      <c r="G19" s="85">
        <f t="shared" si="1"/>
        <v>1.18</v>
      </c>
      <c r="H19" s="84"/>
      <c r="I19" s="85">
        <f t="shared" si="0"/>
        <v>0</v>
      </c>
      <c r="J19" s="1" t="s">
        <v>2269</v>
      </c>
    </row>
    <row r="20" spans="1:10">
      <c r="A20" s="157">
        <v>0</v>
      </c>
      <c r="B20" s="158">
        <v>110347</v>
      </c>
      <c r="C20" s="4" t="s">
        <v>2280</v>
      </c>
      <c r="D20" s="4" t="s">
        <v>2497</v>
      </c>
      <c r="E20" s="4" t="s">
        <v>9</v>
      </c>
      <c r="F20" s="5">
        <v>1.1000000000000001</v>
      </c>
      <c r="G20" s="85">
        <f t="shared" si="1"/>
        <v>1.1000000000000001</v>
      </c>
      <c r="H20" s="84"/>
      <c r="I20" s="85">
        <f t="shared" si="0"/>
        <v>0</v>
      </c>
      <c r="J20" s="1" t="s">
        <v>2269</v>
      </c>
    </row>
    <row r="21" spans="1:10">
      <c r="A21" s="157">
        <v>0</v>
      </c>
      <c r="B21" s="158">
        <v>110934</v>
      </c>
      <c r="C21" s="158" t="s">
        <v>3588</v>
      </c>
      <c r="D21" s="4" t="s">
        <v>9</v>
      </c>
      <c r="E21" s="4" t="s">
        <v>9</v>
      </c>
      <c r="F21" s="5">
        <v>14.56</v>
      </c>
      <c r="G21" s="85">
        <f t="shared" si="1"/>
        <v>14.56</v>
      </c>
      <c r="H21" s="84"/>
      <c r="I21" s="85">
        <f t="shared" si="0"/>
        <v>0</v>
      </c>
      <c r="J21" s="1" t="s">
        <v>2269</v>
      </c>
    </row>
    <row r="22" spans="1:10">
      <c r="A22" s="157">
        <v>0</v>
      </c>
      <c r="B22" s="158">
        <v>110944</v>
      </c>
      <c r="C22" s="158" t="s">
        <v>3589</v>
      </c>
      <c r="D22" s="4" t="s">
        <v>9</v>
      </c>
      <c r="E22" s="4" t="s">
        <v>9</v>
      </c>
      <c r="F22" s="5">
        <v>12.35</v>
      </c>
      <c r="G22" s="85">
        <f t="shared" si="1"/>
        <v>12.35</v>
      </c>
      <c r="H22" s="84"/>
      <c r="I22" s="85">
        <f t="shared" si="0"/>
        <v>0</v>
      </c>
      <c r="J22" s="1" t="s">
        <v>2269</v>
      </c>
    </row>
    <row r="23" spans="1:10">
      <c r="A23" s="157">
        <v>0</v>
      </c>
      <c r="B23" s="158">
        <v>110954</v>
      </c>
      <c r="C23" s="158" t="s">
        <v>3590</v>
      </c>
      <c r="D23" s="4" t="s">
        <v>9</v>
      </c>
      <c r="E23" s="4" t="s">
        <v>9</v>
      </c>
      <c r="F23" s="5">
        <v>9.8000000000000007</v>
      </c>
      <c r="G23" s="85">
        <f t="shared" si="1"/>
        <v>9.8000000000000007</v>
      </c>
      <c r="H23" s="84"/>
      <c r="I23" s="85">
        <f t="shared" si="0"/>
        <v>0</v>
      </c>
      <c r="J23" s="1" t="s">
        <v>2269</v>
      </c>
    </row>
    <row r="24" spans="1:10">
      <c r="A24" s="157">
        <v>0</v>
      </c>
      <c r="B24" s="158">
        <v>110964</v>
      </c>
      <c r="C24" s="158" t="s">
        <v>3591</v>
      </c>
      <c r="D24" s="4" t="s">
        <v>9</v>
      </c>
      <c r="E24" s="4" t="s">
        <v>9</v>
      </c>
      <c r="F24" s="5">
        <v>8.82</v>
      </c>
      <c r="G24" s="85">
        <f t="shared" si="1"/>
        <v>8.82</v>
      </c>
      <c r="H24" s="84"/>
      <c r="I24" s="85">
        <f t="shared" si="0"/>
        <v>0</v>
      </c>
      <c r="J24" s="1" t="s">
        <v>2269</v>
      </c>
    </row>
    <row r="25" spans="1:10" ht="12" thickBot="1">
      <c r="A25" s="157"/>
      <c r="B25" s="320" t="s">
        <v>2315</v>
      </c>
      <c r="C25" s="320"/>
      <c r="D25" s="320"/>
      <c r="E25" s="320"/>
      <c r="F25" s="321"/>
      <c r="G25" s="85"/>
      <c r="H25" s="84"/>
      <c r="I25" s="85"/>
    </row>
    <row r="26" spans="1:10">
      <c r="A26" s="157">
        <v>0</v>
      </c>
      <c r="B26" s="158">
        <v>111513</v>
      </c>
      <c r="C26" s="3" t="s">
        <v>2284</v>
      </c>
      <c r="D26" s="4" t="s">
        <v>3903</v>
      </c>
      <c r="E26" s="4" t="s">
        <v>9</v>
      </c>
      <c r="F26" s="5">
        <v>3.12</v>
      </c>
      <c r="G26" s="85">
        <f>F26*(1-Скидка_RP_ind)</f>
        <v>3.12</v>
      </c>
      <c r="H26" s="84"/>
      <c r="I26" s="85">
        <f>G26*H26</f>
        <v>0</v>
      </c>
      <c r="J26" s="1" t="s">
        <v>2269</v>
      </c>
    </row>
    <row r="27" spans="1:10">
      <c r="A27" s="157">
        <v>0</v>
      </c>
      <c r="B27" s="158">
        <v>111515</v>
      </c>
      <c r="C27" s="3" t="s">
        <v>2286</v>
      </c>
      <c r="D27" s="4" t="s">
        <v>3903</v>
      </c>
      <c r="E27" s="4" t="s">
        <v>9</v>
      </c>
      <c r="F27" s="5">
        <v>2.95</v>
      </c>
      <c r="G27" s="85">
        <f>F27*(1-Скидка_RP_ind)</f>
        <v>2.95</v>
      </c>
      <c r="H27" s="84"/>
      <c r="I27" s="85">
        <f>G27*H27</f>
        <v>0</v>
      </c>
      <c r="J27" s="1" t="s">
        <v>2269</v>
      </c>
    </row>
    <row r="28" spans="1:10">
      <c r="A28" s="157">
        <v>0</v>
      </c>
      <c r="B28" s="158">
        <v>111516</v>
      </c>
      <c r="C28" s="3" t="s">
        <v>2287</v>
      </c>
      <c r="D28" s="4" t="s">
        <v>3903</v>
      </c>
      <c r="E28" s="4" t="s">
        <v>9</v>
      </c>
      <c r="F28" s="5">
        <v>2.95</v>
      </c>
      <c r="G28" s="85">
        <f>F28*(1-Скидка_RP_ind)</f>
        <v>2.95</v>
      </c>
      <c r="H28" s="84"/>
      <c r="I28" s="85">
        <f>G28*H28</f>
        <v>0</v>
      </c>
      <c r="J28" s="1" t="s">
        <v>2269</v>
      </c>
    </row>
    <row r="29" spans="1:10" ht="12" thickBot="1">
      <c r="A29" s="157"/>
      <c r="B29" s="320" t="s">
        <v>2329</v>
      </c>
      <c r="C29" s="320"/>
      <c r="D29" s="320"/>
      <c r="E29" s="320"/>
      <c r="F29" s="321"/>
      <c r="G29" s="85"/>
      <c r="H29" s="84"/>
      <c r="I29" s="85"/>
    </row>
    <row r="30" spans="1:10">
      <c r="A30" s="157">
        <v>0</v>
      </c>
      <c r="B30" s="158">
        <v>113212</v>
      </c>
      <c r="C30" s="4" t="s">
        <v>3626</v>
      </c>
      <c r="D30" s="4" t="s">
        <v>2498</v>
      </c>
      <c r="E30" s="4" t="s">
        <v>9</v>
      </c>
      <c r="F30" s="5">
        <v>0.89</v>
      </c>
      <c r="G30" s="85">
        <f t="shared" ref="G30:G39" si="2">F30*(1-Скидка_RP_ind)</f>
        <v>0.89</v>
      </c>
      <c r="H30" s="84"/>
      <c r="I30" s="85">
        <f t="shared" ref="I30:I39" si="3">G30*H30</f>
        <v>0</v>
      </c>
      <c r="J30" s="1" t="s">
        <v>2269</v>
      </c>
    </row>
    <row r="31" spans="1:10">
      <c r="A31" s="157">
        <v>0</v>
      </c>
      <c r="B31" s="158">
        <v>113215</v>
      </c>
      <c r="C31" s="4" t="s">
        <v>3627</v>
      </c>
      <c r="D31" s="4" t="s">
        <v>2498</v>
      </c>
      <c r="E31" s="4" t="s">
        <v>9</v>
      </c>
      <c r="F31" s="5">
        <v>0.85</v>
      </c>
      <c r="G31" s="85">
        <f t="shared" si="2"/>
        <v>0.85</v>
      </c>
      <c r="H31" s="84"/>
      <c r="I31" s="85">
        <f t="shared" si="3"/>
        <v>0</v>
      </c>
      <c r="J31" s="1" t="s">
        <v>2269</v>
      </c>
    </row>
    <row r="32" spans="1:10">
      <c r="A32" s="157">
        <v>0</v>
      </c>
      <c r="B32" s="158">
        <v>113216</v>
      </c>
      <c r="C32" s="4" t="s">
        <v>3628</v>
      </c>
      <c r="D32" s="4" t="s">
        <v>2498</v>
      </c>
      <c r="E32" s="4" t="s">
        <v>9</v>
      </c>
      <c r="F32" s="5">
        <v>0.85</v>
      </c>
      <c r="G32" s="85">
        <f t="shared" si="2"/>
        <v>0.85</v>
      </c>
      <c r="H32" s="84"/>
      <c r="I32" s="85">
        <f t="shared" si="3"/>
        <v>0</v>
      </c>
      <c r="J32" s="1" t="s">
        <v>2269</v>
      </c>
    </row>
    <row r="33" spans="1:10">
      <c r="A33" s="157">
        <v>0</v>
      </c>
      <c r="B33" s="158">
        <v>113311</v>
      </c>
      <c r="C33" s="4" t="s">
        <v>2257</v>
      </c>
      <c r="D33" s="4" t="s">
        <v>2498</v>
      </c>
      <c r="E33" s="4" t="s">
        <v>9</v>
      </c>
      <c r="F33" s="5">
        <v>1.04</v>
      </c>
      <c r="G33" s="85">
        <f t="shared" si="2"/>
        <v>1.04</v>
      </c>
      <c r="H33" s="84"/>
      <c r="I33" s="85">
        <f t="shared" si="3"/>
        <v>0</v>
      </c>
      <c r="J33" s="1" t="s">
        <v>2269</v>
      </c>
    </row>
    <row r="34" spans="1:10">
      <c r="A34" s="157">
        <v>0</v>
      </c>
      <c r="B34" s="158">
        <v>113313</v>
      </c>
      <c r="C34" s="4" t="s">
        <v>2258</v>
      </c>
      <c r="D34" s="4" t="s">
        <v>2498</v>
      </c>
      <c r="E34" s="4" t="s">
        <v>9</v>
      </c>
      <c r="F34" s="5">
        <v>0.86</v>
      </c>
      <c r="G34" s="85">
        <f t="shared" si="2"/>
        <v>0.86</v>
      </c>
      <c r="H34" s="84"/>
      <c r="I34" s="85">
        <f t="shared" si="3"/>
        <v>0</v>
      </c>
      <c r="J34" s="1" t="s">
        <v>2269</v>
      </c>
    </row>
    <row r="35" spans="1:10">
      <c r="A35" s="157">
        <v>0</v>
      </c>
      <c r="B35" s="158">
        <v>113315</v>
      </c>
      <c r="C35" s="4" t="s">
        <v>2259</v>
      </c>
      <c r="D35" s="4" t="s">
        <v>2498</v>
      </c>
      <c r="E35" s="4" t="s">
        <v>9</v>
      </c>
      <c r="F35" s="5">
        <v>0.82</v>
      </c>
      <c r="G35" s="85">
        <f t="shared" si="2"/>
        <v>0.82</v>
      </c>
      <c r="H35" s="84"/>
      <c r="I35" s="85">
        <f t="shared" si="3"/>
        <v>0</v>
      </c>
      <c r="J35" s="1" t="s">
        <v>2269</v>
      </c>
    </row>
    <row r="36" spans="1:10">
      <c r="A36" s="157">
        <v>0</v>
      </c>
      <c r="B36" s="158">
        <v>113316</v>
      </c>
      <c r="C36" s="4" t="s">
        <v>2979</v>
      </c>
      <c r="D36" s="4" t="s">
        <v>2498</v>
      </c>
      <c r="E36" s="4" t="s">
        <v>9</v>
      </c>
      <c r="F36" s="5">
        <v>0.8</v>
      </c>
      <c r="G36" s="85">
        <f t="shared" si="2"/>
        <v>0.8</v>
      </c>
      <c r="H36" s="84"/>
      <c r="I36" s="85">
        <f t="shared" si="3"/>
        <v>0</v>
      </c>
      <c r="J36" s="1" t="s">
        <v>2269</v>
      </c>
    </row>
    <row r="37" spans="1:10">
      <c r="A37" s="157">
        <v>0</v>
      </c>
      <c r="B37" s="158">
        <v>113318</v>
      </c>
      <c r="C37" s="4" t="s">
        <v>2980</v>
      </c>
      <c r="D37" s="4" t="s">
        <v>2498</v>
      </c>
      <c r="E37" s="4" t="s">
        <v>9</v>
      </c>
      <c r="F37" s="5">
        <v>0.77</v>
      </c>
      <c r="G37" s="85">
        <f t="shared" si="2"/>
        <v>0.77</v>
      </c>
      <c r="H37" s="84"/>
      <c r="I37" s="85">
        <f t="shared" si="3"/>
        <v>0</v>
      </c>
      <c r="J37" s="1" t="s">
        <v>2269</v>
      </c>
    </row>
    <row r="38" spans="1:10">
      <c r="A38" s="157">
        <v>0</v>
      </c>
      <c r="B38" s="158">
        <v>113923</v>
      </c>
      <c r="C38" s="158" t="s">
        <v>3592</v>
      </c>
      <c r="D38" s="4" t="s">
        <v>9</v>
      </c>
      <c r="E38" s="4" t="s">
        <v>9</v>
      </c>
      <c r="F38" s="5">
        <v>9.8000000000000007</v>
      </c>
      <c r="G38" s="85">
        <f t="shared" si="2"/>
        <v>9.8000000000000007</v>
      </c>
      <c r="H38" s="84"/>
      <c r="I38" s="85">
        <f t="shared" si="3"/>
        <v>0</v>
      </c>
      <c r="J38" s="1" t="s">
        <v>2269</v>
      </c>
    </row>
    <row r="39" spans="1:10">
      <c r="A39" s="157">
        <v>0</v>
      </c>
      <c r="B39" s="158">
        <v>113943</v>
      </c>
      <c r="C39" s="158" t="s">
        <v>3593</v>
      </c>
      <c r="D39" s="4" t="s">
        <v>9</v>
      </c>
      <c r="E39" s="4" t="s">
        <v>9</v>
      </c>
      <c r="F39" s="5">
        <v>10.58</v>
      </c>
      <c r="G39" s="85">
        <f t="shared" si="2"/>
        <v>10.58</v>
      </c>
      <c r="H39" s="84"/>
      <c r="I39" s="85">
        <f t="shared" si="3"/>
        <v>0</v>
      </c>
      <c r="J39" s="1" t="s">
        <v>2269</v>
      </c>
    </row>
    <row r="40" spans="1:10" ht="12" thickBot="1">
      <c r="A40" s="157"/>
      <c r="B40" s="320" t="s">
        <v>3726</v>
      </c>
      <c r="C40" s="320"/>
      <c r="D40" s="320"/>
      <c r="E40" s="320"/>
      <c r="F40" s="321"/>
      <c r="G40" s="85"/>
      <c r="H40" s="84"/>
      <c r="I40" s="85"/>
    </row>
    <row r="41" spans="1:10">
      <c r="A41" s="157">
        <v>0</v>
      </c>
      <c r="B41" s="158">
        <v>114212</v>
      </c>
      <c r="C41" s="158" t="s">
        <v>3629</v>
      </c>
      <c r="D41" s="4" t="s">
        <v>3630</v>
      </c>
      <c r="E41" s="4" t="s">
        <v>9</v>
      </c>
      <c r="F41" s="5">
        <v>1.33</v>
      </c>
      <c r="G41" s="85">
        <f t="shared" ref="G41:G46" si="4">F41*(1-Скидка_RP_ind)</f>
        <v>1.33</v>
      </c>
      <c r="H41" s="84"/>
      <c r="I41" s="85">
        <f t="shared" ref="I41:I46" si="5">G41*H41</f>
        <v>0</v>
      </c>
      <c r="J41" s="1" t="s">
        <v>2269</v>
      </c>
    </row>
    <row r="42" spans="1:10">
      <c r="A42" s="157">
        <v>0</v>
      </c>
      <c r="B42" s="158">
        <v>114215</v>
      </c>
      <c r="C42" s="158" t="s">
        <v>3631</v>
      </c>
      <c r="D42" s="4" t="s">
        <v>3630</v>
      </c>
      <c r="E42" s="4" t="s">
        <v>9</v>
      </c>
      <c r="F42" s="5">
        <v>1.3</v>
      </c>
      <c r="G42" s="85">
        <f t="shared" si="4"/>
        <v>1.3</v>
      </c>
      <c r="H42" s="84"/>
      <c r="I42" s="85">
        <f t="shared" si="5"/>
        <v>0</v>
      </c>
      <c r="J42" s="1" t="s">
        <v>2269</v>
      </c>
    </row>
    <row r="43" spans="1:10">
      <c r="A43" s="157">
        <v>0</v>
      </c>
      <c r="B43" s="158">
        <v>114216</v>
      </c>
      <c r="C43" s="158" t="s">
        <v>3632</v>
      </c>
      <c r="D43" s="4" t="s">
        <v>3630</v>
      </c>
      <c r="E43" s="4" t="s">
        <v>9</v>
      </c>
      <c r="F43" s="5">
        <v>1.3</v>
      </c>
      <c r="G43" s="85">
        <f t="shared" si="4"/>
        <v>1.3</v>
      </c>
      <c r="H43" s="84"/>
      <c r="I43" s="85">
        <f t="shared" si="5"/>
        <v>0</v>
      </c>
      <c r="J43" s="1" t="s">
        <v>2269</v>
      </c>
    </row>
    <row r="44" spans="1:10">
      <c r="A44" s="157">
        <v>0</v>
      </c>
      <c r="B44" s="158">
        <v>114222</v>
      </c>
      <c r="C44" s="158" t="s">
        <v>3633</v>
      </c>
      <c r="D44" s="4" t="s">
        <v>3634</v>
      </c>
      <c r="E44" s="4" t="s">
        <v>9</v>
      </c>
      <c r="F44" s="5">
        <v>1.92</v>
      </c>
      <c r="G44" s="85">
        <f t="shared" si="4"/>
        <v>1.92</v>
      </c>
      <c r="H44" s="84"/>
      <c r="I44" s="85">
        <f t="shared" si="5"/>
        <v>0</v>
      </c>
      <c r="J44" s="1" t="s">
        <v>2269</v>
      </c>
    </row>
    <row r="45" spans="1:10">
      <c r="A45" s="157">
        <v>0</v>
      </c>
      <c r="B45" s="158">
        <v>114225</v>
      </c>
      <c r="C45" s="158" t="s">
        <v>3635</v>
      </c>
      <c r="D45" s="4" t="s">
        <v>3634</v>
      </c>
      <c r="E45" s="4" t="s">
        <v>9</v>
      </c>
      <c r="F45" s="5">
        <v>1.81</v>
      </c>
      <c r="G45" s="85">
        <f t="shared" si="4"/>
        <v>1.81</v>
      </c>
      <c r="H45" s="84"/>
      <c r="I45" s="85">
        <f t="shared" si="5"/>
        <v>0</v>
      </c>
      <c r="J45" s="1" t="s">
        <v>2269</v>
      </c>
    </row>
    <row r="46" spans="1:10">
      <c r="A46" s="157">
        <v>0</v>
      </c>
      <c r="B46" s="158">
        <v>114226</v>
      </c>
      <c r="C46" s="158" t="s">
        <v>3636</v>
      </c>
      <c r="D46" s="4" t="s">
        <v>3634</v>
      </c>
      <c r="E46" s="4" t="s">
        <v>9</v>
      </c>
      <c r="F46" s="5">
        <v>1.81</v>
      </c>
      <c r="G46" s="85">
        <f t="shared" si="4"/>
        <v>1.81</v>
      </c>
      <c r="H46" s="84"/>
      <c r="I46" s="85">
        <f t="shared" si="5"/>
        <v>0</v>
      </c>
      <c r="J46" s="1" t="s">
        <v>2269</v>
      </c>
    </row>
    <row r="47" spans="1:10" ht="12" thickBot="1">
      <c r="A47" s="157"/>
      <c r="B47" s="320" t="s">
        <v>2333</v>
      </c>
      <c r="C47" s="320"/>
      <c r="D47" s="320"/>
      <c r="E47" s="320"/>
      <c r="F47" s="321"/>
      <c r="G47" s="85"/>
      <c r="H47" s="84"/>
      <c r="I47" s="85"/>
    </row>
    <row r="48" spans="1:10">
      <c r="A48" s="157">
        <v>0</v>
      </c>
      <c r="B48" s="158">
        <v>121512</v>
      </c>
      <c r="C48" s="4" t="s">
        <v>2291</v>
      </c>
      <c r="D48" s="4" t="s">
        <v>2507</v>
      </c>
      <c r="E48" s="4" t="s">
        <v>9</v>
      </c>
      <c r="F48" s="5">
        <v>1.2</v>
      </c>
      <c r="G48" s="85">
        <f>F48*(1-Скидка_RP_ind)</f>
        <v>1.2</v>
      </c>
      <c r="H48" s="84"/>
      <c r="I48" s="85">
        <f>G48*H48</f>
        <v>0</v>
      </c>
      <c r="J48" s="1" t="s">
        <v>2269</v>
      </c>
    </row>
    <row r="49" spans="1:10">
      <c r="A49" s="157">
        <v>0</v>
      </c>
      <c r="B49" s="158">
        <v>121513</v>
      </c>
      <c r="C49" s="4" t="s">
        <v>2292</v>
      </c>
      <c r="D49" s="4" t="s">
        <v>2507</v>
      </c>
      <c r="E49" s="4" t="s">
        <v>9</v>
      </c>
      <c r="F49" s="5">
        <v>1.2</v>
      </c>
      <c r="G49" s="85">
        <f>F49*(1-Скидка_RP_ind)</f>
        <v>1.2</v>
      </c>
      <c r="H49" s="84"/>
      <c r="I49" s="85">
        <f>G49*H49</f>
        <v>0</v>
      </c>
      <c r="J49" s="1" t="s">
        <v>2269</v>
      </c>
    </row>
    <row r="50" spans="1:10">
      <c r="A50" s="157">
        <v>0</v>
      </c>
      <c r="B50" s="158">
        <v>121515</v>
      </c>
      <c r="C50" s="4" t="s">
        <v>2293</v>
      </c>
      <c r="D50" s="4" t="s">
        <v>2507</v>
      </c>
      <c r="E50" s="4" t="s">
        <v>9</v>
      </c>
      <c r="F50" s="5">
        <v>1.1399999999999999</v>
      </c>
      <c r="G50" s="85">
        <f>F50*(1-Скидка_RP_ind)</f>
        <v>1.1399999999999999</v>
      </c>
      <c r="H50" s="84"/>
      <c r="I50" s="85">
        <f>G50*H50</f>
        <v>0</v>
      </c>
      <c r="J50" s="1" t="s">
        <v>2269</v>
      </c>
    </row>
    <row r="51" spans="1:10">
      <c r="A51" s="157">
        <v>0</v>
      </c>
      <c r="B51" s="158">
        <v>121516</v>
      </c>
      <c r="C51" s="4" t="s">
        <v>2294</v>
      </c>
      <c r="D51" s="4" t="s">
        <v>2507</v>
      </c>
      <c r="E51" s="4" t="s">
        <v>9</v>
      </c>
      <c r="F51" s="5">
        <v>1.1399999999999999</v>
      </c>
      <c r="G51" s="85">
        <f>F51*(1-Скидка_RP_ind)</f>
        <v>1.1399999999999999</v>
      </c>
      <c r="H51" s="84"/>
      <c r="I51" s="85">
        <f>G51*H51</f>
        <v>0</v>
      </c>
      <c r="J51" s="1" t="s">
        <v>2269</v>
      </c>
    </row>
    <row r="52" spans="1:10" ht="12" thickBot="1">
      <c r="A52" s="157"/>
      <c r="B52" s="320" t="s">
        <v>2345</v>
      </c>
      <c r="C52" s="320"/>
      <c r="D52" s="320"/>
      <c r="E52" s="320"/>
      <c r="F52" s="321"/>
      <c r="G52" s="85"/>
      <c r="H52" s="84"/>
      <c r="I52" s="85"/>
    </row>
    <row r="53" spans="1:10">
      <c r="A53" s="157">
        <v>0</v>
      </c>
      <c r="B53" s="158">
        <v>123525</v>
      </c>
      <c r="C53" s="158" t="s">
        <v>3292</v>
      </c>
      <c r="D53" s="4" t="s">
        <v>2540</v>
      </c>
      <c r="E53" s="4" t="s">
        <v>9</v>
      </c>
      <c r="F53" s="5">
        <v>10.51</v>
      </c>
      <c r="G53" s="85">
        <f t="shared" ref="G53:G58" si="6">F53*(1-Скидка_RP_ind)</f>
        <v>10.51</v>
      </c>
      <c r="H53" s="84"/>
      <c r="I53" s="85">
        <f t="shared" ref="I53:I58" si="7">G53*H53</f>
        <v>0</v>
      </c>
      <c r="J53" s="1" t="s">
        <v>2269</v>
      </c>
    </row>
    <row r="54" spans="1:10">
      <c r="A54" s="157">
        <v>0</v>
      </c>
      <c r="B54" s="158">
        <v>123543</v>
      </c>
      <c r="C54" s="158" t="s">
        <v>3759</v>
      </c>
      <c r="D54" s="4" t="s">
        <v>3630</v>
      </c>
      <c r="E54" s="4" t="s">
        <v>9</v>
      </c>
      <c r="F54" s="5">
        <v>9.4</v>
      </c>
      <c r="G54" s="85">
        <f>F54*(1-Скидка_RP_ind)</f>
        <v>9.4</v>
      </c>
      <c r="H54" s="84"/>
      <c r="I54" s="85">
        <f>G54*H54</f>
        <v>0</v>
      </c>
      <c r="J54" s="1" t="s">
        <v>2269</v>
      </c>
    </row>
    <row r="55" spans="1:10">
      <c r="A55" s="157">
        <v>0</v>
      </c>
      <c r="B55" s="158">
        <v>123544</v>
      </c>
      <c r="C55" s="158" t="s">
        <v>3760</v>
      </c>
      <c r="D55" s="4" t="s">
        <v>3630</v>
      </c>
      <c r="E55" s="4" t="s">
        <v>9</v>
      </c>
      <c r="F55" s="5">
        <v>10.210000000000001</v>
      </c>
      <c r="G55" s="85">
        <f t="shared" si="6"/>
        <v>10.210000000000001</v>
      </c>
      <c r="H55" s="84"/>
      <c r="I55" s="85">
        <f t="shared" si="7"/>
        <v>0</v>
      </c>
      <c r="J55" s="1" t="s">
        <v>2269</v>
      </c>
    </row>
    <row r="56" spans="1:10">
      <c r="A56" s="157">
        <v>0</v>
      </c>
      <c r="B56" s="158">
        <v>123561</v>
      </c>
      <c r="C56" s="158" t="s">
        <v>3901</v>
      </c>
      <c r="D56" s="4" t="s">
        <v>2540</v>
      </c>
      <c r="E56" s="4" t="s">
        <v>9</v>
      </c>
      <c r="F56" s="5">
        <v>4.6100000000000003</v>
      </c>
      <c r="G56" s="85">
        <f>F56*(1-Скидка_RP_ind)</f>
        <v>4.6100000000000003</v>
      </c>
      <c r="H56" s="84"/>
      <c r="I56" s="85">
        <f>G56*H56</f>
        <v>0</v>
      </c>
      <c r="J56" s="1" t="s">
        <v>2269</v>
      </c>
    </row>
    <row r="57" spans="1:10">
      <c r="A57" s="157">
        <v>0</v>
      </c>
      <c r="B57" s="158">
        <v>123562</v>
      </c>
      <c r="C57" s="158" t="s">
        <v>3637</v>
      </c>
      <c r="D57" s="4" t="s">
        <v>2540</v>
      </c>
      <c r="E57" s="4" t="s">
        <v>9</v>
      </c>
      <c r="F57" s="5">
        <v>7.58</v>
      </c>
      <c r="G57" s="85">
        <f t="shared" si="6"/>
        <v>7.58</v>
      </c>
      <c r="H57" s="84"/>
      <c r="I57" s="85">
        <f t="shared" si="7"/>
        <v>0</v>
      </c>
      <c r="J57" s="1" t="s">
        <v>2269</v>
      </c>
    </row>
    <row r="58" spans="1:10">
      <c r="A58" s="157">
        <v>0</v>
      </c>
      <c r="B58" s="158">
        <v>123582</v>
      </c>
      <c r="C58" s="158" t="s">
        <v>3638</v>
      </c>
      <c r="D58" s="4" t="s">
        <v>2540</v>
      </c>
      <c r="E58" s="4" t="s">
        <v>9</v>
      </c>
      <c r="F58" s="5">
        <v>7.58</v>
      </c>
      <c r="G58" s="85">
        <f t="shared" si="6"/>
        <v>7.58</v>
      </c>
      <c r="H58" s="84"/>
      <c r="I58" s="85">
        <f t="shared" si="7"/>
        <v>0</v>
      </c>
      <c r="J58" s="1" t="s">
        <v>2269</v>
      </c>
    </row>
    <row r="59" spans="1:10" ht="12" thickBot="1">
      <c r="A59" s="157"/>
      <c r="B59" s="320" t="s">
        <v>3727</v>
      </c>
      <c r="C59" s="320"/>
      <c r="D59" s="320"/>
      <c r="E59" s="320"/>
      <c r="F59" s="321"/>
      <c r="G59" s="85"/>
      <c r="H59" s="84"/>
      <c r="I59" s="85"/>
    </row>
    <row r="60" spans="1:10">
      <c r="A60" s="157">
        <v>0</v>
      </c>
      <c r="B60" s="158">
        <v>126143</v>
      </c>
      <c r="C60" s="4" t="s">
        <v>3749</v>
      </c>
      <c r="D60" s="4" t="s">
        <v>2385</v>
      </c>
      <c r="E60" s="4" t="s">
        <v>9</v>
      </c>
      <c r="F60" s="5">
        <v>1.02</v>
      </c>
      <c r="G60" s="85">
        <f t="shared" ref="G60:G75" si="8">F60*(1-Скидка_ROXELPRO)</f>
        <v>1.02</v>
      </c>
      <c r="H60" s="84"/>
      <c r="I60" s="85">
        <f t="shared" ref="I60:I75" si="9">G60*H60</f>
        <v>0</v>
      </c>
    </row>
    <row r="61" spans="1:10">
      <c r="A61" s="157">
        <v>0</v>
      </c>
      <c r="B61" s="158">
        <v>126146</v>
      </c>
      <c r="C61" s="4" t="s">
        <v>3750</v>
      </c>
      <c r="D61" s="4" t="s">
        <v>2385</v>
      </c>
      <c r="E61" s="4" t="s">
        <v>9</v>
      </c>
      <c r="F61" s="5">
        <v>1.02</v>
      </c>
      <c r="G61" s="85">
        <f t="shared" si="8"/>
        <v>1.02</v>
      </c>
      <c r="H61" s="84"/>
      <c r="I61" s="85">
        <f t="shared" si="9"/>
        <v>0</v>
      </c>
    </row>
    <row r="62" spans="1:10">
      <c r="A62" s="157">
        <v>0</v>
      </c>
      <c r="B62" s="158">
        <v>126343</v>
      </c>
      <c r="C62" s="4" t="s">
        <v>5025</v>
      </c>
      <c r="D62" s="4" t="s">
        <v>2541</v>
      </c>
      <c r="E62" s="4" t="s">
        <v>9</v>
      </c>
      <c r="F62" s="5">
        <v>36.64</v>
      </c>
      <c r="G62" s="85">
        <f>F62*(1-Скидка_ROXELPRO)</f>
        <v>36.64</v>
      </c>
      <c r="H62" s="84"/>
      <c r="I62" s="85">
        <f>G62*H62</f>
        <v>0</v>
      </c>
    </row>
    <row r="63" spans="1:10">
      <c r="A63" s="157">
        <v>0</v>
      </c>
      <c r="B63" s="158">
        <v>126346</v>
      </c>
      <c r="C63" s="4" t="s">
        <v>5026</v>
      </c>
      <c r="D63" s="4" t="s">
        <v>2541</v>
      </c>
      <c r="E63" s="4" t="s">
        <v>9</v>
      </c>
      <c r="F63" s="5">
        <v>36.64</v>
      </c>
      <c r="G63" s="85">
        <f>F63*(1-Скидка_ROXELPRO)</f>
        <v>36.64</v>
      </c>
      <c r="H63" s="84"/>
      <c r="I63" s="85">
        <f>G63*H63</f>
        <v>0</v>
      </c>
    </row>
    <row r="64" spans="1:10">
      <c r="A64" s="157">
        <v>0</v>
      </c>
      <c r="B64" s="158">
        <v>126152</v>
      </c>
      <c r="C64" s="4" t="s">
        <v>3118</v>
      </c>
      <c r="D64" s="4" t="s">
        <v>1903</v>
      </c>
      <c r="E64" s="4" t="s">
        <v>9</v>
      </c>
      <c r="F64" s="5">
        <v>1.07</v>
      </c>
      <c r="G64" s="85">
        <f t="shared" si="8"/>
        <v>1.07</v>
      </c>
      <c r="H64" s="84"/>
      <c r="I64" s="85">
        <f t="shared" si="9"/>
        <v>0</v>
      </c>
    </row>
    <row r="65" spans="1:9">
      <c r="A65" s="157">
        <v>0</v>
      </c>
      <c r="B65" s="158">
        <v>126153</v>
      </c>
      <c r="C65" s="4" t="s">
        <v>8</v>
      </c>
      <c r="D65" s="4" t="s">
        <v>1903</v>
      </c>
      <c r="E65" s="4" t="s">
        <v>9</v>
      </c>
      <c r="F65" s="5">
        <v>1.07</v>
      </c>
      <c r="G65" s="85">
        <f t="shared" si="8"/>
        <v>1.07</v>
      </c>
      <c r="H65" s="84"/>
      <c r="I65" s="85">
        <f t="shared" si="9"/>
        <v>0</v>
      </c>
    </row>
    <row r="66" spans="1:9">
      <c r="A66" s="157">
        <v>0</v>
      </c>
      <c r="B66" s="158">
        <v>126156</v>
      </c>
      <c r="C66" s="4" t="s">
        <v>10</v>
      </c>
      <c r="D66" s="4" t="s">
        <v>1903</v>
      </c>
      <c r="E66" s="4" t="s">
        <v>9</v>
      </c>
      <c r="F66" s="5">
        <v>1.07</v>
      </c>
      <c r="G66" s="85">
        <f t="shared" si="8"/>
        <v>1.07</v>
      </c>
      <c r="H66" s="84"/>
      <c r="I66" s="85">
        <f t="shared" si="9"/>
        <v>0</v>
      </c>
    </row>
    <row r="67" spans="1:9">
      <c r="A67" s="157">
        <v>0</v>
      </c>
      <c r="B67" s="158">
        <v>126157</v>
      </c>
      <c r="C67" s="4" t="s">
        <v>3119</v>
      </c>
      <c r="D67" s="4" t="s">
        <v>1903</v>
      </c>
      <c r="E67" s="4" t="s">
        <v>9</v>
      </c>
      <c r="F67" s="5">
        <v>1.07</v>
      </c>
      <c r="G67" s="85">
        <f t="shared" si="8"/>
        <v>1.07</v>
      </c>
      <c r="H67" s="84"/>
      <c r="I67" s="85">
        <f t="shared" si="9"/>
        <v>0</v>
      </c>
    </row>
    <row r="68" spans="1:9">
      <c r="A68" s="157">
        <v>0</v>
      </c>
      <c r="B68" s="158">
        <v>126322</v>
      </c>
      <c r="C68" s="4" t="s">
        <v>3120</v>
      </c>
      <c r="D68" s="4" t="s">
        <v>2541</v>
      </c>
      <c r="E68" s="4" t="s">
        <v>9</v>
      </c>
      <c r="F68" s="5">
        <v>28.4</v>
      </c>
      <c r="G68" s="85">
        <f t="shared" si="8"/>
        <v>28.4</v>
      </c>
      <c r="H68" s="84"/>
      <c r="I68" s="85">
        <f t="shared" si="9"/>
        <v>0</v>
      </c>
    </row>
    <row r="69" spans="1:9">
      <c r="A69" s="157">
        <v>0</v>
      </c>
      <c r="B69" s="158">
        <v>126323</v>
      </c>
      <c r="C69" s="4" t="s">
        <v>11</v>
      </c>
      <c r="D69" s="4" t="s">
        <v>2541</v>
      </c>
      <c r="E69" s="4" t="s">
        <v>9</v>
      </c>
      <c r="F69" s="5">
        <v>28.4</v>
      </c>
      <c r="G69" s="85">
        <f t="shared" si="8"/>
        <v>28.4</v>
      </c>
      <c r="H69" s="84"/>
      <c r="I69" s="85">
        <f t="shared" si="9"/>
        <v>0</v>
      </c>
    </row>
    <row r="70" spans="1:9">
      <c r="A70" s="157">
        <v>0</v>
      </c>
      <c r="B70" s="158">
        <v>126326</v>
      </c>
      <c r="C70" s="4" t="s">
        <v>13</v>
      </c>
      <c r="D70" s="4" t="s">
        <v>2541</v>
      </c>
      <c r="E70" s="4" t="s">
        <v>9</v>
      </c>
      <c r="F70" s="5">
        <v>28.4</v>
      </c>
      <c r="G70" s="85">
        <f t="shared" si="8"/>
        <v>28.4</v>
      </c>
      <c r="H70" s="84"/>
      <c r="I70" s="85">
        <f t="shared" si="9"/>
        <v>0</v>
      </c>
    </row>
    <row r="71" spans="1:9">
      <c r="A71" s="157">
        <v>0</v>
      </c>
      <c r="B71" s="158">
        <v>126327</v>
      </c>
      <c r="C71" s="4" t="s">
        <v>3121</v>
      </c>
      <c r="D71" s="4" t="s">
        <v>2541</v>
      </c>
      <c r="E71" s="4" t="s">
        <v>9</v>
      </c>
      <c r="F71" s="5">
        <v>28.4</v>
      </c>
      <c r="G71" s="85">
        <f t="shared" si="8"/>
        <v>28.4</v>
      </c>
      <c r="H71" s="84"/>
      <c r="I71" s="85">
        <f t="shared" si="9"/>
        <v>0</v>
      </c>
    </row>
    <row r="72" spans="1:9">
      <c r="A72" s="157">
        <v>0</v>
      </c>
      <c r="B72" s="158">
        <v>126652</v>
      </c>
      <c r="C72" s="4" t="s">
        <v>3122</v>
      </c>
      <c r="D72" s="4" t="s">
        <v>3123</v>
      </c>
      <c r="E72" s="4" t="s">
        <v>9</v>
      </c>
      <c r="F72" s="5">
        <v>1.05</v>
      </c>
      <c r="G72" s="85">
        <f t="shared" si="8"/>
        <v>1.05</v>
      </c>
      <c r="H72" s="84"/>
      <c r="I72" s="85">
        <f t="shared" si="9"/>
        <v>0</v>
      </c>
    </row>
    <row r="73" spans="1:9">
      <c r="A73" s="157">
        <v>0</v>
      </c>
      <c r="B73" s="158">
        <v>126653</v>
      </c>
      <c r="C73" s="4" t="s">
        <v>3124</v>
      </c>
      <c r="D73" s="4" t="s">
        <v>3123</v>
      </c>
      <c r="E73" s="4" t="s">
        <v>9</v>
      </c>
      <c r="F73" s="5">
        <v>1.05</v>
      </c>
      <c r="G73" s="85">
        <f t="shared" si="8"/>
        <v>1.05</v>
      </c>
      <c r="H73" s="84"/>
      <c r="I73" s="85">
        <f t="shared" si="9"/>
        <v>0</v>
      </c>
    </row>
    <row r="74" spans="1:9">
      <c r="A74" s="157">
        <v>0</v>
      </c>
      <c r="B74" s="158">
        <v>126656</v>
      </c>
      <c r="C74" s="4" t="s">
        <v>3125</v>
      </c>
      <c r="D74" s="4" t="s">
        <v>3123</v>
      </c>
      <c r="E74" s="4" t="s">
        <v>9</v>
      </c>
      <c r="F74" s="5">
        <v>1.05</v>
      </c>
      <c r="G74" s="85">
        <f t="shared" si="8"/>
        <v>1.05</v>
      </c>
      <c r="H74" s="84"/>
      <c r="I74" s="85">
        <f t="shared" si="9"/>
        <v>0</v>
      </c>
    </row>
    <row r="75" spans="1:9">
      <c r="A75" s="157">
        <v>0</v>
      </c>
      <c r="B75" s="158">
        <v>126657</v>
      </c>
      <c r="C75" s="4" t="s">
        <v>3126</v>
      </c>
      <c r="D75" s="4" t="s">
        <v>3123</v>
      </c>
      <c r="E75" s="4" t="s">
        <v>9</v>
      </c>
      <c r="F75" s="5">
        <v>1.05</v>
      </c>
      <c r="G75" s="85">
        <f t="shared" si="8"/>
        <v>1.05</v>
      </c>
      <c r="H75" s="84"/>
      <c r="I75" s="85">
        <f t="shared" si="9"/>
        <v>0</v>
      </c>
    </row>
    <row r="76" spans="1:9" ht="12" thickBot="1">
      <c r="A76" s="157"/>
      <c r="B76" s="320" t="s">
        <v>3728</v>
      </c>
      <c r="C76" s="320"/>
      <c r="D76" s="320"/>
      <c r="E76" s="320"/>
      <c r="F76" s="321"/>
      <c r="G76" s="85"/>
      <c r="H76" s="84"/>
      <c r="I76" s="85"/>
    </row>
    <row r="77" spans="1:9">
      <c r="A77" s="157">
        <v>0</v>
      </c>
      <c r="B77" s="158">
        <v>152206</v>
      </c>
      <c r="C77" s="4" t="s">
        <v>14</v>
      </c>
      <c r="D77" s="4" t="s">
        <v>2499</v>
      </c>
      <c r="E77" s="4" t="s">
        <v>9</v>
      </c>
      <c r="F77" s="5">
        <v>0.37</v>
      </c>
      <c r="G77" s="85">
        <f t="shared" ref="G77:G92" si="10">F77*(1-Скидка_ROXELPRO)</f>
        <v>0.37</v>
      </c>
      <c r="H77" s="84"/>
      <c r="I77" s="85">
        <f t="shared" ref="I77:I92" si="11">G77*H77</f>
        <v>0</v>
      </c>
    </row>
    <row r="78" spans="1:9">
      <c r="A78" s="157">
        <v>0</v>
      </c>
      <c r="B78" s="158">
        <v>152208</v>
      </c>
      <c r="C78" s="4" t="s">
        <v>15</v>
      </c>
      <c r="D78" s="4" t="s">
        <v>2499</v>
      </c>
      <c r="E78" s="4" t="s">
        <v>9</v>
      </c>
      <c r="F78" s="5">
        <v>0.34</v>
      </c>
      <c r="G78" s="85">
        <f t="shared" si="10"/>
        <v>0.34</v>
      </c>
      <c r="H78" s="84"/>
      <c r="I78" s="85">
        <f t="shared" si="11"/>
        <v>0</v>
      </c>
    </row>
    <row r="79" spans="1:9">
      <c r="A79" s="157">
        <v>0</v>
      </c>
      <c r="B79" s="158">
        <v>152210</v>
      </c>
      <c r="C79" s="4" t="s">
        <v>16</v>
      </c>
      <c r="D79" s="4" t="s">
        <v>2499</v>
      </c>
      <c r="E79" s="4" t="s">
        <v>9</v>
      </c>
      <c r="F79" s="5">
        <v>0.34</v>
      </c>
      <c r="G79" s="85">
        <f t="shared" si="10"/>
        <v>0.34</v>
      </c>
      <c r="H79" s="84"/>
      <c r="I79" s="85">
        <f t="shared" si="11"/>
        <v>0</v>
      </c>
    </row>
    <row r="80" spans="1:9">
      <c r="A80" s="157">
        <v>0</v>
      </c>
      <c r="B80" s="158">
        <v>152211</v>
      </c>
      <c r="C80" s="4" t="s">
        <v>17</v>
      </c>
      <c r="D80" s="4" t="s">
        <v>2499</v>
      </c>
      <c r="E80" s="4" t="s">
        <v>9</v>
      </c>
      <c r="F80" s="5">
        <v>0.34</v>
      </c>
      <c r="G80" s="85">
        <f t="shared" si="10"/>
        <v>0.34</v>
      </c>
      <c r="H80" s="84"/>
      <c r="I80" s="85">
        <f t="shared" si="11"/>
        <v>0</v>
      </c>
    </row>
    <row r="81" spans="1:9">
      <c r="A81" s="157">
        <v>0</v>
      </c>
      <c r="B81" s="158">
        <v>152212</v>
      </c>
      <c r="C81" s="4" t="s">
        <v>18</v>
      </c>
      <c r="D81" s="4" t="s">
        <v>2499</v>
      </c>
      <c r="E81" s="4" t="s">
        <v>9</v>
      </c>
      <c r="F81" s="5">
        <v>0.34</v>
      </c>
      <c r="G81" s="85">
        <f t="shared" si="10"/>
        <v>0.34</v>
      </c>
      <c r="H81" s="84"/>
      <c r="I81" s="85">
        <f t="shared" si="11"/>
        <v>0</v>
      </c>
    </row>
    <row r="82" spans="1:9">
      <c r="A82" s="157">
        <v>0</v>
      </c>
      <c r="B82" s="158">
        <v>152214</v>
      </c>
      <c r="C82" s="4" t="s">
        <v>19</v>
      </c>
      <c r="D82" s="4" t="s">
        <v>2499</v>
      </c>
      <c r="E82" s="4" t="s">
        <v>9</v>
      </c>
      <c r="F82" s="5">
        <v>0.34</v>
      </c>
      <c r="G82" s="85">
        <f t="shared" si="10"/>
        <v>0.34</v>
      </c>
      <c r="H82" s="84"/>
      <c r="I82" s="85">
        <f t="shared" si="11"/>
        <v>0</v>
      </c>
    </row>
    <row r="83" spans="1:9">
      <c r="A83" s="157">
        <v>0</v>
      </c>
      <c r="B83" s="158">
        <v>152216</v>
      </c>
      <c r="C83" s="4" t="s">
        <v>20</v>
      </c>
      <c r="D83" s="4" t="s">
        <v>2499</v>
      </c>
      <c r="E83" s="4" t="s">
        <v>9</v>
      </c>
      <c r="F83" s="5">
        <v>0.34</v>
      </c>
      <c r="G83" s="85">
        <f t="shared" si="10"/>
        <v>0.34</v>
      </c>
      <c r="H83" s="84"/>
      <c r="I83" s="85">
        <f t="shared" si="11"/>
        <v>0</v>
      </c>
    </row>
    <row r="84" spans="1:9">
      <c r="A84" s="157">
        <v>0</v>
      </c>
      <c r="B84" s="158">
        <v>152217</v>
      </c>
      <c r="C84" s="4" t="s">
        <v>21</v>
      </c>
      <c r="D84" s="4" t="s">
        <v>2499</v>
      </c>
      <c r="E84" s="4" t="s">
        <v>9</v>
      </c>
      <c r="F84" s="5">
        <v>0.34</v>
      </c>
      <c r="G84" s="85">
        <f t="shared" si="10"/>
        <v>0.34</v>
      </c>
      <c r="H84" s="84"/>
      <c r="I84" s="85">
        <f t="shared" si="11"/>
        <v>0</v>
      </c>
    </row>
    <row r="85" spans="1:9">
      <c r="A85" s="157">
        <v>0</v>
      </c>
      <c r="B85" s="158">
        <v>152221</v>
      </c>
      <c r="C85" s="4" t="s">
        <v>3713</v>
      </c>
      <c r="D85" s="4" t="s">
        <v>2499</v>
      </c>
      <c r="E85" s="4" t="s">
        <v>9</v>
      </c>
      <c r="F85" s="5">
        <v>0.43</v>
      </c>
      <c r="G85" s="85">
        <f t="shared" si="10"/>
        <v>0.43</v>
      </c>
      <c r="H85" s="84"/>
      <c r="I85" s="85">
        <f t="shared" si="11"/>
        <v>0</v>
      </c>
    </row>
    <row r="86" spans="1:9">
      <c r="A86" s="157">
        <v>0</v>
      </c>
      <c r="B86" s="158">
        <v>152222</v>
      </c>
      <c r="C86" s="4" t="s">
        <v>3714</v>
      </c>
      <c r="D86" s="4" t="s">
        <v>2499</v>
      </c>
      <c r="E86" s="4" t="s">
        <v>9</v>
      </c>
      <c r="F86" s="5">
        <v>0.43</v>
      </c>
      <c r="G86" s="85">
        <f t="shared" si="10"/>
        <v>0.43</v>
      </c>
      <c r="H86" s="84"/>
      <c r="I86" s="85">
        <f t="shared" si="11"/>
        <v>0</v>
      </c>
    </row>
    <row r="87" spans="1:9">
      <c r="A87" s="157">
        <v>0</v>
      </c>
      <c r="B87" s="158">
        <v>152506</v>
      </c>
      <c r="C87" s="4" t="s">
        <v>22</v>
      </c>
      <c r="D87" s="4" t="s">
        <v>2499</v>
      </c>
      <c r="E87" s="4" t="s">
        <v>9</v>
      </c>
      <c r="F87" s="5">
        <v>0.64</v>
      </c>
      <c r="G87" s="85">
        <f t="shared" si="10"/>
        <v>0.64</v>
      </c>
      <c r="H87" s="84"/>
      <c r="I87" s="85">
        <f t="shared" si="11"/>
        <v>0</v>
      </c>
    </row>
    <row r="88" spans="1:9">
      <c r="A88" s="157">
        <v>0</v>
      </c>
      <c r="B88" s="158">
        <v>152508</v>
      </c>
      <c r="C88" s="4" t="s">
        <v>23</v>
      </c>
      <c r="D88" s="4" t="s">
        <v>2499</v>
      </c>
      <c r="E88" s="4" t="s">
        <v>9</v>
      </c>
      <c r="F88" s="5">
        <v>0.59</v>
      </c>
      <c r="G88" s="85">
        <f t="shared" si="10"/>
        <v>0.59</v>
      </c>
      <c r="H88" s="84"/>
      <c r="I88" s="85">
        <f t="shared" si="11"/>
        <v>0</v>
      </c>
    </row>
    <row r="89" spans="1:9">
      <c r="A89" s="157">
        <v>0</v>
      </c>
      <c r="B89" s="158">
        <v>152510</v>
      </c>
      <c r="C89" s="4" t="s">
        <v>24</v>
      </c>
      <c r="D89" s="4" t="s">
        <v>2499</v>
      </c>
      <c r="E89" s="4" t="s">
        <v>9</v>
      </c>
      <c r="F89" s="5">
        <v>0.56000000000000005</v>
      </c>
      <c r="G89" s="85">
        <f t="shared" si="10"/>
        <v>0.56000000000000005</v>
      </c>
      <c r="H89" s="84"/>
      <c r="I89" s="85">
        <f t="shared" si="11"/>
        <v>0</v>
      </c>
    </row>
    <row r="90" spans="1:9">
      <c r="A90" s="157">
        <v>0</v>
      </c>
      <c r="B90" s="158">
        <v>152512</v>
      </c>
      <c r="C90" s="4" t="s">
        <v>25</v>
      </c>
      <c r="D90" s="4" t="s">
        <v>2499</v>
      </c>
      <c r="E90" s="4" t="s">
        <v>9</v>
      </c>
      <c r="F90" s="5">
        <v>0.56000000000000005</v>
      </c>
      <c r="G90" s="85">
        <f t="shared" si="10"/>
        <v>0.56000000000000005</v>
      </c>
      <c r="H90" s="84"/>
      <c r="I90" s="85">
        <f t="shared" si="11"/>
        <v>0</v>
      </c>
    </row>
    <row r="91" spans="1:9">
      <c r="A91" s="157">
        <v>0</v>
      </c>
      <c r="B91" s="158">
        <v>152514</v>
      </c>
      <c r="C91" s="4" t="s">
        <v>26</v>
      </c>
      <c r="D91" s="4" t="s">
        <v>2499</v>
      </c>
      <c r="E91" s="4" t="s">
        <v>9</v>
      </c>
      <c r="F91" s="5">
        <v>0.56000000000000005</v>
      </c>
      <c r="G91" s="85">
        <f t="shared" si="10"/>
        <v>0.56000000000000005</v>
      </c>
      <c r="H91" s="84"/>
      <c r="I91" s="85">
        <f t="shared" si="11"/>
        <v>0</v>
      </c>
    </row>
    <row r="92" spans="1:9">
      <c r="A92" s="157">
        <v>0</v>
      </c>
      <c r="B92" s="158">
        <v>152516</v>
      </c>
      <c r="C92" s="4" t="s">
        <v>27</v>
      </c>
      <c r="D92" s="4" t="s">
        <v>2499</v>
      </c>
      <c r="E92" s="4" t="s">
        <v>9</v>
      </c>
      <c r="F92" s="5">
        <v>0.56000000000000005</v>
      </c>
      <c r="G92" s="85">
        <f t="shared" si="10"/>
        <v>0.56000000000000005</v>
      </c>
      <c r="H92" s="84"/>
      <c r="I92" s="85">
        <f t="shared" si="11"/>
        <v>0</v>
      </c>
    </row>
    <row r="93" spans="1:9" ht="12" thickBot="1">
      <c r="A93" s="157"/>
      <c r="B93" s="320" t="s">
        <v>3729</v>
      </c>
      <c r="C93" s="320"/>
      <c r="D93" s="320"/>
      <c r="E93" s="320"/>
      <c r="F93" s="321"/>
      <c r="G93" s="85"/>
      <c r="H93" s="84"/>
      <c r="I93" s="85"/>
    </row>
    <row r="94" spans="1:9">
      <c r="A94" s="157">
        <v>0</v>
      </c>
      <c r="B94" s="158">
        <v>159605</v>
      </c>
      <c r="C94" s="3" t="s">
        <v>3026</v>
      </c>
      <c r="D94" s="4" t="s">
        <v>3027</v>
      </c>
      <c r="E94" s="4" t="s">
        <v>9</v>
      </c>
      <c r="F94" s="5">
        <v>0.89</v>
      </c>
      <c r="G94" s="85">
        <f>F94*(1-Скидка_ROXELPRO)</f>
        <v>0.89</v>
      </c>
      <c r="H94" s="84"/>
      <c r="I94" s="85">
        <f>G94*H94</f>
        <v>0</v>
      </c>
    </row>
    <row r="95" spans="1:9">
      <c r="A95" s="157">
        <v>0</v>
      </c>
      <c r="B95" s="158">
        <v>159608</v>
      </c>
      <c r="C95" s="3" t="s">
        <v>3028</v>
      </c>
      <c r="D95" s="4" t="s">
        <v>3027</v>
      </c>
      <c r="E95" s="4" t="s">
        <v>9</v>
      </c>
      <c r="F95" s="5">
        <v>0.89</v>
      </c>
      <c r="G95" s="85">
        <f>F95*(1-Скидка_ROXELPRO)</f>
        <v>0.89</v>
      </c>
      <c r="H95" s="84"/>
      <c r="I95" s="85">
        <f>G95*H95</f>
        <v>0</v>
      </c>
    </row>
    <row r="96" spans="1:9">
      <c r="A96" s="157">
        <v>0</v>
      </c>
      <c r="B96" s="158">
        <v>159611</v>
      </c>
      <c r="C96" s="3" t="s">
        <v>3029</v>
      </c>
      <c r="D96" s="4" t="s">
        <v>3027</v>
      </c>
      <c r="E96" s="4" t="s">
        <v>9</v>
      </c>
      <c r="F96" s="5">
        <v>0.89</v>
      </c>
      <c r="G96" s="85">
        <f>F96*(1-Скидка_ROXELPRO)</f>
        <v>0.89</v>
      </c>
      <c r="H96" s="84"/>
      <c r="I96" s="85">
        <f>G96*H96</f>
        <v>0</v>
      </c>
    </row>
    <row r="97" spans="1:9">
      <c r="A97" s="157">
        <v>0</v>
      </c>
      <c r="B97" s="158">
        <v>159616</v>
      </c>
      <c r="C97" s="3" t="s">
        <v>3030</v>
      </c>
      <c r="D97" s="4" t="s">
        <v>3027</v>
      </c>
      <c r="E97" s="4" t="s">
        <v>9</v>
      </c>
      <c r="F97" s="5">
        <v>0.89</v>
      </c>
      <c r="G97" s="85">
        <f>F97*(1-Скидка_ROXELPRO)</f>
        <v>0.89</v>
      </c>
      <c r="H97" s="84"/>
      <c r="I97" s="85">
        <f>G97*H97</f>
        <v>0</v>
      </c>
    </row>
    <row r="98" spans="1:9">
      <c r="A98" s="157">
        <v>0</v>
      </c>
      <c r="B98" s="158">
        <v>159618</v>
      </c>
      <c r="C98" s="3" t="s">
        <v>3031</v>
      </c>
      <c r="D98" s="4" t="s">
        <v>3027</v>
      </c>
      <c r="E98" s="4" t="s">
        <v>9</v>
      </c>
      <c r="F98" s="5">
        <v>0.89</v>
      </c>
      <c r="G98" s="85">
        <f>F98*(1-Скидка_ROXELPRO)</f>
        <v>0.89</v>
      </c>
      <c r="H98" s="84"/>
      <c r="I98" s="85">
        <f>G98*H98</f>
        <v>0</v>
      </c>
    </row>
    <row r="99" spans="1:9" ht="12" thickBot="1">
      <c r="A99" s="157"/>
      <c r="B99" s="320" t="s">
        <v>4767</v>
      </c>
      <c r="C99" s="320"/>
      <c r="D99" s="320"/>
      <c r="E99" s="320"/>
      <c r="F99" s="321"/>
      <c r="G99" s="85"/>
      <c r="H99" s="84"/>
      <c r="I99" s="85"/>
    </row>
    <row r="100" spans="1:9" ht="12" thickBot="1">
      <c r="A100" s="157"/>
      <c r="B100" s="320" t="s">
        <v>4768</v>
      </c>
      <c r="C100" s="320"/>
      <c r="D100" s="320"/>
      <c r="E100" s="320"/>
      <c r="F100" s="321"/>
      <c r="G100" s="85"/>
      <c r="H100" s="84"/>
      <c r="I100" s="85"/>
    </row>
    <row r="101" spans="1:9">
      <c r="A101" s="157">
        <v>0</v>
      </c>
      <c r="B101" s="220">
        <v>192111</v>
      </c>
      <c r="C101" s="220" t="s">
        <v>4769</v>
      </c>
      <c r="D101" s="6" t="s">
        <v>9</v>
      </c>
      <c r="E101" s="6" t="s">
        <v>9</v>
      </c>
      <c r="F101" s="7">
        <v>91.26</v>
      </c>
      <c r="G101" s="85">
        <f>F101*(1-Скидка_ROXELPRO)</f>
        <v>91.26</v>
      </c>
      <c r="H101" s="84"/>
      <c r="I101" s="85">
        <f t="shared" ref="I101:I110" si="12">G101*H101</f>
        <v>0</v>
      </c>
    </row>
    <row r="102" spans="1:9">
      <c r="A102" s="157">
        <v>0</v>
      </c>
      <c r="B102" s="220">
        <v>192191</v>
      </c>
      <c r="C102" s="220" t="s">
        <v>4770</v>
      </c>
      <c r="D102" s="6" t="s">
        <v>9</v>
      </c>
      <c r="E102" s="6" t="s">
        <v>9</v>
      </c>
      <c r="F102" s="7">
        <v>36.5</v>
      </c>
      <c r="G102" s="85">
        <f>F102*(1-Скидка_ROXELPRO)</f>
        <v>36.5</v>
      </c>
      <c r="H102" s="84"/>
      <c r="I102" s="85">
        <f t="shared" si="12"/>
        <v>0</v>
      </c>
    </row>
    <row r="103" spans="1:9" ht="12" thickBot="1">
      <c r="A103" s="157"/>
      <c r="B103" s="320" t="s">
        <v>4771</v>
      </c>
      <c r="C103" s="320"/>
      <c r="D103" s="320"/>
      <c r="E103" s="320"/>
      <c r="F103" s="321"/>
      <c r="G103" s="85"/>
      <c r="H103" s="84"/>
      <c r="I103" s="85"/>
    </row>
    <row r="104" spans="1:9">
      <c r="A104" s="157">
        <v>0</v>
      </c>
      <c r="B104" s="220">
        <v>192311</v>
      </c>
      <c r="C104" s="220" t="s">
        <v>4772</v>
      </c>
      <c r="D104" s="6" t="s">
        <v>9</v>
      </c>
      <c r="E104" s="6" t="s">
        <v>9</v>
      </c>
      <c r="F104" s="7">
        <v>79.3</v>
      </c>
      <c r="G104" s="85">
        <f>F104*(1-Скидка_ROXELPRO)</f>
        <v>79.3</v>
      </c>
      <c r="H104" s="84"/>
      <c r="I104" s="85">
        <f t="shared" si="12"/>
        <v>0</v>
      </c>
    </row>
    <row r="105" spans="1:9">
      <c r="A105" s="157">
        <v>0</v>
      </c>
      <c r="B105" s="220">
        <v>192391</v>
      </c>
      <c r="C105" s="220" t="s">
        <v>4773</v>
      </c>
      <c r="D105" s="6" t="s">
        <v>9</v>
      </c>
      <c r="E105" s="6" t="s">
        <v>9</v>
      </c>
      <c r="F105" s="7">
        <v>50.75</v>
      </c>
      <c r="G105" s="85">
        <f>F105*(1-Скидка_ROXELPRO)</f>
        <v>50.75</v>
      </c>
      <c r="H105" s="84"/>
      <c r="I105" s="85">
        <f t="shared" si="12"/>
        <v>0</v>
      </c>
    </row>
    <row r="106" spans="1:9" ht="12" thickBot="1">
      <c r="A106" s="157"/>
      <c r="B106" s="320" t="s">
        <v>4774</v>
      </c>
      <c r="C106" s="320"/>
      <c r="D106" s="320"/>
      <c r="E106" s="320"/>
      <c r="F106" s="321"/>
      <c r="G106" s="85"/>
      <c r="H106" s="84"/>
      <c r="I106" s="85"/>
    </row>
    <row r="107" spans="1:9">
      <c r="A107" s="157">
        <v>0</v>
      </c>
      <c r="B107" s="220">
        <v>192512</v>
      </c>
      <c r="C107" s="220" t="s">
        <v>4775</v>
      </c>
      <c r="D107" s="6" t="s">
        <v>9</v>
      </c>
      <c r="E107" s="6" t="s">
        <v>9</v>
      </c>
      <c r="F107" s="7">
        <v>135.41</v>
      </c>
      <c r="G107" s="85">
        <f>F107*(1-Скидка_ROXELPRO)</f>
        <v>135.41</v>
      </c>
      <c r="H107" s="84"/>
      <c r="I107" s="85">
        <f t="shared" si="12"/>
        <v>0</v>
      </c>
    </row>
    <row r="108" spans="1:9">
      <c r="A108" s="157">
        <v>0</v>
      </c>
      <c r="B108" s="220">
        <v>192513</v>
      </c>
      <c r="C108" s="220" t="s">
        <v>4776</v>
      </c>
      <c r="D108" s="6" t="s">
        <v>9</v>
      </c>
      <c r="E108" s="6" t="s">
        <v>9</v>
      </c>
      <c r="F108" s="7">
        <v>164.05</v>
      </c>
      <c r="G108" s="85">
        <f>F108*(1-Скидка_ROXELPRO)</f>
        <v>164.05</v>
      </c>
      <c r="H108" s="84"/>
      <c r="I108" s="85">
        <f t="shared" si="12"/>
        <v>0</v>
      </c>
    </row>
    <row r="109" spans="1:9">
      <c r="A109" s="157">
        <v>0</v>
      </c>
      <c r="B109" s="220">
        <v>192592</v>
      </c>
      <c r="C109" s="220" t="s">
        <v>4777</v>
      </c>
      <c r="D109" s="6" t="s">
        <v>9</v>
      </c>
      <c r="E109" s="6" t="s">
        <v>9</v>
      </c>
      <c r="F109" s="7">
        <v>41.23</v>
      </c>
      <c r="G109" s="85">
        <f>F109*(1-Скидка_ROXELPRO)</f>
        <v>41.23</v>
      </c>
      <c r="H109" s="84"/>
      <c r="I109" s="85">
        <f t="shared" si="12"/>
        <v>0</v>
      </c>
    </row>
    <row r="110" spans="1:9">
      <c r="A110" s="157">
        <v>0</v>
      </c>
      <c r="B110" s="220">
        <v>192593</v>
      </c>
      <c r="C110" s="220" t="s">
        <v>4778</v>
      </c>
      <c r="D110" s="6" t="s">
        <v>9</v>
      </c>
      <c r="E110" s="6" t="s">
        <v>9</v>
      </c>
      <c r="F110" s="7">
        <v>41.23</v>
      </c>
      <c r="G110" s="85">
        <f>F110*(1-Скидка_ROXELPRO)</f>
        <v>41.23</v>
      </c>
      <c r="H110" s="84"/>
      <c r="I110" s="85">
        <f t="shared" si="12"/>
        <v>0</v>
      </c>
    </row>
    <row r="111" spans="1:9" ht="12" thickBot="1">
      <c r="A111" s="157"/>
      <c r="B111" s="320" t="s">
        <v>4816</v>
      </c>
      <c r="C111" s="320"/>
      <c r="D111" s="320"/>
      <c r="E111" s="320"/>
      <c r="F111" s="321"/>
      <c r="G111" s="85"/>
      <c r="H111" s="84"/>
      <c r="I111" s="85"/>
    </row>
    <row r="112" spans="1:9">
      <c r="A112" s="157">
        <v>0</v>
      </c>
      <c r="B112" s="220">
        <v>195626</v>
      </c>
      <c r="C112" s="220" t="s">
        <v>4817</v>
      </c>
      <c r="D112" s="6" t="s">
        <v>9</v>
      </c>
      <c r="E112" s="6" t="s">
        <v>9</v>
      </c>
      <c r="F112" s="7">
        <v>36.590000000000003</v>
      </c>
      <c r="G112" s="85">
        <f t="shared" ref="G112:G123" si="13">F112*(1-Скидка_ROXELPRO)</f>
        <v>36.590000000000003</v>
      </c>
      <c r="H112" s="84"/>
      <c r="I112" s="85">
        <f t="shared" ref="I112:I133" si="14">G112*H112</f>
        <v>0</v>
      </c>
    </row>
    <row r="113" spans="1:9">
      <c r="A113" s="157">
        <v>0</v>
      </c>
      <c r="B113" s="220">
        <v>195627</v>
      </c>
      <c r="C113" s="220" t="s">
        <v>4818</v>
      </c>
      <c r="D113" s="6" t="s">
        <v>9</v>
      </c>
      <c r="E113" s="6" t="s">
        <v>9</v>
      </c>
      <c r="F113" s="7">
        <v>31.5</v>
      </c>
      <c r="G113" s="85">
        <f t="shared" si="13"/>
        <v>31.5</v>
      </c>
      <c r="H113" s="84"/>
      <c r="I113" s="85">
        <f t="shared" si="14"/>
        <v>0</v>
      </c>
    </row>
    <row r="114" spans="1:9">
      <c r="A114" s="157">
        <v>0</v>
      </c>
      <c r="B114" s="220">
        <v>195628</v>
      </c>
      <c r="C114" s="220" t="s">
        <v>4819</v>
      </c>
      <c r="D114" s="6" t="s">
        <v>9</v>
      </c>
      <c r="E114" s="6" t="s">
        <v>9</v>
      </c>
      <c r="F114" s="7">
        <v>36.590000000000003</v>
      </c>
      <c r="G114" s="85">
        <f t="shared" si="13"/>
        <v>36.590000000000003</v>
      </c>
      <c r="H114" s="84"/>
      <c r="I114" s="85">
        <f t="shared" si="14"/>
        <v>0</v>
      </c>
    </row>
    <row r="115" spans="1:9">
      <c r="A115" s="157">
        <v>0</v>
      </c>
      <c r="B115" s="220">
        <v>195646</v>
      </c>
      <c r="C115" s="220" t="s">
        <v>4820</v>
      </c>
      <c r="D115" s="6" t="s">
        <v>9</v>
      </c>
      <c r="E115" s="6" t="s">
        <v>9</v>
      </c>
      <c r="F115" s="7">
        <v>29.62</v>
      </c>
      <c r="G115" s="85">
        <f t="shared" si="13"/>
        <v>29.62</v>
      </c>
      <c r="H115" s="84"/>
      <c r="I115" s="85">
        <f t="shared" si="14"/>
        <v>0</v>
      </c>
    </row>
    <row r="116" spans="1:9">
      <c r="A116" s="157">
        <v>0</v>
      </c>
      <c r="B116" s="220">
        <v>195647</v>
      </c>
      <c r="C116" s="220" t="s">
        <v>4821</v>
      </c>
      <c r="D116" s="6" t="s">
        <v>9</v>
      </c>
      <c r="E116" s="6" t="s">
        <v>9</v>
      </c>
      <c r="F116" s="7">
        <v>24.48</v>
      </c>
      <c r="G116" s="85">
        <f t="shared" si="13"/>
        <v>24.48</v>
      </c>
      <c r="H116" s="84"/>
      <c r="I116" s="85">
        <f t="shared" si="14"/>
        <v>0</v>
      </c>
    </row>
    <row r="117" spans="1:9">
      <c r="A117" s="157">
        <v>0</v>
      </c>
      <c r="B117" s="220">
        <v>195648</v>
      </c>
      <c r="C117" s="220" t="s">
        <v>4822</v>
      </c>
      <c r="D117" s="6" t="s">
        <v>9</v>
      </c>
      <c r="E117" s="6" t="s">
        <v>9</v>
      </c>
      <c r="F117" s="7">
        <v>29.62</v>
      </c>
      <c r="G117" s="85">
        <f t="shared" si="13"/>
        <v>29.62</v>
      </c>
      <c r="H117" s="84"/>
      <c r="I117" s="85">
        <f t="shared" si="14"/>
        <v>0</v>
      </c>
    </row>
    <row r="118" spans="1:9">
      <c r="A118" s="157">
        <v>0</v>
      </c>
      <c r="B118" s="220">
        <v>195686</v>
      </c>
      <c r="C118" s="220" t="s">
        <v>4823</v>
      </c>
      <c r="D118" s="6" t="s">
        <v>1902</v>
      </c>
      <c r="E118" s="6" t="s">
        <v>9</v>
      </c>
      <c r="F118" s="7">
        <v>6.86</v>
      </c>
      <c r="G118" s="85">
        <f t="shared" si="13"/>
        <v>6.86</v>
      </c>
      <c r="H118" s="84"/>
      <c r="I118" s="85">
        <f t="shared" si="14"/>
        <v>0</v>
      </c>
    </row>
    <row r="119" spans="1:9">
      <c r="A119" s="157">
        <v>0</v>
      </c>
      <c r="B119" s="220">
        <v>195687</v>
      </c>
      <c r="C119" s="220" t="s">
        <v>4824</v>
      </c>
      <c r="D119" s="6" t="s">
        <v>1902</v>
      </c>
      <c r="E119" s="6" t="s">
        <v>9</v>
      </c>
      <c r="F119" s="7">
        <v>7.14</v>
      </c>
      <c r="G119" s="85">
        <f t="shared" si="13"/>
        <v>7.14</v>
      </c>
      <c r="H119" s="84"/>
      <c r="I119" s="85">
        <f t="shared" si="14"/>
        <v>0</v>
      </c>
    </row>
    <row r="120" spans="1:9">
      <c r="A120" s="157">
        <v>0</v>
      </c>
      <c r="B120" s="220">
        <v>195688</v>
      </c>
      <c r="C120" s="220" t="s">
        <v>4834</v>
      </c>
      <c r="D120" s="6" t="s">
        <v>1902</v>
      </c>
      <c r="E120" s="6" t="s">
        <v>9</v>
      </c>
      <c r="F120" s="7">
        <v>6.86</v>
      </c>
      <c r="G120" s="85">
        <f t="shared" si="13"/>
        <v>6.86</v>
      </c>
      <c r="H120" s="84"/>
      <c r="I120" s="85">
        <f t="shared" si="14"/>
        <v>0</v>
      </c>
    </row>
    <row r="121" spans="1:9">
      <c r="A121" s="157">
        <v>0</v>
      </c>
      <c r="B121" s="220">
        <v>195689</v>
      </c>
      <c r="C121" s="220" t="s">
        <v>4835</v>
      </c>
      <c r="D121" s="6" t="s">
        <v>1902</v>
      </c>
      <c r="E121" s="6" t="s">
        <v>9</v>
      </c>
      <c r="F121" s="7">
        <v>7.14</v>
      </c>
      <c r="G121" s="85">
        <f t="shared" si="13"/>
        <v>7.14</v>
      </c>
      <c r="H121" s="84"/>
      <c r="I121" s="85">
        <f t="shared" si="14"/>
        <v>0</v>
      </c>
    </row>
    <row r="122" spans="1:9">
      <c r="A122" s="157">
        <v>0</v>
      </c>
      <c r="B122" s="220">
        <v>195696</v>
      </c>
      <c r="C122" s="220" t="s">
        <v>4825</v>
      </c>
      <c r="D122" s="6" t="s">
        <v>1902</v>
      </c>
      <c r="E122" s="6" t="s">
        <v>9</v>
      </c>
      <c r="F122" s="7">
        <v>4.4000000000000004</v>
      </c>
      <c r="G122" s="85">
        <f t="shared" si="13"/>
        <v>4.4000000000000004</v>
      </c>
      <c r="H122" s="84"/>
      <c r="I122" s="85">
        <f t="shared" si="14"/>
        <v>0</v>
      </c>
    </row>
    <row r="123" spans="1:9">
      <c r="A123" s="157">
        <v>0</v>
      </c>
      <c r="B123" s="220">
        <v>195698</v>
      </c>
      <c r="C123" s="220" t="s">
        <v>4826</v>
      </c>
      <c r="D123" s="6" t="s">
        <v>1902</v>
      </c>
      <c r="E123" s="6" t="s">
        <v>9</v>
      </c>
      <c r="F123" s="7">
        <v>4.4000000000000004</v>
      </c>
      <c r="G123" s="85">
        <f t="shared" si="13"/>
        <v>4.4000000000000004</v>
      </c>
      <c r="H123" s="84"/>
      <c r="I123" s="85">
        <f t="shared" si="14"/>
        <v>0</v>
      </c>
    </row>
    <row r="124" spans="1:9" ht="12" thickBot="1">
      <c r="A124" s="157"/>
      <c r="B124" s="320" t="s">
        <v>1938</v>
      </c>
      <c r="C124" s="320"/>
      <c r="D124" s="320"/>
      <c r="E124" s="320"/>
      <c r="F124" s="321"/>
      <c r="G124" s="85"/>
      <c r="H124" s="84"/>
      <c r="I124" s="85"/>
    </row>
    <row r="125" spans="1:9">
      <c r="A125" s="157">
        <v>0</v>
      </c>
      <c r="B125" s="220">
        <v>196610</v>
      </c>
      <c r="C125" s="220" t="s">
        <v>4827</v>
      </c>
      <c r="D125" s="6" t="s">
        <v>9</v>
      </c>
      <c r="E125" s="6" t="s">
        <v>9</v>
      </c>
      <c r="F125" s="7">
        <v>31.64</v>
      </c>
      <c r="G125" s="85">
        <f t="shared" ref="G125:G133" si="15">F125*(1-Скидка_ROXELPRO)</f>
        <v>31.64</v>
      </c>
      <c r="H125" s="84"/>
      <c r="I125" s="85">
        <f t="shared" si="14"/>
        <v>0</v>
      </c>
    </row>
    <row r="126" spans="1:9">
      <c r="A126" s="157">
        <v>0</v>
      </c>
      <c r="B126" s="220">
        <v>196612</v>
      </c>
      <c r="C126" s="220" t="s">
        <v>4828</v>
      </c>
      <c r="D126" s="6" t="s">
        <v>9</v>
      </c>
      <c r="E126" s="6" t="s">
        <v>9</v>
      </c>
      <c r="F126" s="7">
        <v>31.64</v>
      </c>
      <c r="G126" s="85">
        <f t="shared" si="15"/>
        <v>31.64</v>
      </c>
      <c r="H126" s="84"/>
      <c r="I126" s="85">
        <f t="shared" si="14"/>
        <v>0</v>
      </c>
    </row>
    <row r="127" spans="1:9">
      <c r="A127" s="157">
        <v>0</v>
      </c>
      <c r="B127" s="220">
        <v>196620</v>
      </c>
      <c r="C127" s="220" t="s">
        <v>4829</v>
      </c>
      <c r="D127" s="6" t="s">
        <v>9</v>
      </c>
      <c r="E127" s="6" t="s">
        <v>9</v>
      </c>
      <c r="F127" s="7">
        <v>32.25</v>
      </c>
      <c r="G127" s="85">
        <f t="shared" si="15"/>
        <v>32.25</v>
      </c>
      <c r="H127" s="84"/>
      <c r="I127" s="85">
        <f t="shared" si="14"/>
        <v>0</v>
      </c>
    </row>
    <row r="128" spans="1:9">
      <c r="A128" s="157">
        <v>0</v>
      </c>
      <c r="B128" s="220">
        <v>196622</v>
      </c>
      <c r="C128" s="220" t="s">
        <v>4830</v>
      </c>
      <c r="D128" s="6" t="s">
        <v>9</v>
      </c>
      <c r="E128" s="6" t="s">
        <v>9</v>
      </c>
      <c r="F128" s="7">
        <v>32.25</v>
      </c>
      <c r="G128" s="85">
        <f t="shared" si="15"/>
        <v>32.25</v>
      </c>
      <c r="H128" s="84"/>
      <c r="I128" s="85">
        <f t="shared" si="14"/>
        <v>0</v>
      </c>
    </row>
    <row r="129" spans="1:11">
      <c r="A129" s="157">
        <v>0</v>
      </c>
      <c r="B129" s="220">
        <v>196628</v>
      </c>
      <c r="C129" s="220" t="s">
        <v>4831</v>
      </c>
      <c r="D129" s="6" t="s">
        <v>9</v>
      </c>
      <c r="E129" s="6" t="s">
        <v>9</v>
      </c>
      <c r="F129" s="7">
        <v>59.16</v>
      </c>
      <c r="G129" s="85">
        <f t="shared" si="15"/>
        <v>59.16</v>
      </c>
      <c r="H129" s="84"/>
      <c r="I129" s="85">
        <f t="shared" si="14"/>
        <v>0</v>
      </c>
    </row>
    <row r="130" spans="1:11">
      <c r="A130" s="157">
        <v>0</v>
      </c>
      <c r="B130" s="220">
        <v>196650</v>
      </c>
      <c r="C130" s="220" t="s">
        <v>4832</v>
      </c>
      <c r="D130" s="6" t="s">
        <v>9</v>
      </c>
      <c r="E130" s="6" t="s">
        <v>9</v>
      </c>
      <c r="F130" s="7">
        <v>55.3</v>
      </c>
      <c r="G130" s="85">
        <f t="shared" si="15"/>
        <v>55.3</v>
      </c>
      <c r="H130" s="84"/>
      <c r="I130" s="85">
        <f t="shared" si="14"/>
        <v>0</v>
      </c>
    </row>
    <row r="131" spans="1:11">
      <c r="A131" s="157">
        <v>0</v>
      </c>
      <c r="B131" s="220">
        <v>196652</v>
      </c>
      <c r="C131" s="220" t="s">
        <v>4833</v>
      </c>
      <c r="D131" s="6" t="s">
        <v>9</v>
      </c>
      <c r="E131" s="6" t="s">
        <v>9</v>
      </c>
      <c r="F131" s="7">
        <v>55.3</v>
      </c>
      <c r="G131" s="85">
        <f t="shared" si="15"/>
        <v>55.3</v>
      </c>
      <c r="H131" s="84"/>
      <c r="I131" s="85">
        <f t="shared" si="14"/>
        <v>0</v>
      </c>
    </row>
    <row r="132" spans="1:11">
      <c r="A132" s="157">
        <v>0</v>
      </c>
      <c r="B132" s="220">
        <v>196655</v>
      </c>
      <c r="C132" s="220" t="s">
        <v>4836</v>
      </c>
      <c r="D132" s="6" t="s">
        <v>9</v>
      </c>
      <c r="E132" s="6" t="s">
        <v>9</v>
      </c>
      <c r="F132" s="7">
        <v>79.56</v>
      </c>
      <c r="G132" s="85">
        <f t="shared" si="15"/>
        <v>79.56</v>
      </c>
      <c r="H132" s="84"/>
      <c r="I132" s="85">
        <f t="shared" si="14"/>
        <v>0</v>
      </c>
    </row>
    <row r="133" spans="1:11">
      <c r="A133" s="157">
        <v>0</v>
      </c>
      <c r="B133" s="220">
        <v>196656</v>
      </c>
      <c r="C133" s="220" t="s">
        <v>4837</v>
      </c>
      <c r="D133" s="6" t="s">
        <v>9</v>
      </c>
      <c r="E133" s="6" t="s">
        <v>9</v>
      </c>
      <c r="F133" s="7">
        <v>79.56</v>
      </c>
      <c r="G133" s="85">
        <f t="shared" si="15"/>
        <v>79.56</v>
      </c>
      <c r="H133" s="84"/>
      <c r="I133" s="85">
        <f t="shared" si="14"/>
        <v>0</v>
      </c>
    </row>
    <row r="134" spans="1:11" ht="12" thickBot="1">
      <c r="A134" s="157"/>
      <c r="B134" s="320" t="s">
        <v>3730</v>
      </c>
      <c r="C134" s="320"/>
      <c r="D134" s="320"/>
      <c r="E134" s="320"/>
      <c r="F134" s="321"/>
      <c r="G134" s="85"/>
      <c r="H134" s="84"/>
      <c r="I134" s="85"/>
    </row>
    <row r="135" spans="1:11">
      <c r="A135" s="157">
        <v>0</v>
      </c>
      <c r="B135" s="158">
        <v>199215</v>
      </c>
      <c r="C135" s="4" t="s">
        <v>28</v>
      </c>
      <c r="D135" s="4" t="s">
        <v>2500</v>
      </c>
      <c r="E135" s="4" t="s">
        <v>9</v>
      </c>
      <c r="F135" s="5">
        <v>13.2</v>
      </c>
      <c r="G135" s="85">
        <f>F135*(1-Скидка_ROXELPRO)</f>
        <v>13.2</v>
      </c>
      <c r="H135" s="84"/>
      <c r="I135" s="85">
        <f>G135*H135</f>
        <v>0</v>
      </c>
    </row>
    <row r="136" spans="1:11">
      <c r="A136" s="157">
        <v>0</v>
      </c>
      <c r="B136" s="158">
        <v>199327</v>
      </c>
      <c r="C136" s="4" t="s">
        <v>3472</v>
      </c>
      <c r="D136" s="4" t="s">
        <v>2500</v>
      </c>
      <c r="E136" s="4" t="s">
        <v>9</v>
      </c>
      <c r="F136" s="5">
        <v>9.9</v>
      </c>
      <c r="G136" s="85">
        <f>F136*(1-Скидка_ROXELPRO)</f>
        <v>9.9</v>
      </c>
      <c r="H136" s="84"/>
      <c r="I136" s="85">
        <f>G136*H136</f>
        <v>0</v>
      </c>
    </row>
    <row r="137" spans="1:11" ht="12" thickBot="1">
      <c r="A137" s="157"/>
      <c r="B137" s="320" t="s">
        <v>29</v>
      </c>
      <c r="C137" s="320"/>
      <c r="D137" s="320"/>
      <c r="E137" s="320"/>
      <c r="F137" s="321"/>
      <c r="G137" s="85"/>
      <c r="H137" s="84"/>
      <c r="I137" s="85"/>
    </row>
    <row r="138" spans="1:11">
      <c r="A138" s="157">
        <v>0</v>
      </c>
      <c r="B138" s="159">
        <v>212115</v>
      </c>
      <c r="C138" s="4" t="s">
        <v>3663</v>
      </c>
      <c r="D138" s="9" t="s">
        <v>2384</v>
      </c>
      <c r="E138" s="9" t="s">
        <v>9</v>
      </c>
      <c r="F138" s="122">
        <v>16.91</v>
      </c>
      <c r="G138" s="117">
        <f t="shared" ref="G138:G144" si="16">F138*(1-Скидка_ROXELPRO)</f>
        <v>16.91</v>
      </c>
      <c r="H138" s="116"/>
      <c r="I138" s="117">
        <f>G138*H138</f>
        <v>0</v>
      </c>
    </row>
    <row r="139" spans="1:11">
      <c r="A139" s="157">
        <v>0</v>
      </c>
      <c r="B139" s="159">
        <v>212255</v>
      </c>
      <c r="C139" s="4" t="s">
        <v>3046</v>
      </c>
      <c r="D139" s="9" t="s">
        <v>2384</v>
      </c>
      <c r="E139" s="9" t="s">
        <v>9</v>
      </c>
      <c r="F139" s="122">
        <v>30.79</v>
      </c>
      <c r="G139" s="117">
        <f t="shared" si="16"/>
        <v>30.79</v>
      </c>
      <c r="H139" s="116"/>
      <c r="I139" s="117">
        <f t="shared" ref="I139:I155" si="17">G139*H139</f>
        <v>0</v>
      </c>
      <c r="J139" s="152"/>
      <c r="K139" s="219"/>
    </row>
    <row r="140" spans="1:11">
      <c r="A140" s="157">
        <v>0</v>
      </c>
      <c r="B140" s="159">
        <v>212355</v>
      </c>
      <c r="C140" s="4" t="s">
        <v>3047</v>
      </c>
      <c r="D140" s="9" t="s">
        <v>2384</v>
      </c>
      <c r="E140" s="9" t="s">
        <v>9</v>
      </c>
      <c r="F140" s="122">
        <v>29.78</v>
      </c>
      <c r="G140" s="117">
        <f t="shared" si="16"/>
        <v>29.78</v>
      </c>
      <c r="H140" s="116"/>
      <c r="I140" s="117">
        <f t="shared" si="17"/>
        <v>0</v>
      </c>
      <c r="J140" s="152"/>
      <c r="K140" s="219"/>
    </row>
    <row r="141" spans="1:11">
      <c r="A141" s="157">
        <v>0</v>
      </c>
      <c r="B141" s="159">
        <v>212665</v>
      </c>
      <c r="C141" s="4" t="s">
        <v>3048</v>
      </c>
      <c r="D141" s="9" t="s">
        <v>2384</v>
      </c>
      <c r="E141" s="9" t="s">
        <v>9</v>
      </c>
      <c r="F141" s="122">
        <v>26</v>
      </c>
      <c r="G141" s="117">
        <f t="shared" si="16"/>
        <v>26</v>
      </c>
      <c r="H141" s="116"/>
      <c r="I141" s="117">
        <f t="shared" si="17"/>
        <v>0</v>
      </c>
      <c r="J141" s="152"/>
      <c r="K141" s="219"/>
    </row>
    <row r="142" spans="1:11">
      <c r="A142" s="157">
        <v>0</v>
      </c>
      <c r="B142" s="158">
        <v>220555</v>
      </c>
      <c r="C142" s="4" t="s">
        <v>3904</v>
      </c>
      <c r="D142" s="4" t="s">
        <v>2501</v>
      </c>
      <c r="E142" s="4" t="s">
        <v>9</v>
      </c>
      <c r="F142" s="5">
        <v>6.94</v>
      </c>
      <c r="G142" s="85">
        <f t="shared" si="16"/>
        <v>6.94</v>
      </c>
      <c r="H142" s="84"/>
      <c r="I142" s="85">
        <f>G142*H142</f>
        <v>0</v>
      </c>
      <c r="J142" s="152"/>
      <c r="K142" s="219"/>
    </row>
    <row r="143" spans="1:11">
      <c r="A143" s="157">
        <v>0</v>
      </c>
      <c r="B143" s="158">
        <v>221155</v>
      </c>
      <c r="C143" s="4" t="s">
        <v>3905</v>
      </c>
      <c r="D143" s="4" t="s">
        <v>2501</v>
      </c>
      <c r="E143" s="4" t="s">
        <v>9</v>
      </c>
      <c r="F143" s="5">
        <v>6.68</v>
      </c>
      <c r="G143" s="85">
        <f t="shared" si="16"/>
        <v>6.68</v>
      </c>
      <c r="H143" s="84"/>
      <c r="I143" s="85">
        <f t="shared" si="17"/>
        <v>0</v>
      </c>
      <c r="J143" s="152"/>
      <c r="K143" s="219"/>
    </row>
    <row r="144" spans="1:11">
      <c r="A144" s="157">
        <v>0</v>
      </c>
      <c r="B144" s="158">
        <v>222055</v>
      </c>
      <c r="C144" s="4" t="s">
        <v>3621</v>
      </c>
      <c r="D144" s="4" t="s">
        <v>2501</v>
      </c>
      <c r="E144" s="4" t="s">
        <v>9</v>
      </c>
      <c r="F144" s="5">
        <v>6.22</v>
      </c>
      <c r="G144" s="85">
        <f t="shared" si="16"/>
        <v>6.22</v>
      </c>
      <c r="H144" s="84"/>
      <c r="I144" s="85">
        <f>G144*H144</f>
        <v>0</v>
      </c>
    </row>
    <row r="145" spans="1:10">
      <c r="A145" s="157">
        <v>0</v>
      </c>
      <c r="B145" s="158">
        <v>223055</v>
      </c>
      <c r="C145" s="4" t="s">
        <v>3622</v>
      </c>
      <c r="D145" s="4" t="s">
        <v>2501</v>
      </c>
      <c r="E145" s="4" t="s">
        <v>9</v>
      </c>
      <c r="F145" s="5">
        <v>6.08</v>
      </c>
      <c r="G145" s="85">
        <f t="shared" ref="G145:G152" si="18">F145*(1-Скидка_ROXELPRO)</f>
        <v>6.08</v>
      </c>
      <c r="H145" s="84"/>
      <c r="I145" s="85">
        <f>G145*H145</f>
        <v>0</v>
      </c>
    </row>
    <row r="146" spans="1:10">
      <c r="A146" s="157">
        <v>0</v>
      </c>
      <c r="B146" s="158">
        <v>225455</v>
      </c>
      <c r="C146" s="4" t="s">
        <v>30</v>
      </c>
      <c r="D146" s="4" t="s">
        <v>2501</v>
      </c>
      <c r="E146" s="4" t="s">
        <v>9</v>
      </c>
      <c r="F146" s="5">
        <v>3.82</v>
      </c>
      <c r="G146" s="85">
        <f t="shared" si="18"/>
        <v>3.82</v>
      </c>
      <c r="H146" s="84"/>
      <c r="I146" s="85">
        <f>G146*H146</f>
        <v>0</v>
      </c>
    </row>
    <row r="147" spans="1:10">
      <c r="A147" s="157">
        <v>0</v>
      </c>
      <c r="B147" s="158">
        <v>227112</v>
      </c>
      <c r="C147" s="4" t="s">
        <v>3608</v>
      </c>
      <c r="D147" s="4" t="s">
        <v>1902</v>
      </c>
      <c r="E147" s="4" t="s">
        <v>9</v>
      </c>
      <c r="F147" s="5">
        <v>4.47</v>
      </c>
      <c r="G147" s="85">
        <f t="shared" si="18"/>
        <v>4.47</v>
      </c>
      <c r="H147" s="84"/>
      <c r="I147" s="85">
        <f t="shared" si="17"/>
        <v>0</v>
      </c>
    </row>
    <row r="148" spans="1:10">
      <c r="A148" s="157">
        <v>0</v>
      </c>
      <c r="B148" s="158">
        <v>227114</v>
      </c>
      <c r="C148" s="4" t="s">
        <v>3440</v>
      </c>
      <c r="D148" s="4" t="s">
        <v>2544</v>
      </c>
      <c r="E148" s="4" t="s">
        <v>9</v>
      </c>
      <c r="F148" s="5">
        <v>6.23</v>
      </c>
      <c r="G148" s="85">
        <f t="shared" si="18"/>
        <v>6.23</v>
      </c>
      <c r="H148" s="84"/>
      <c r="I148" s="85">
        <f t="shared" si="17"/>
        <v>0</v>
      </c>
    </row>
    <row r="149" spans="1:10">
      <c r="A149" s="157">
        <v>0</v>
      </c>
      <c r="B149" s="158">
        <v>227116</v>
      </c>
      <c r="C149" s="4" t="s">
        <v>3441</v>
      </c>
      <c r="D149" s="4" t="s">
        <v>3442</v>
      </c>
      <c r="E149" s="4" t="s">
        <v>9</v>
      </c>
      <c r="F149" s="5">
        <v>13.8</v>
      </c>
      <c r="G149" s="85">
        <f t="shared" si="18"/>
        <v>13.8</v>
      </c>
      <c r="H149" s="84"/>
      <c r="I149" s="85">
        <f t="shared" si="17"/>
        <v>0</v>
      </c>
    </row>
    <row r="150" spans="1:10">
      <c r="A150" s="157">
        <v>0</v>
      </c>
      <c r="B150" s="158">
        <v>227125</v>
      </c>
      <c r="C150" s="4" t="s">
        <v>2478</v>
      </c>
      <c r="D150" s="4" t="s">
        <v>2534</v>
      </c>
      <c r="E150" s="4" t="s">
        <v>9</v>
      </c>
      <c r="F150" s="5">
        <v>8.08</v>
      </c>
      <c r="G150" s="85">
        <f t="shared" si="18"/>
        <v>8.08</v>
      </c>
      <c r="H150" s="84"/>
      <c r="I150" s="85">
        <f t="shared" si="17"/>
        <v>0</v>
      </c>
    </row>
    <row r="151" spans="1:10">
      <c r="A151" s="157">
        <v>0</v>
      </c>
      <c r="B151" s="158">
        <v>227525</v>
      </c>
      <c r="C151" s="4" t="s">
        <v>2479</v>
      </c>
      <c r="D151" s="4" t="s">
        <v>2534</v>
      </c>
      <c r="E151" s="4" t="s">
        <v>9</v>
      </c>
      <c r="F151" s="5">
        <v>5.78</v>
      </c>
      <c r="G151" s="85">
        <f t="shared" si="18"/>
        <v>5.78</v>
      </c>
      <c r="H151" s="84"/>
      <c r="I151" s="85">
        <f t="shared" si="17"/>
        <v>0</v>
      </c>
    </row>
    <row r="152" spans="1:10">
      <c r="A152" s="157">
        <v>0</v>
      </c>
      <c r="B152" s="158">
        <v>228126</v>
      </c>
      <c r="C152" s="4" t="s">
        <v>2480</v>
      </c>
      <c r="D152" s="4" t="s">
        <v>2535</v>
      </c>
      <c r="E152" s="4" t="s">
        <v>9</v>
      </c>
      <c r="F152" s="5">
        <v>9.68</v>
      </c>
      <c r="G152" s="85">
        <f t="shared" si="18"/>
        <v>9.68</v>
      </c>
      <c r="H152" s="84"/>
      <c r="I152" s="85">
        <f t="shared" si="17"/>
        <v>0</v>
      </c>
    </row>
    <row r="153" spans="1:10">
      <c r="A153" s="157">
        <v>0</v>
      </c>
      <c r="B153" s="158">
        <v>229124</v>
      </c>
      <c r="C153" s="4" t="s">
        <v>3310</v>
      </c>
      <c r="D153" s="4" t="s">
        <v>2536</v>
      </c>
      <c r="E153" s="4" t="s">
        <v>9</v>
      </c>
      <c r="F153" s="5">
        <v>3.97</v>
      </c>
      <c r="G153" s="85">
        <f>F153*(1-Скидка_RP_ind)</f>
        <v>3.97</v>
      </c>
      <c r="H153" s="84"/>
      <c r="I153" s="85">
        <f t="shared" si="17"/>
        <v>0</v>
      </c>
      <c r="J153" s="1" t="s">
        <v>2269</v>
      </c>
    </row>
    <row r="154" spans="1:10">
      <c r="A154" s="157">
        <v>0</v>
      </c>
      <c r="B154" s="158">
        <v>229125</v>
      </c>
      <c r="C154" s="4" t="s">
        <v>3311</v>
      </c>
      <c r="D154" s="4" t="s">
        <v>2536</v>
      </c>
      <c r="E154" s="4" t="s">
        <v>9</v>
      </c>
      <c r="F154" s="5">
        <v>4.25</v>
      </c>
      <c r="G154" s="85">
        <f>F154*(1-Скидка_RP_ind)</f>
        <v>4.25</v>
      </c>
      <c r="H154" s="84"/>
      <c r="I154" s="85">
        <f t="shared" si="17"/>
        <v>0</v>
      </c>
      <c r="J154" s="1" t="s">
        <v>2269</v>
      </c>
    </row>
    <row r="155" spans="1:10">
      <c r="A155" s="157">
        <v>0</v>
      </c>
      <c r="B155" s="158">
        <v>229524</v>
      </c>
      <c r="C155" s="4" t="s">
        <v>3312</v>
      </c>
      <c r="D155" s="4" t="s">
        <v>2536</v>
      </c>
      <c r="E155" s="4" t="s">
        <v>9</v>
      </c>
      <c r="F155" s="5">
        <v>8.86</v>
      </c>
      <c r="G155" s="85">
        <f>F155*(1-Скидка_RP_ind)</f>
        <v>8.86</v>
      </c>
      <c r="H155" s="84"/>
      <c r="I155" s="85">
        <f t="shared" si="17"/>
        <v>0</v>
      </c>
      <c r="J155" s="1" t="s">
        <v>2269</v>
      </c>
    </row>
    <row r="156" spans="1:10">
      <c r="A156" s="157">
        <v>0</v>
      </c>
      <c r="B156" s="158">
        <v>232124</v>
      </c>
      <c r="C156" s="4" t="s">
        <v>5038</v>
      </c>
      <c r="D156" s="4" t="s">
        <v>2502</v>
      </c>
      <c r="E156" s="4" t="s">
        <v>9</v>
      </c>
      <c r="F156" s="5">
        <v>1.25</v>
      </c>
      <c r="G156" s="85">
        <f>F156*(1-Скидка_ROXELPRO)</f>
        <v>1.25</v>
      </c>
      <c r="H156" s="84"/>
      <c r="I156" s="85">
        <f>G156*H156</f>
        <v>0</v>
      </c>
    </row>
    <row r="157" spans="1:10">
      <c r="A157" s="157">
        <v>0</v>
      </c>
      <c r="B157" s="158">
        <v>232163</v>
      </c>
      <c r="C157" s="4" t="s">
        <v>5039</v>
      </c>
      <c r="D157" s="4" t="s">
        <v>2503</v>
      </c>
      <c r="E157" s="4" t="s">
        <v>9</v>
      </c>
      <c r="F157" s="5">
        <v>1.25</v>
      </c>
      <c r="G157" s="85">
        <f>F157*(1-Скидка_ROXELPRO)</f>
        <v>1.25</v>
      </c>
      <c r="H157" s="84"/>
      <c r="I157" s="85">
        <f>G157*H157</f>
        <v>0</v>
      </c>
    </row>
    <row r="158" spans="1:10">
      <c r="A158" s="157">
        <v>0</v>
      </c>
      <c r="B158" s="158">
        <v>221462</v>
      </c>
      <c r="C158" s="158" t="s">
        <v>4762</v>
      </c>
      <c r="D158" s="158" t="s">
        <v>4763</v>
      </c>
      <c r="E158" s="158" t="s">
        <v>9</v>
      </c>
      <c r="F158" s="5">
        <v>3.76</v>
      </c>
      <c r="G158" s="85">
        <f>F158*(1-Скидка_ROXELPRO)</f>
        <v>3.76</v>
      </c>
      <c r="H158" s="84"/>
      <c r="I158" s="85">
        <f>G158*H158</f>
        <v>0</v>
      </c>
    </row>
    <row r="159" spans="1:10">
      <c r="A159" s="157">
        <v>0</v>
      </c>
      <c r="B159" s="158">
        <v>223262</v>
      </c>
      <c r="C159" s="158" t="s">
        <v>4764</v>
      </c>
      <c r="D159" s="4" t="s">
        <v>4763</v>
      </c>
      <c r="E159" s="4" t="s">
        <v>9</v>
      </c>
      <c r="F159" s="5">
        <v>3.66</v>
      </c>
      <c r="G159" s="85">
        <f>F159*(1-Скидка_ROXELPRO)</f>
        <v>3.66</v>
      </c>
      <c r="H159" s="84"/>
      <c r="I159" s="85">
        <f>G159*H159</f>
        <v>0</v>
      </c>
    </row>
    <row r="160" spans="1:10">
      <c r="A160" s="157">
        <v>0</v>
      </c>
      <c r="B160" s="158">
        <v>225362</v>
      </c>
      <c r="C160" s="158" t="s">
        <v>4765</v>
      </c>
      <c r="D160" s="4" t="s">
        <v>4763</v>
      </c>
      <c r="E160" s="4" t="s">
        <v>9</v>
      </c>
      <c r="F160" s="5">
        <v>3.23</v>
      </c>
      <c r="G160" s="85">
        <f>F160*(1-Скидка_ROXELPRO)</f>
        <v>3.23</v>
      </c>
      <c r="H160" s="84"/>
      <c r="I160" s="85">
        <f>G160*H160</f>
        <v>0</v>
      </c>
    </row>
    <row r="161" spans="1:11" ht="12" thickBot="1">
      <c r="A161" s="157"/>
      <c r="B161" s="320" t="s">
        <v>31</v>
      </c>
      <c r="C161" s="320"/>
      <c r="D161" s="320"/>
      <c r="E161" s="320"/>
      <c r="F161" s="321"/>
      <c r="G161" s="85"/>
      <c r="H161" s="84"/>
      <c r="I161" s="85"/>
      <c r="K161" s="109"/>
    </row>
    <row r="162" spans="1:11" ht="12" thickBot="1">
      <c r="A162" s="157"/>
      <c r="B162" s="320" t="s">
        <v>3715</v>
      </c>
      <c r="C162" s="320"/>
      <c r="D162" s="320"/>
      <c r="E162" s="320"/>
      <c r="F162" s="321"/>
      <c r="G162" s="85"/>
      <c r="H162" s="84"/>
      <c r="I162" s="85"/>
      <c r="K162" s="109"/>
    </row>
    <row r="163" spans="1:11">
      <c r="A163" s="157">
        <v>0</v>
      </c>
      <c r="B163" s="158">
        <v>305710</v>
      </c>
      <c r="C163" s="158" t="s">
        <v>4751</v>
      </c>
      <c r="D163" s="4" t="s">
        <v>2504</v>
      </c>
      <c r="E163" s="4" t="s">
        <v>9</v>
      </c>
      <c r="F163" s="5">
        <v>1.0900000000000001</v>
      </c>
      <c r="G163" s="85">
        <f t="shared" ref="G163:G174" si="19">F163*(1-Скидка_ROXELPRO)</f>
        <v>1.0900000000000001</v>
      </c>
      <c r="H163" s="84"/>
      <c r="I163" s="85">
        <f t="shared" ref="I163:I190" si="20">G163*H163</f>
        <v>0</v>
      </c>
      <c r="K163" s="109"/>
    </row>
    <row r="164" spans="1:11">
      <c r="A164" s="157">
        <v>0</v>
      </c>
      <c r="B164" s="158">
        <v>305711</v>
      </c>
      <c r="C164" s="158" t="s">
        <v>4752</v>
      </c>
      <c r="D164" s="4" t="s">
        <v>2505</v>
      </c>
      <c r="E164" s="4" t="s">
        <v>9</v>
      </c>
      <c r="F164" s="5">
        <v>1.46</v>
      </c>
      <c r="G164" s="85">
        <f t="shared" si="19"/>
        <v>1.46</v>
      </c>
      <c r="H164" s="84"/>
      <c r="I164" s="85">
        <f t="shared" si="20"/>
        <v>0</v>
      </c>
      <c r="K164" s="109"/>
    </row>
    <row r="165" spans="1:11">
      <c r="A165" s="157">
        <v>0</v>
      </c>
      <c r="B165" s="158">
        <v>305713</v>
      </c>
      <c r="C165" s="158" t="s">
        <v>4753</v>
      </c>
      <c r="D165" s="4" t="s">
        <v>2506</v>
      </c>
      <c r="E165" s="4" t="s">
        <v>9</v>
      </c>
      <c r="F165" s="5">
        <v>2.19</v>
      </c>
      <c r="G165" s="85">
        <f t="shared" si="19"/>
        <v>2.19</v>
      </c>
      <c r="H165" s="84"/>
      <c r="I165" s="85">
        <f t="shared" si="20"/>
        <v>0</v>
      </c>
      <c r="K165" s="109"/>
    </row>
    <row r="166" spans="1:11">
      <c r="A166" s="157">
        <v>0</v>
      </c>
      <c r="B166" s="158">
        <v>305714</v>
      </c>
      <c r="C166" s="158" t="s">
        <v>4754</v>
      </c>
      <c r="D166" s="4" t="s">
        <v>2506</v>
      </c>
      <c r="E166" s="4" t="s">
        <v>9</v>
      </c>
      <c r="F166" s="5">
        <v>2.92</v>
      </c>
      <c r="G166" s="85">
        <f t="shared" si="19"/>
        <v>2.92</v>
      </c>
      <c r="H166" s="84"/>
      <c r="I166" s="85">
        <f t="shared" si="20"/>
        <v>0</v>
      </c>
      <c r="K166" s="109"/>
    </row>
    <row r="167" spans="1:11">
      <c r="A167" s="157">
        <v>0</v>
      </c>
      <c r="B167" s="158">
        <v>305740</v>
      </c>
      <c r="C167" s="158" t="s">
        <v>5047</v>
      </c>
      <c r="D167" s="4" t="s">
        <v>2504</v>
      </c>
      <c r="E167" s="4" t="s">
        <v>9</v>
      </c>
      <c r="F167" s="5">
        <v>1.0900000000000001</v>
      </c>
      <c r="G167" s="85">
        <f t="shared" ref="G167:G170" si="21">F167*(1-Скидка_ROXELPRO)</f>
        <v>1.0900000000000001</v>
      </c>
      <c r="H167" s="84"/>
      <c r="I167" s="85">
        <f t="shared" ref="I167:I170" si="22">G167*H167</f>
        <v>0</v>
      </c>
      <c r="K167" s="109"/>
    </row>
    <row r="168" spans="1:11">
      <c r="A168" s="157">
        <v>0</v>
      </c>
      <c r="B168" s="158">
        <v>305741</v>
      </c>
      <c r="C168" s="158" t="s">
        <v>5048</v>
      </c>
      <c r="D168" s="4" t="s">
        <v>2505</v>
      </c>
      <c r="E168" s="4" t="s">
        <v>9</v>
      </c>
      <c r="F168" s="5">
        <v>1.46</v>
      </c>
      <c r="G168" s="85">
        <f t="shared" si="21"/>
        <v>1.46</v>
      </c>
      <c r="H168" s="84"/>
      <c r="I168" s="85">
        <f t="shared" si="22"/>
        <v>0</v>
      </c>
      <c r="K168" s="109"/>
    </row>
    <row r="169" spans="1:11">
      <c r="A169" s="157">
        <v>0</v>
      </c>
      <c r="B169" s="158">
        <v>305743</v>
      </c>
      <c r="C169" s="158" t="s">
        <v>5049</v>
      </c>
      <c r="D169" s="4" t="s">
        <v>2506</v>
      </c>
      <c r="E169" s="4" t="s">
        <v>9</v>
      </c>
      <c r="F169" s="5">
        <v>2.19</v>
      </c>
      <c r="G169" s="85">
        <f t="shared" si="21"/>
        <v>2.19</v>
      </c>
      <c r="H169" s="84"/>
      <c r="I169" s="85">
        <f t="shared" si="22"/>
        <v>0</v>
      </c>
      <c r="K169" s="109"/>
    </row>
    <row r="170" spans="1:11">
      <c r="A170" s="157">
        <v>0</v>
      </c>
      <c r="B170" s="158">
        <v>305744</v>
      </c>
      <c r="C170" s="158" t="s">
        <v>5050</v>
      </c>
      <c r="D170" s="4" t="s">
        <v>2506</v>
      </c>
      <c r="E170" s="4" t="s">
        <v>9</v>
      </c>
      <c r="F170" s="5">
        <v>2.92</v>
      </c>
      <c r="G170" s="85">
        <f t="shared" si="21"/>
        <v>2.92</v>
      </c>
      <c r="H170" s="84"/>
      <c r="I170" s="85">
        <f t="shared" si="22"/>
        <v>0</v>
      </c>
      <c r="K170" s="109"/>
    </row>
    <row r="171" spans="1:11">
      <c r="A171" s="157">
        <v>0</v>
      </c>
      <c r="B171" s="158">
        <v>305835</v>
      </c>
      <c r="C171" s="158" t="s">
        <v>4755</v>
      </c>
      <c r="D171" s="4" t="s">
        <v>2504</v>
      </c>
      <c r="E171" s="4" t="s">
        <v>9</v>
      </c>
      <c r="F171" s="5">
        <v>0.84</v>
      </c>
      <c r="G171" s="85">
        <f t="shared" si="19"/>
        <v>0.84</v>
      </c>
      <c r="H171" s="84"/>
      <c r="I171" s="85">
        <f t="shared" si="20"/>
        <v>0</v>
      </c>
      <c r="K171" s="109"/>
    </row>
    <row r="172" spans="1:11">
      <c r="A172" s="157">
        <v>0</v>
      </c>
      <c r="B172" s="158">
        <v>305836</v>
      </c>
      <c r="C172" s="158" t="s">
        <v>4756</v>
      </c>
      <c r="D172" s="4" t="s">
        <v>2505</v>
      </c>
      <c r="E172" s="4" t="s">
        <v>9</v>
      </c>
      <c r="F172" s="5">
        <v>1.1200000000000001</v>
      </c>
      <c r="G172" s="85">
        <f t="shared" si="19"/>
        <v>1.1200000000000001</v>
      </c>
      <c r="H172" s="84"/>
      <c r="I172" s="85">
        <f t="shared" si="20"/>
        <v>0</v>
      </c>
      <c r="K172" s="109"/>
    </row>
    <row r="173" spans="1:11">
      <c r="A173" s="157">
        <v>0</v>
      </c>
      <c r="B173" s="158">
        <v>305838</v>
      </c>
      <c r="C173" s="158" t="s">
        <v>4757</v>
      </c>
      <c r="D173" s="4" t="s">
        <v>2506</v>
      </c>
      <c r="E173" s="4" t="s">
        <v>9</v>
      </c>
      <c r="F173" s="5">
        <v>1.68</v>
      </c>
      <c r="G173" s="85">
        <f t="shared" si="19"/>
        <v>1.68</v>
      </c>
      <c r="H173" s="84"/>
      <c r="I173" s="85">
        <f t="shared" si="20"/>
        <v>0</v>
      </c>
      <c r="K173" s="109"/>
    </row>
    <row r="174" spans="1:11">
      <c r="A174" s="157">
        <v>0</v>
      </c>
      <c r="B174" s="158">
        <v>305839</v>
      </c>
      <c r="C174" s="158" t="s">
        <v>4758</v>
      </c>
      <c r="D174" s="4" t="s">
        <v>2506</v>
      </c>
      <c r="E174" s="4" t="s">
        <v>9</v>
      </c>
      <c r="F174" s="5">
        <v>2.2400000000000002</v>
      </c>
      <c r="G174" s="85">
        <f t="shared" si="19"/>
        <v>2.2400000000000002</v>
      </c>
      <c r="H174" s="84"/>
      <c r="I174" s="85">
        <f t="shared" si="20"/>
        <v>0</v>
      </c>
      <c r="K174" s="109"/>
    </row>
    <row r="175" spans="1:11">
      <c r="A175" s="157">
        <v>0</v>
      </c>
      <c r="B175" s="158">
        <v>310515</v>
      </c>
      <c r="C175" s="158" t="s">
        <v>3453</v>
      </c>
      <c r="D175" s="4" t="s">
        <v>2504</v>
      </c>
      <c r="E175" s="4" t="s">
        <v>9</v>
      </c>
      <c r="F175" s="5">
        <v>1.72</v>
      </c>
      <c r="G175" s="85">
        <f t="shared" ref="G175:G190" si="23">F175*(1-Скидка_ROXELPRO)</f>
        <v>1.72</v>
      </c>
      <c r="H175" s="84"/>
      <c r="I175" s="85">
        <f t="shared" si="20"/>
        <v>0</v>
      </c>
    </row>
    <row r="176" spans="1:11">
      <c r="A176" s="157">
        <v>0</v>
      </c>
      <c r="B176" s="158">
        <v>310535</v>
      </c>
      <c r="C176" s="158" t="s">
        <v>3454</v>
      </c>
      <c r="D176" s="4" t="s">
        <v>2505</v>
      </c>
      <c r="E176" s="4" t="s">
        <v>9</v>
      </c>
      <c r="F176" s="5">
        <v>2.29</v>
      </c>
      <c r="G176" s="85">
        <f t="shared" si="23"/>
        <v>2.29</v>
      </c>
      <c r="H176" s="84"/>
      <c r="I176" s="85">
        <f t="shared" si="20"/>
        <v>0</v>
      </c>
    </row>
    <row r="177" spans="1:11">
      <c r="A177" s="157">
        <v>0</v>
      </c>
      <c r="B177" s="158">
        <v>310555</v>
      </c>
      <c r="C177" s="158" t="s">
        <v>3455</v>
      </c>
      <c r="D177" s="4" t="s">
        <v>2506</v>
      </c>
      <c r="E177" s="4" t="s">
        <v>9</v>
      </c>
      <c r="F177" s="5">
        <v>3.43</v>
      </c>
      <c r="G177" s="85">
        <f t="shared" si="23"/>
        <v>3.43</v>
      </c>
      <c r="H177" s="84"/>
      <c r="I177" s="85">
        <f t="shared" si="20"/>
        <v>0</v>
      </c>
    </row>
    <row r="178" spans="1:11">
      <c r="A178" s="157">
        <v>0</v>
      </c>
      <c r="B178" s="158">
        <v>310575</v>
      </c>
      <c r="C178" s="158" t="s">
        <v>3456</v>
      </c>
      <c r="D178" s="4" t="s">
        <v>2506</v>
      </c>
      <c r="E178" s="4" t="s">
        <v>9</v>
      </c>
      <c r="F178" s="5">
        <v>4.58</v>
      </c>
      <c r="G178" s="85">
        <f t="shared" si="23"/>
        <v>4.58</v>
      </c>
      <c r="H178" s="84"/>
      <c r="I178" s="85">
        <f t="shared" si="20"/>
        <v>0</v>
      </c>
    </row>
    <row r="179" spans="1:11">
      <c r="A179" s="157">
        <v>0</v>
      </c>
      <c r="B179" s="158">
        <v>311415</v>
      </c>
      <c r="C179" s="4" t="s">
        <v>3653</v>
      </c>
      <c r="D179" s="4" t="s">
        <v>2504</v>
      </c>
      <c r="E179" s="4" t="s">
        <v>9</v>
      </c>
      <c r="F179" s="5">
        <v>1.05</v>
      </c>
      <c r="G179" s="85">
        <f t="shared" si="23"/>
        <v>1.05</v>
      </c>
      <c r="H179" s="84"/>
      <c r="I179" s="85">
        <f t="shared" si="20"/>
        <v>0</v>
      </c>
    </row>
    <row r="180" spans="1:11">
      <c r="A180" s="157">
        <v>0</v>
      </c>
      <c r="B180" s="158">
        <v>311435</v>
      </c>
      <c r="C180" s="4" t="s">
        <v>3654</v>
      </c>
      <c r="D180" s="4" t="s">
        <v>2505</v>
      </c>
      <c r="E180" s="4" t="s">
        <v>9</v>
      </c>
      <c r="F180" s="5">
        <v>1.4</v>
      </c>
      <c r="G180" s="85">
        <f t="shared" si="23"/>
        <v>1.4</v>
      </c>
      <c r="H180" s="84"/>
      <c r="I180" s="85">
        <f t="shared" si="20"/>
        <v>0</v>
      </c>
    </row>
    <row r="181" spans="1:11">
      <c r="A181" s="157">
        <v>0</v>
      </c>
      <c r="B181" s="158">
        <v>311455</v>
      </c>
      <c r="C181" s="4" t="s">
        <v>3655</v>
      </c>
      <c r="D181" s="4" t="s">
        <v>2506</v>
      </c>
      <c r="E181" s="4" t="s">
        <v>9</v>
      </c>
      <c r="F181" s="5">
        <v>2.12</v>
      </c>
      <c r="G181" s="85">
        <f t="shared" si="23"/>
        <v>2.12</v>
      </c>
      <c r="H181" s="84"/>
      <c r="I181" s="85">
        <f t="shared" si="20"/>
        <v>0</v>
      </c>
    </row>
    <row r="182" spans="1:11">
      <c r="A182" s="157">
        <v>0</v>
      </c>
      <c r="B182" s="158">
        <v>311475</v>
      </c>
      <c r="C182" s="4" t="s">
        <v>3656</v>
      </c>
      <c r="D182" s="4" t="s">
        <v>2506</v>
      </c>
      <c r="E182" s="4" t="s">
        <v>9</v>
      </c>
      <c r="F182" s="5">
        <v>2.8</v>
      </c>
      <c r="G182" s="85">
        <f t="shared" si="23"/>
        <v>2.8</v>
      </c>
      <c r="H182" s="84"/>
      <c r="I182" s="85">
        <f t="shared" si="20"/>
        <v>0</v>
      </c>
    </row>
    <row r="183" spans="1:11">
      <c r="A183" s="157">
        <v>0</v>
      </c>
      <c r="B183" s="158">
        <v>311514</v>
      </c>
      <c r="C183" s="4" t="s">
        <v>3657</v>
      </c>
      <c r="D183" s="4" t="s">
        <v>2504</v>
      </c>
      <c r="E183" s="4" t="s">
        <v>9</v>
      </c>
      <c r="F183" s="5">
        <v>0.81</v>
      </c>
      <c r="G183" s="85">
        <f t="shared" si="23"/>
        <v>0.81</v>
      </c>
      <c r="H183" s="84"/>
      <c r="I183" s="85">
        <f t="shared" si="20"/>
        <v>0</v>
      </c>
    </row>
    <row r="184" spans="1:11">
      <c r="A184" s="157">
        <v>0</v>
      </c>
      <c r="B184" s="158">
        <v>311534</v>
      </c>
      <c r="C184" s="4" t="s">
        <v>3658</v>
      </c>
      <c r="D184" s="4" t="s">
        <v>2505</v>
      </c>
      <c r="E184" s="4" t="s">
        <v>9</v>
      </c>
      <c r="F184" s="5">
        <v>1.07</v>
      </c>
      <c r="G184" s="85">
        <f t="shared" si="23"/>
        <v>1.07</v>
      </c>
      <c r="H184" s="84"/>
      <c r="I184" s="85">
        <f t="shared" si="20"/>
        <v>0</v>
      </c>
    </row>
    <row r="185" spans="1:11">
      <c r="A185" s="157">
        <v>0</v>
      </c>
      <c r="B185" s="158">
        <v>311554</v>
      </c>
      <c r="C185" s="4" t="s">
        <v>3659</v>
      </c>
      <c r="D185" s="4" t="s">
        <v>2506</v>
      </c>
      <c r="E185" s="4" t="s">
        <v>9</v>
      </c>
      <c r="F185" s="5">
        <v>1.62</v>
      </c>
      <c r="G185" s="85">
        <f t="shared" si="23"/>
        <v>1.62</v>
      </c>
      <c r="H185" s="84"/>
      <c r="I185" s="85">
        <f t="shared" si="20"/>
        <v>0</v>
      </c>
    </row>
    <row r="186" spans="1:11">
      <c r="A186" s="157">
        <v>0</v>
      </c>
      <c r="B186" s="158">
        <v>311574</v>
      </c>
      <c r="C186" s="4" t="s">
        <v>3660</v>
      </c>
      <c r="D186" s="4" t="s">
        <v>2506</v>
      </c>
      <c r="E186" s="4" t="s">
        <v>9</v>
      </c>
      <c r="F186" s="5">
        <v>2.14</v>
      </c>
      <c r="G186" s="85">
        <f t="shared" si="23"/>
        <v>2.14</v>
      </c>
      <c r="H186" s="84"/>
      <c r="I186" s="85">
        <f t="shared" si="20"/>
        <v>0</v>
      </c>
    </row>
    <row r="187" spans="1:11">
      <c r="A187" s="157">
        <v>0</v>
      </c>
      <c r="B187" s="158">
        <v>311614</v>
      </c>
      <c r="C187" s="4" t="s">
        <v>3751</v>
      </c>
      <c r="D187" s="4" t="s">
        <v>2504</v>
      </c>
      <c r="E187" s="4" t="s">
        <v>9</v>
      </c>
      <c r="F187" s="5">
        <v>0.87</v>
      </c>
      <c r="G187" s="85">
        <f t="shared" si="23"/>
        <v>0.87</v>
      </c>
      <c r="H187" s="84"/>
      <c r="I187" s="85">
        <f t="shared" si="20"/>
        <v>0</v>
      </c>
    </row>
    <row r="188" spans="1:11">
      <c r="A188" s="157">
        <v>0</v>
      </c>
      <c r="B188" s="158">
        <v>311634</v>
      </c>
      <c r="C188" s="4" t="s">
        <v>3752</v>
      </c>
      <c r="D188" s="4" t="s">
        <v>2505</v>
      </c>
      <c r="E188" s="4" t="s">
        <v>9</v>
      </c>
      <c r="F188" s="5">
        <v>1.1599999999999999</v>
      </c>
      <c r="G188" s="85">
        <f t="shared" si="23"/>
        <v>1.1599999999999999</v>
      </c>
      <c r="H188" s="84"/>
      <c r="I188" s="85">
        <f t="shared" si="20"/>
        <v>0</v>
      </c>
    </row>
    <row r="189" spans="1:11">
      <c r="A189" s="157">
        <v>0</v>
      </c>
      <c r="B189" s="158">
        <v>311654</v>
      </c>
      <c r="C189" s="4" t="s">
        <v>3753</v>
      </c>
      <c r="D189" s="4" t="s">
        <v>2506</v>
      </c>
      <c r="E189" s="4" t="s">
        <v>9</v>
      </c>
      <c r="F189" s="5">
        <v>1.74</v>
      </c>
      <c r="G189" s="85">
        <f t="shared" si="23"/>
        <v>1.74</v>
      </c>
      <c r="H189" s="84"/>
      <c r="I189" s="85">
        <f t="shared" si="20"/>
        <v>0</v>
      </c>
    </row>
    <row r="190" spans="1:11">
      <c r="A190" s="157">
        <v>0</v>
      </c>
      <c r="B190" s="158">
        <v>311674</v>
      </c>
      <c r="C190" s="4" t="s">
        <v>3754</v>
      </c>
      <c r="D190" s="4" t="s">
        <v>2506</v>
      </c>
      <c r="E190" s="4" t="s">
        <v>9</v>
      </c>
      <c r="F190" s="5">
        <v>2.3199999999999998</v>
      </c>
      <c r="G190" s="85">
        <f t="shared" si="23"/>
        <v>2.3199999999999998</v>
      </c>
      <c r="H190" s="84"/>
      <c r="I190" s="85">
        <f t="shared" si="20"/>
        <v>0</v>
      </c>
    </row>
    <row r="191" spans="1:11">
      <c r="A191" s="157">
        <v>0</v>
      </c>
      <c r="B191" s="158">
        <v>311814</v>
      </c>
      <c r="C191" s="4" t="s">
        <v>3664</v>
      </c>
      <c r="D191" s="4" t="s">
        <v>2504</v>
      </c>
      <c r="E191" s="4" t="s">
        <v>9</v>
      </c>
      <c r="F191" s="5">
        <v>0.76</v>
      </c>
      <c r="G191" s="85">
        <f>F191*(1-Скидка_ROXELPRO)</f>
        <v>0.76</v>
      </c>
      <c r="H191" s="218"/>
      <c r="I191" s="85">
        <f>G191*H191</f>
        <v>0</v>
      </c>
    </row>
    <row r="192" spans="1:11">
      <c r="A192" s="157">
        <v>0</v>
      </c>
      <c r="B192" s="158">
        <v>311834</v>
      </c>
      <c r="C192" s="4" t="s">
        <v>3665</v>
      </c>
      <c r="D192" s="4" t="s">
        <v>2505</v>
      </c>
      <c r="E192" s="4" t="s">
        <v>9</v>
      </c>
      <c r="F192" s="5">
        <v>1.01</v>
      </c>
      <c r="G192" s="85">
        <f>F192*(1-Скидка_ROXELPRO)</f>
        <v>1.01</v>
      </c>
      <c r="H192" s="218"/>
      <c r="I192" s="85">
        <f>G192*H192</f>
        <v>0</v>
      </c>
      <c r="K192" s="109"/>
    </row>
    <row r="193" spans="1:11">
      <c r="A193" s="157">
        <v>0</v>
      </c>
      <c r="B193" s="158">
        <v>311854</v>
      </c>
      <c r="C193" s="4" t="s">
        <v>3666</v>
      </c>
      <c r="D193" s="4" t="s">
        <v>2506</v>
      </c>
      <c r="E193" s="4" t="s">
        <v>9</v>
      </c>
      <c r="F193" s="5">
        <v>1.51</v>
      </c>
      <c r="G193" s="85">
        <f>F193*(1-Скидка_ROXELPRO)</f>
        <v>1.51</v>
      </c>
      <c r="H193" s="218"/>
      <c r="I193" s="85">
        <f>G193*H193</f>
        <v>0</v>
      </c>
      <c r="K193" s="109"/>
    </row>
    <row r="194" spans="1:11">
      <c r="A194" s="157">
        <v>0</v>
      </c>
      <c r="B194" s="158">
        <v>311874</v>
      </c>
      <c r="C194" s="4" t="s">
        <v>3667</v>
      </c>
      <c r="D194" s="4" t="s">
        <v>2506</v>
      </c>
      <c r="E194" s="4" t="s">
        <v>9</v>
      </c>
      <c r="F194" s="5">
        <v>2.02</v>
      </c>
      <c r="G194" s="85">
        <f>F194*(1-Скидка_ROXELPRO)</f>
        <v>2.02</v>
      </c>
      <c r="H194" s="218"/>
      <c r="I194" s="85">
        <f>G194*H194</f>
        <v>0</v>
      </c>
      <c r="K194" s="109"/>
    </row>
    <row r="195" spans="1:11" ht="12" thickBot="1">
      <c r="A195" s="157"/>
      <c r="B195" s="320" t="s">
        <v>797</v>
      </c>
      <c r="C195" s="320"/>
      <c r="D195" s="320"/>
      <c r="E195" s="320"/>
      <c r="F195" s="321"/>
      <c r="G195" s="85"/>
      <c r="H195" s="218"/>
      <c r="I195" s="217"/>
      <c r="K195" s="109"/>
    </row>
    <row r="196" spans="1:11">
      <c r="A196" s="157">
        <v>0</v>
      </c>
      <c r="B196" s="158">
        <v>323023</v>
      </c>
      <c r="C196" s="4" t="s">
        <v>3444</v>
      </c>
      <c r="D196" s="4" t="s">
        <v>2541</v>
      </c>
      <c r="E196" s="4" t="s">
        <v>12</v>
      </c>
      <c r="F196" s="5">
        <v>7.81</v>
      </c>
      <c r="G196" s="85">
        <f t="shared" ref="G196:G204" si="24">F196*(1-Скидка_ROXELPRO)</f>
        <v>7.81</v>
      </c>
      <c r="H196" s="84"/>
      <c r="I196" s="85">
        <f t="shared" ref="I196:I204" si="25">G196*H196</f>
        <v>0</v>
      </c>
      <c r="K196" s="109"/>
    </row>
    <row r="197" spans="1:11">
      <c r="A197" s="157">
        <v>0</v>
      </c>
      <c r="B197" s="158">
        <v>324045</v>
      </c>
      <c r="C197" s="4" t="s">
        <v>3445</v>
      </c>
      <c r="D197" s="4" t="s">
        <v>2541</v>
      </c>
      <c r="E197" s="4" t="s">
        <v>12</v>
      </c>
      <c r="F197" s="5">
        <v>17.3</v>
      </c>
      <c r="G197" s="85">
        <f t="shared" si="24"/>
        <v>17.3</v>
      </c>
      <c r="H197" s="84"/>
      <c r="I197" s="85">
        <f t="shared" si="25"/>
        <v>0</v>
      </c>
      <c r="K197" s="109"/>
    </row>
    <row r="198" spans="1:11">
      <c r="A198" s="157">
        <v>0</v>
      </c>
      <c r="B198" s="158">
        <v>323063</v>
      </c>
      <c r="C198" s="4" t="s">
        <v>3446</v>
      </c>
      <c r="D198" s="4" t="s">
        <v>2541</v>
      </c>
      <c r="E198" s="4" t="s">
        <v>12</v>
      </c>
      <c r="F198" s="5">
        <v>22.76</v>
      </c>
      <c r="G198" s="85">
        <f t="shared" si="24"/>
        <v>22.76</v>
      </c>
      <c r="H198" s="84"/>
      <c r="I198" s="85">
        <f t="shared" si="25"/>
        <v>0</v>
      </c>
      <c r="K198" s="109"/>
    </row>
    <row r="199" spans="1:11">
      <c r="A199" s="157">
        <v>0</v>
      </c>
      <c r="B199" s="158">
        <v>323073</v>
      </c>
      <c r="C199" s="4" t="s">
        <v>3447</v>
      </c>
      <c r="D199" s="4" t="s">
        <v>2541</v>
      </c>
      <c r="E199" s="4" t="s">
        <v>12</v>
      </c>
      <c r="F199" s="5">
        <v>33.979999999999997</v>
      </c>
      <c r="G199" s="85">
        <f t="shared" si="24"/>
        <v>33.979999999999997</v>
      </c>
      <c r="H199" s="84"/>
      <c r="I199" s="85">
        <f t="shared" si="25"/>
        <v>0</v>
      </c>
      <c r="K199" s="109"/>
    </row>
    <row r="200" spans="1:11">
      <c r="A200" s="157">
        <v>0</v>
      </c>
      <c r="B200" s="158">
        <v>323083</v>
      </c>
      <c r="C200" s="4" t="s">
        <v>3448</v>
      </c>
      <c r="D200" s="4" t="s">
        <v>2541</v>
      </c>
      <c r="E200" s="4" t="s">
        <v>12</v>
      </c>
      <c r="F200" s="5">
        <v>45.17</v>
      </c>
      <c r="G200" s="85">
        <f t="shared" si="24"/>
        <v>45.17</v>
      </c>
      <c r="H200" s="84"/>
      <c r="I200" s="85">
        <f t="shared" si="25"/>
        <v>0</v>
      </c>
      <c r="K200" s="109"/>
    </row>
    <row r="201" spans="1:11">
      <c r="A201" s="157">
        <v>0</v>
      </c>
      <c r="B201" s="160">
        <v>324042</v>
      </c>
      <c r="C201" s="102" t="s">
        <v>3449</v>
      </c>
      <c r="D201" s="102" t="s">
        <v>2541</v>
      </c>
      <c r="E201" s="102" t="s">
        <v>12</v>
      </c>
      <c r="F201" s="170">
        <v>850.5</v>
      </c>
      <c r="G201" s="85">
        <f t="shared" si="24"/>
        <v>850.5</v>
      </c>
      <c r="H201" s="84"/>
      <c r="I201" s="85">
        <f t="shared" si="25"/>
        <v>0</v>
      </c>
      <c r="K201" s="109"/>
    </row>
    <row r="202" spans="1:11">
      <c r="A202" s="157">
        <v>0</v>
      </c>
      <c r="B202" s="160">
        <v>324062</v>
      </c>
      <c r="C202" s="102" t="s">
        <v>3450</v>
      </c>
      <c r="D202" s="102" t="s">
        <v>2541</v>
      </c>
      <c r="E202" s="102" t="s">
        <v>12</v>
      </c>
      <c r="F202" s="170">
        <v>1249.5</v>
      </c>
      <c r="G202" s="85">
        <f t="shared" si="24"/>
        <v>1249.5</v>
      </c>
      <c r="H202" s="84"/>
      <c r="I202" s="85">
        <f t="shared" si="25"/>
        <v>0</v>
      </c>
      <c r="K202" s="109"/>
    </row>
    <row r="203" spans="1:11">
      <c r="A203" s="157">
        <v>0</v>
      </c>
      <c r="B203" s="160">
        <v>324082</v>
      </c>
      <c r="C203" s="102" t="s">
        <v>3451</v>
      </c>
      <c r="D203" s="102" t="s">
        <v>2541</v>
      </c>
      <c r="E203" s="102" t="s">
        <v>12</v>
      </c>
      <c r="F203" s="170">
        <v>1701</v>
      </c>
      <c r="G203" s="85">
        <f t="shared" si="24"/>
        <v>1701</v>
      </c>
      <c r="H203" s="84"/>
      <c r="I203" s="85">
        <f t="shared" si="25"/>
        <v>0</v>
      </c>
      <c r="K203" s="109"/>
    </row>
    <row r="204" spans="1:11">
      <c r="A204" s="157">
        <v>0</v>
      </c>
      <c r="B204" s="160">
        <v>324092</v>
      </c>
      <c r="C204" s="102" t="s">
        <v>3452</v>
      </c>
      <c r="D204" s="102" t="s">
        <v>2541</v>
      </c>
      <c r="E204" s="102" t="s">
        <v>12</v>
      </c>
      <c r="F204" s="170">
        <v>2457</v>
      </c>
      <c r="G204" s="85">
        <f t="shared" si="24"/>
        <v>2457</v>
      </c>
      <c r="H204" s="84"/>
      <c r="I204" s="85">
        <f t="shared" si="25"/>
        <v>0</v>
      </c>
      <c r="K204" s="109"/>
    </row>
    <row r="205" spans="1:11" ht="12" thickBot="1">
      <c r="A205" s="157"/>
      <c r="B205" s="320" t="s">
        <v>3716</v>
      </c>
      <c r="C205" s="320"/>
      <c r="D205" s="320"/>
      <c r="E205" s="320"/>
      <c r="F205" s="321"/>
      <c r="G205" s="85"/>
      <c r="H205" s="84"/>
      <c r="I205" s="85"/>
      <c r="K205" s="109"/>
    </row>
    <row r="206" spans="1:11">
      <c r="A206" s="157">
        <v>0</v>
      </c>
      <c r="B206" s="158">
        <v>331210</v>
      </c>
      <c r="C206" s="4" t="s">
        <v>32</v>
      </c>
      <c r="D206" s="4" t="s">
        <v>2541</v>
      </c>
      <c r="E206" s="4" t="s">
        <v>12</v>
      </c>
      <c r="F206" s="5">
        <v>42.84</v>
      </c>
      <c r="G206" s="85">
        <f t="shared" ref="G206:G232" si="26">F206*(1-Скидка_ROXELPRO)</f>
        <v>42.84</v>
      </c>
      <c r="H206" s="84"/>
      <c r="I206" s="85">
        <f t="shared" ref="I206:I232" si="27">G206*H206</f>
        <v>0</v>
      </c>
    </row>
    <row r="207" spans="1:11">
      <c r="A207" s="157">
        <v>0</v>
      </c>
      <c r="B207" s="158">
        <v>331220</v>
      </c>
      <c r="C207" s="4" t="s">
        <v>33</v>
      </c>
      <c r="D207" s="4" t="s">
        <v>2541</v>
      </c>
      <c r="E207" s="4" t="s">
        <v>12</v>
      </c>
      <c r="F207" s="5">
        <v>52.61</v>
      </c>
      <c r="G207" s="85">
        <f t="shared" si="26"/>
        <v>52.61</v>
      </c>
      <c r="H207" s="84"/>
      <c r="I207" s="85">
        <f t="shared" si="27"/>
        <v>0</v>
      </c>
    </row>
    <row r="208" spans="1:11">
      <c r="A208" s="157">
        <v>0</v>
      </c>
      <c r="B208" s="158">
        <v>332211</v>
      </c>
      <c r="C208" s="4" t="s">
        <v>34</v>
      </c>
      <c r="D208" s="4" t="s">
        <v>2541</v>
      </c>
      <c r="E208" s="4" t="s">
        <v>12</v>
      </c>
      <c r="F208" s="5">
        <v>44.95</v>
      </c>
      <c r="G208" s="85">
        <f t="shared" si="26"/>
        <v>44.95</v>
      </c>
      <c r="H208" s="84"/>
      <c r="I208" s="85">
        <f t="shared" si="27"/>
        <v>0</v>
      </c>
    </row>
    <row r="209" spans="1:9">
      <c r="A209" s="157">
        <v>0</v>
      </c>
      <c r="B209" s="158">
        <v>332221</v>
      </c>
      <c r="C209" s="4" t="s">
        <v>35</v>
      </c>
      <c r="D209" s="4" t="s">
        <v>2541</v>
      </c>
      <c r="E209" s="4" t="s">
        <v>12</v>
      </c>
      <c r="F209" s="5">
        <v>55.8</v>
      </c>
      <c r="G209" s="85">
        <f t="shared" si="26"/>
        <v>55.8</v>
      </c>
      <c r="H209" s="84"/>
      <c r="I209" s="85">
        <f t="shared" si="27"/>
        <v>0</v>
      </c>
    </row>
    <row r="210" spans="1:9">
      <c r="A210" s="157">
        <v>0</v>
      </c>
      <c r="B210" s="158">
        <v>333310</v>
      </c>
      <c r="C210" s="4" t="s">
        <v>36</v>
      </c>
      <c r="D210" s="4" t="s">
        <v>2541</v>
      </c>
      <c r="E210" s="4" t="s">
        <v>12</v>
      </c>
      <c r="F210" s="5">
        <v>30.69</v>
      </c>
      <c r="G210" s="85">
        <f t="shared" si="26"/>
        <v>30.69</v>
      </c>
      <c r="H210" s="84"/>
      <c r="I210" s="85">
        <f t="shared" si="27"/>
        <v>0</v>
      </c>
    </row>
    <row r="211" spans="1:9">
      <c r="A211" s="157">
        <v>0</v>
      </c>
      <c r="B211" s="158">
        <v>333311</v>
      </c>
      <c r="C211" s="4" t="s">
        <v>37</v>
      </c>
      <c r="D211" s="4" t="s">
        <v>2541</v>
      </c>
      <c r="E211" s="4" t="s">
        <v>12</v>
      </c>
      <c r="F211" s="5">
        <v>40.92</v>
      </c>
      <c r="G211" s="85">
        <f t="shared" si="26"/>
        <v>40.92</v>
      </c>
      <c r="H211" s="84"/>
      <c r="I211" s="85">
        <f t="shared" si="27"/>
        <v>0</v>
      </c>
    </row>
    <row r="212" spans="1:9">
      <c r="A212" s="157">
        <v>0</v>
      </c>
      <c r="B212" s="158">
        <v>333432</v>
      </c>
      <c r="C212" s="3" t="s">
        <v>3652</v>
      </c>
      <c r="D212" s="4" t="s">
        <v>2541</v>
      </c>
      <c r="E212" s="4" t="s">
        <v>12</v>
      </c>
      <c r="F212" s="5">
        <v>17.670000000000002</v>
      </c>
      <c r="G212" s="85">
        <f t="shared" ref="G212:G217" si="28">F212*(1-Скидка_ROXELPRO)</f>
        <v>17.670000000000002</v>
      </c>
      <c r="H212" s="84"/>
      <c r="I212" s="85">
        <f t="shared" si="27"/>
        <v>0</v>
      </c>
    </row>
    <row r="213" spans="1:9">
      <c r="A213" s="157">
        <v>0</v>
      </c>
      <c r="B213" s="158">
        <v>334315</v>
      </c>
      <c r="C213" s="3" t="s">
        <v>3291</v>
      </c>
      <c r="D213" s="4" t="s">
        <v>2542</v>
      </c>
      <c r="E213" s="4" t="s">
        <v>9</v>
      </c>
      <c r="F213" s="5">
        <v>0.65</v>
      </c>
      <c r="G213" s="85">
        <f t="shared" si="28"/>
        <v>0.65</v>
      </c>
      <c r="H213" s="84"/>
      <c r="I213" s="85">
        <f t="shared" si="27"/>
        <v>0</v>
      </c>
    </row>
    <row r="214" spans="1:9">
      <c r="A214" s="157">
        <v>0</v>
      </c>
      <c r="B214" s="158">
        <v>334317</v>
      </c>
      <c r="C214" s="3" t="s">
        <v>3273</v>
      </c>
      <c r="D214" s="4" t="s">
        <v>2542</v>
      </c>
      <c r="E214" s="4" t="s">
        <v>9</v>
      </c>
      <c r="F214" s="5">
        <v>0.92</v>
      </c>
      <c r="G214" s="85">
        <f t="shared" si="28"/>
        <v>0.92</v>
      </c>
      <c r="H214" s="84"/>
      <c r="I214" s="85">
        <f t="shared" si="27"/>
        <v>0</v>
      </c>
    </row>
    <row r="215" spans="1:9">
      <c r="A215" s="157">
        <v>0</v>
      </c>
      <c r="B215" s="158">
        <v>334327</v>
      </c>
      <c r="C215" s="3" t="s">
        <v>3295</v>
      </c>
      <c r="D215" s="4" t="s">
        <v>2506</v>
      </c>
      <c r="E215" s="4" t="s">
        <v>9</v>
      </c>
      <c r="F215" s="5">
        <v>1.06</v>
      </c>
      <c r="G215" s="85">
        <f t="shared" si="28"/>
        <v>1.06</v>
      </c>
      <c r="H215" s="84"/>
      <c r="I215" s="85">
        <f t="shared" si="27"/>
        <v>0</v>
      </c>
    </row>
    <row r="216" spans="1:9">
      <c r="A216" s="157">
        <v>0</v>
      </c>
      <c r="B216" s="158">
        <v>334425</v>
      </c>
      <c r="C216" s="4" t="s">
        <v>3282</v>
      </c>
      <c r="D216" s="4" t="s">
        <v>2542</v>
      </c>
      <c r="E216" s="4" t="s">
        <v>9</v>
      </c>
      <c r="F216" s="5">
        <v>0.56999999999999995</v>
      </c>
      <c r="G216" s="85">
        <f t="shared" si="28"/>
        <v>0.56999999999999995</v>
      </c>
      <c r="H216" s="84"/>
      <c r="I216" s="85">
        <f t="shared" si="27"/>
        <v>0</v>
      </c>
    </row>
    <row r="217" spans="1:9">
      <c r="A217" s="157">
        <v>0</v>
      </c>
      <c r="B217" s="158">
        <v>334427</v>
      </c>
      <c r="C217" s="4" t="s">
        <v>3274</v>
      </c>
      <c r="D217" s="4" t="s">
        <v>2542</v>
      </c>
      <c r="E217" s="4" t="s">
        <v>9</v>
      </c>
      <c r="F217" s="5">
        <v>0.8</v>
      </c>
      <c r="G217" s="85">
        <f t="shared" si="28"/>
        <v>0.8</v>
      </c>
      <c r="H217" s="84"/>
      <c r="I217" s="85">
        <f t="shared" si="27"/>
        <v>0</v>
      </c>
    </row>
    <row r="218" spans="1:9">
      <c r="A218" s="157">
        <v>0</v>
      </c>
      <c r="B218" s="158">
        <v>336214</v>
      </c>
      <c r="C218" s="3" t="s">
        <v>38</v>
      </c>
      <c r="D218" s="4" t="s">
        <v>2513</v>
      </c>
      <c r="E218" s="4" t="s">
        <v>9</v>
      </c>
      <c r="F218" s="5">
        <v>3.19</v>
      </c>
      <c r="G218" s="85">
        <f t="shared" si="26"/>
        <v>3.19</v>
      </c>
      <c r="H218" s="84"/>
      <c r="I218" s="85">
        <f t="shared" si="27"/>
        <v>0</v>
      </c>
    </row>
    <row r="219" spans="1:9">
      <c r="A219" s="157">
        <v>0</v>
      </c>
      <c r="B219" s="158">
        <v>336224</v>
      </c>
      <c r="C219" s="3" t="s">
        <v>39</v>
      </c>
      <c r="D219" s="4" t="s">
        <v>2513</v>
      </c>
      <c r="E219" s="4" t="s">
        <v>9</v>
      </c>
      <c r="F219" s="5">
        <v>3.45</v>
      </c>
      <c r="G219" s="85">
        <f t="shared" si="26"/>
        <v>3.45</v>
      </c>
      <c r="H219" s="84"/>
      <c r="I219" s="85">
        <f t="shared" si="27"/>
        <v>0</v>
      </c>
    </row>
    <row r="220" spans="1:9">
      <c r="A220" s="157">
        <v>0</v>
      </c>
      <c r="B220" s="158">
        <v>336234</v>
      </c>
      <c r="C220" s="4" t="s">
        <v>40</v>
      </c>
      <c r="D220" s="4" t="s">
        <v>2542</v>
      </c>
      <c r="E220" s="4" t="s">
        <v>9</v>
      </c>
      <c r="F220" s="5">
        <v>3.9</v>
      </c>
      <c r="G220" s="85">
        <f t="shared" si="26"/>
        <v>3.9</v>
      </c>
      <c r="H220" s="84"/>
      <c r="I220" s="85">
        <f t="shared" si="27"/>
        <v>0</v>
      </c>
    </row>
    <row r="221" spans="1:9">
      <c r="A221" s="157">
        <v>0</v>
      </c>
      <c r="B221" s="158">
        <v>336244</v>
      </c>
      <c r="C221" s="4" t="s">
        <v>41</v>
      </c>
      <c r="D221" s="4" t="s">
        <v>2542</v>
      </c>
      <c r="E221" s="4" t="s">
        <v>9</v>
      </c>
      <c r="F221" s="5">
        <v>4.49</v>
      </c>
      <c r="G221" s="85">
        <f t="shared" si="26"/>
        <v>4.49</v>
      </c>
      <c r="H221" s="84"/>
      <c r="I221" s="85">
        <f t="shared" si="27"/>
        <v>0</v>
      </c>
    </row>
    <row r="222" spans="1:9">
      <c r="A222" s="157">
        <v>0</v>
      </c>
      <c r="B222" s="158">
        <v>336264</v>
      </c>
      <c r="C222" s="4" t="s">
        <v>42</v>
      </c>
      <c r="D222" s="4" t="s">
        <v>2542</v>
      </c>
      <c r="E222" s="4" t="s">
        <v>9</v>
      </c>
      <c r="F222" s="5">
        <v>5.66</v>
      </c>
      <c r="G222" s="85">
        <f t="shared" si="26"/>
        <v>5.66</v>
      </c>
      <c r="H222" s="84"/>
      <c r="I222" s="85">
        <f t="shared" si="27"/>
        <v>0</v>
      </c>
    </row>
    <row r="223" spans="1:9">
      <c r="A223" s="157">
        <v>0</v>
      </c>
      <c r="B223" s="158">
        <v>336272</v>
      </c>
      <c r="C223" s="4" t="s">
        <v>43</v>
      </c>
      <c r="D223" s="4" t="s">
        <v>2542</v>
      </c>
      <c r="E223" s="4" t="s">
        <v>9</v>
      </c>
      <c r="F223" s="5">
        <v>6.11</v>
      </c>
      <c r="G223" s="85">
        <f t="shared" si="26"/>
        <v>6.11</v>
      </c>
      <c r="H223" s="84"/>
      <c r="I223" s="85">
        <f t="shared" si="27"/>
        <v>0</v>
      </c>
    </row>
    <row r="224" spans="1:9" ht="12" thickBot="1">
      <c r="A224" s="157"/>
      <c r="B224" s="320" t="s">
        <v>3717</v>
      </c>
      <c r="C224" s="320"/>
      <c r="D224" s="320"/>
      <c r="E224" s="320"/>
      <c r="F224" s="321"/>
      <c r="G224" s="85"/>
      <c r="H224" s="84"/>
      <c r="I224" s="85"/>
    </row>
    <row r="225" spans="1:11">
      <c r="A225" s="157">
        <v>0</v>
      </c>
      <c r="B225" s="158">
        <v>341115</v>
      </c>
      <c r="C225" s="3" t="s">
        <v>3275</v>
      </c>
      <c r="D225" s="4" t="s">
        <v>3276</v>
      </c>
      <c r="E225" s="4" t="s">
        <v>9</v>
      </c>
      <c r="F225" s="5">
        <v>2.94</v>
      </c>
      <c r="G225" s="85">
        <f>F225*(1-Скидка_ROXELPRO)</f>
        <v>2.94</v>
      </c>
      <c r="H225" s="84"/>
      <c r="I225" s="85">
        <f t="shared" si="27"/>
        <v>0</v>
      </c>
      <c r="K225" s="109"/>
    </row>
    <row r="226" spans="1:11">
      <c r="A226" s="157">
        <v>0</v>
      </c>
      <c r="B226" s="158">
        <v>341125</v>
      </c>
      <c r="C226" s="3" t="s">
        <v>44</v>
      </c>
      <c r="D226" s="4" t="s">
        <v>2509</v>
      </c>
      <c r="E226" s="4" t="s">
        <v>9</v>
      </c>
      <c r="F226" s="5">
        <v>5.0199999999999996</v>
      </c>
      <c r="G226" s="85">
        <f t="shared" si="26"/>
        <v>5.0199999999999996</v>
      </c>
      <c r="H226" s="84"/>
      <c r="I226" s="85">
        <f t="shared" si="27"/>
        <v>0</v>
      </c>
    </row>
    <row r="227" spans="1:11">
      <c r="A227" s="157">
        <v>0</v>
      </c>
      <c r="B227" s="158">
        <v>341225</v>
      </c>
      <c r="C227" s="3" t="s">
        <v>45</v>
      </c>
      <c r="D227" s="4" t="s">
        <v>2307</v>
      </c>
      <c r="E227" s="4" t="s">
        <v>9</v>
      </c>
      <c r="F227" s="5">
        <v>4.7699999999999996</v>
      </c>
      <c r="G227" s="85">
        <f t="shared" si="26"/>
        <v>4.7699999999999996</v>
      </c>
      <c r="H227" s="84"/>
      <c r="I227" s="85">
        <f t="shared" si="27"/>
        <v>0</v>
      </c>
    </row>
    <row r="228" spans="1:11">
      <c r="A228" s="157">
        <v>0</v>
      </c>
      <c r="B228" s="158">
        <v>342162</v>
      </c>
      <c r="C228" s="4" t="s">
        <v>3277</v>
      </c>
      <c r="D228" s="4" t="s">
        <v>3278</v>
      </c>
      <c r="E228" s="4" t="s">
        <v>9</v>
      </c>
      <c r="F228" s="5">
        <v>14.2</v>
      </c>
      <c r="G228" s="85">
        <f>F228*(1-Скидка_ROXELPRO)</f>
        <v>14.2</v>
      </c>
      <c r="H228" s="84"/>
      <c r="I228" s="85">
        <f t="shared" si="27"/>
        <v>0</v>
      </c>
      <c r="K228" s="109"/>
    </row>
    <row r="229" spans="1:11">
      <c r="A229" s="157">
        <v>0</v>
      </c>
      <c r="B229" s="158">
        <v>343125</v>
      </c>
      <c r="C229" s="4" t="s">
        <v>46</v>
      </c>
      <c r="D229" s="4" t="s">
        <v>2506</v>
      </c>
      <c r="E229" s="4" t="s">
        <v>9</v>
      </c>
      <c r="F229" s="5">
        <v>11.43</v>
      </c>
      <c r="G229" s="85">
        <f t="shared" si="26"/>
        <v>11.43</v>
      </c>
      <c r="H229" s="84"/>
      <c r="I229" s="85">
        <f t="shared" si="27"/>
        <v>0</v>
      </c>
    </row>
    <row r="230" spans="1:11">
      <c r="A230" s="157">
        <v>0</v>
      </c>
      <c r="B230" s="158">
        <v>344152</v>
      </c>
      <c r="C230" s="4" t="s">
        <v>47</v>
      </c>
      <c r="D230" s="4" t="s">
        <v>2386</v>
      </c>
      <c r="E230" s="4" t="s">
        <v>9</v>
      </c>
      <c r="F230" s="5">
        <v>14.48</v>
      </c>
      <c r="G230" s="85">
        <f t="shared" si="26"/>
        <v>14.48</v>
      </c>
      <c r="H230" s="84"/>
      <c r="I230" s="85">
        <f t="shared" si="27"/>
        <v>0</v>
      </c>
    </row>
    <row r="231" spans="1:11">
      <c r="A231" s="157">
        <v>0</v>
      </c>
      <c r="B231" s="158">
        <v>348153</v>
      </c>
      <c r="C231" s="4" t="s">
        <v>3279</v>
      </c>
      <c r="D231" s="4" t="s">
        <v>3278</v>
      </c>
      <c r="E231" s="4" t="s">
        <v>9</v>
      </c>
      <c r="F231" s="5">
        <v>25.64</v>
      </c>
      <c r="G231" s="85">
        <f>F231*(1-Скидка_ROXELPRO)</f>
        <v>25.64</v>
      </c>
      <c r="H231" s="84"/>
      <c r="I231" s="85">
        <f t="shared" si="27"/>
        <v>0</v>
      </c>
      <c r="K231" s="109"/>
    </row>
    <row r="232" spans="1:11">
      <c r="A232" s="157">
        <v>0</v>
      </c>
      <c r="B232" s="158">
        <v>351213</v>
      </c>
      <c r="C232" s="4" t="s">
        <v>48</v>
      </c>
      <c r="D232" s="4" t="s">
        <v>2543</v>
      </c>
      <c r="E232" s="4" t="s">
        <v>9</v>
      </c>
      <c r="F232" s="5">
        <v>15.59</v>
      </c>
      <c r="G232" s="85">
        <f t="shared" si="26"/>
        <v>15.59</v>
      </c>
      <c r="H232" s="84"/>
      <c r="I232" s="85">
        <f t="shared" si="27"/>
        <v>0</v>
      </c>
    </row>
    <row r="233" spans="1:11">
      <c r="A233" s="157">
        <v>0</v>
      </c>
      <c r="B233" s="158">
        <v>398634</v>
      </c>
      <c r="C233" s="4" t="s">
        <v>3831</v>
      </c>
      <c r="D233" s="4" t="s">
        <v>2539</v>
      </c>
      <c r="E233" s="4" t="s">
        <v>9</v>
      </c>
      <c r="F233" s="5">
        <v>7.59</v>
      </c>
      <c r="G233" s="85">
        <f>F233*(1-Скидка_ROXELPRO)</f>
        <v>7.59</v>
      </c>
      <c r="H233" s="84"/>
      <c r="I233" s="85">
        <f>G233*H233</f>
        <v>0</v>
      </c>
    </row>
    <row r="234" spans="1:11">
      <c r="A234" s="157">
        <v>0</v>
      </c>
      <c r="B234" s="158">
        <v>399610</v>
      </c>
      <c r="C234" s="4" t="s">
        <v>3832</v>
      </c>
      <c r="D234" s="4" t="s">
        <v>2548</v>
      </c>
      <c r="E234" s="4" t="s">
        <v>9</v>
      </c>
      <c r="F234" s="5">
        <v>0.9</v>
      </c>
      <c r="G234" s="85">
        <f>F234*(1-Скидка_ROXELPRO)</f>
        <v>0.9</v>
      </c>
      <c r="H234" s="84"/>
      <c r="I234" s="85">
        <f>G234*H234</f>
        <v>0</v>
      </c>
    </row>
    <row r="235" spans="1:11" ht="12" thickBot="1">
      <c r="A235" s="157"/>
      <c r="B235" s="320" t="s">
        <v>49</v>
      </c>
      <c r="C235" s="320"/>
      <c r="D235" s="320"/>
      <c r="E235" s="320"/>
      <c r="F235" s="321"/>
      <c r="G235" s="85"/>
      <c r="H235" s="84"/>
      <c r="I235" s="85"/>
    </row>
    <row r="236" spans="1:11" ht="12" thickBot="1">
      <c r="A236" s="157"/>
      <c r="B236" s="320" t="s">
        <v>3818</v>
      </c>
      <c r="C236" s="320"/>
      <c r="D236" s="320"/>
      <c r="E236" s="320"/>
      <c r="F236" s="321"/>
      <c r="G236" s="85"/>
      <c r="H236" s="84"/>
      <c r="I236" s="85"/>
    </row>
    <row r="237" spans="1:11">
      <c r="A237" s="157">
        <v>0</v>
      </c>
      <c r="B237" s="161">
        <v>464342</v>
      </c>
      <c r="C237" s="6" t="s">
        <v>3811</v>
      </c>
      <c r="D237" s="6" t="s">
        <v>2500</v>
      </c>
      <c r="E237" s="6" t="s">
        <v>9</v>
      </c>
      <c r="F237" s="7">
        <v>8.2200000000000006</v>
      </c>
      <c r="G237" s="85">
        <f t="shared" ref="G237:G253" si="29">F237*(1-Скидка_ROXELPRO)</f>
        <v>8.2200000000000006</v>
      </c>
      <c r="H237" s="84"/>
      <c r="I237" s="85">
        <f t="shared" ref="I237:I253" si="30">G237*H237</f>
        <v>0</v>
      </c>
    </row>
    <row r="238" spans="1:11">
      <c r="A238" s="157">
        <v>0</v>
      </c>
      <c r="B238" s="161">
        <v>464343</v>
      </c>
      <c r="C238" s="6" t="s">
        <v>3812</v>
      </c>
      <c r="D238" s="6" t="s">
        <v>2500</v>
      </c>
      <c r="E238" s="6" t="s">
        <v>9</v>
      </c>
      <c r="F238" s="7">
        <v>8.2200000000000006</v>
      </c>
      <c r="G238" s="85">
        <f t="shared" si="29"/>
        <v>8.2200000000000006</v>
      </c>
      <c r="H238" s="84"/>
      <c r="I238" s="85">
        <f t="shared" si="30"/>
        <v>0</v>
      </c>
    </row>
    <row r="239" spans="1:11">
      <c r="A239" s="157">
        <v>0</v>
      </c>
      <c r="B239" s="161">
        <v>464422</v>
      </c>
      <c r="C239" s="6" t="s">
        <v>50</v>
      </c>
      <c r="D239" s="6" t="s">
        <v>2500</v>
      </c>
      <c r="E239" s="6" t="s">
        <v>9</v>
      </c>
      <c r="F239" s="7">
        <v>6.58</v>
      </c>
      <c r="G239" s="85">
        <f t="shared" si="29"/>
        <v>6.58</v>
      </c>
      <c r="H239" s="84"/>
      <c r="I239" s="85">
        <f t="shared" si="30"/>
        <v>0</v>
      </c>
    </row>
    <row r="240" spans="1:11">
      <c r="A240" s="157">
        <v>0</v>
      </c>
      <c r="B240" s="161">
        <v>464423</v>
      </c>
      <c r="C240" s="6" t="s">
        <v>51</v>
      </c>
      <c r="D240" s="6" t="s">
        <v>2500</v>
      </c>
      <c r="E240" s="6" t="s">
        <v>9</v>
      </c>
      <c r="F240" s="7">
        <v>6.58</v>
      </c>
      <c r="G240" s="85">
        <f t="shared" si="29"/>
        <v>6.58</v>
      </c>
      <c r="H240" s="84"/>
      <c r="I240" s="85">
        <f t="shared" si="30"/>
        <v>0</v>
      </c>
    </row>
    <row r="241" spans="1:11">
      <c r="A241" s="157">
        <v>0</v>
      </c>
      <c r="B241" s="161">
        <v>464441</v>
      </c>
      <c r="C241" s="6" t="s">
        <v>3813</v>
      </c>
      <c r="D241" s="6" t="s">
        <v>2500</v>
      </c>
      <c r="E241" s="6" t="s">
        <v>9</v>
      </c>
      <c r="F241" s="7">
        <v>7.01</v>
      </c>
      <c r="G241" s="85">
        <f t="shared" si="29"/>
        <v>7.01</v>
      </c>
      <c r="H241" s="84"/>
      <c r="I241" s="85">
        <f t="shared" si="30"/>
        <v>0</v>
      </c>
    </row>
    <row r="242" spans="1:11">
      <c r="A242" s="157">
        <v>0</v>
      </c>
      <c r="B242" s="161">
        <v>464442</v>
      </c>
      <c r="C242" s="6" t="s">
        <v>52</v>
      </c>
      <c r="D242" s="6" t="s">
        <v>2500</v>
      </c>
      <c r="E242" s="6" t="s">
        <v>9</v>
      </c>
      <c r="F242" s="7">
        <v>7.34</v>
      </c>
      <c r="G242" s="85">
        <f t="shared" si="29"/>
        <v>7.34</v>
      </c>
      <c r="H242" s="84"/>
      <c r="I242" s="85">
        <f t="shared" si="30"/>
        <v>0</v>
      </c>
    </row>
    <row r="243" spans="1:11">
      <c r="A243" s="157">
        <v>0</v>
      </c>
      <c r="B243" s="161">
        <v>464443</v>
      </c>
      <c r="C243" s="6" t="s">
        <v>53</v>
      </c>
      <c r="D243" s="6" t="s">
        <v>2500</v>
      </c>
      <c r="E243" s="6" t="s">
        <v>9</v>
      </c>
      <c r="F243" s="7">
        <v>7.34</v>
      </c>
      <c r="G243" s="85">
        <f t="shared" si="29"/>
        <v>7.34</v>
      </c>
      <c r="H243" s="84"/>
      <c r="I243" s="85">
        <f t="shared" si="30"/>
        <v>0</v>
      </c>
    </row>
    <row r="244" spans="1:11">
      <c r="A244" s="300">
        <v>0</v>
      </c>
      <c r="B244" s="313">
        <v>464842</v>
      </c>
      <c r="C244" s="314" t="s">
        <v>5065</v>
      </c>
      <c r="D244" s="314" t="s">
        <v>2500</v>
      </c>
      <c r="E244" s="314" t="s">
        <v>9</v>
      </c>
      <c r="F244" s="315">
        <v>5.41</v>
      </c>
      <c r="G244" s="217">
        <f t="shared" ref="G244:G245" si="31">F244*(1-Скидка_ROXELPRO)</f>
        <v>5.41</v>
      </c>
      <c r="H244" s="218"/>
      <c r="I244" s="217">
        <f t="shared" ref="I244:I245" si="32">G244*H244</f>
        <v>0</v>
      </c>
      <c r="K244" s="109" t="s">
        <v>3947</v>
      </c>
    </row>
    <row r="245" spans="1:11">
      <c r="A245" s="300">
        <v>0</v>
      </c>
      <c r="B245" s="313">
        <v>464843</v>
      </c>
      <c r="C245" s="314" t="s">
        <v>5066</v>
      </c>
      <c r="D245" s="314" t="s">
        <v>2500</v>
      </c>
      <c r="E245" s="314" t="s">
        <v>9</v>
      </c>
      <c r="F245" s="315">
        <v>5.29</v>
      </c>
      <c r="G245" s="217">
        <f t="shared" si="31"/>
        <v>5.29</v>
      </c>
      <c r="H245" s="218"/>
      <c r="I245" s="217">
        <f t="shared" si="32"/>
        <v>0</v>
      </c>
      <c r="K245" s="109" t="s">
        <v>3947</v>
      </c>
    </row>
    <row r="246" spans="1:11">
      <c r="A246" s="157">
        <v>0</v>
      </c>
      <c r="B246" s="161">
        <v>465223</v>
      </c>
      <c r="C246" s="6" t="s">
        <v>3845</v>
      </c>
      <c r="D246" s="6" t="s">
        <v>2500</v>
      </c>
      <c r="E246" s="6" t="s">
        <v>9</v>
      </c>
      <c r="F246" s="7">
        <v>5.62</v>
      </c>
      <c r="G246" s="85">
        <f t="shared" si="29"/>
        <v>5.62</v>
      </c>
      <c r="H246" s="84"/>
      <c r="I246" s="85">
        <f t="shared" si="30"/>
        <v>0</v>
      </c>
    </row>
    <row r="247" spans="1:11">
      <c r="A247" s="157">
        <v>0</v>
      </c>
      <c r="B247" s="161">
        <v>465243</v>
      </c>
      <c r="C247" s="6" t="s">
        <v>3846</v>
      </c>
      <c r="D247" s="6" t="s">
        <v>2500</v>
      </c>
      <c r="E247" s="6" t="s">
        <v>9</v>
      </c>
      <c r="F247" s="7">
        <v>5.49</v>
      </c>
      <c r="G247" s="85">
        <f t="shared" si="29"/>
        <v>5.49</v>
      </c>
      <c r="H247" s="84"/>
      <c r="I247" s="85">
        <f t="shared" si="30"/>
        <v>0</v>
      </c>
    </row>
    <row r="248" spans="1:11">
      <c r="A248" s="157">
        <v>0</v>
      </c>
      <c r="B248" s="161">
        <v>465343</v>
      </c>
      <c r="C248" s="6" t="s">
        <v>3847</v>
      </c>
      <c r="D248" s="6" t="s">
        <v>2500</v>
      </c>
      <c r="E248" s="6" t="s">
        <v>9</v>
      </c>
      <c r="F248" s="7">
        <v>5.56</v>
      </c>
      <c r="G248" s="85">
        <f t="shared" si="29"/>
        <v>5.56</v>
      </c>
      <c r="H248" s="84"/>
      <c r="I248" s="85">
        <f t="shared" si="30"/>
        <v>0</v>
      </c>
    </row>
    <row r="249" spans="1:11">
      <c r="A249" s="157">
        <v>0</v>
      </c>
      <c r="B249" s="161">
        <v>465444</v>
      </c>
      <c r="C249" s="6" t="s">
        <v>5043</v>
      </c>
      <c r="D249" s="6" t="s">
        <v>2500</v>
      </c>
      <c r="E249" s="6" t="s">
        <v>9</v>
      </c>
      <c r="F249" s="7">
        <v>7.51</v>
      </c>
      <c r="G249" s="85">
        <f t="shared" ref="G249" si="33">F249*(1-Скидка_ROXELPRO)</f>
        <v>7.51</v>
      </c>
      <c r="H249" s="84"/>
      <c r="I249" s="85">
        <f t="shared" ref="I249" si="34">G249*H249</f>
        <v>0</v>
      </c>
    </row>
    <row r="250" spans="1:11">
      <c r="A250" s="157">
        <v>0</v>
      </c>
      <c r="B250" s="161">
        <v>466322</v>
      </c>
      <c r="C250" s="6" t="s">
        <v>3814</v>
      </c>
      <c r="D250" s="6" t="s">
        <v>2500</v>
      </c>
      <c r="E250" s="6" t="s">
        <v>9</v>
      </c>
      <c r="F250" s="7">
        <v>6.25</v>
      </c>
      <c r="G250" s="85">
        <f t="shared" si="29"/>
        <v>6.25</v>
      </c>
      <c r="H250" s="84"/>
      <c r="I250" s="85">
        <f t="shared" si="30"/>
        <v>0</v>
      </c>
    </row>
    <row r="251" spans="1:11">
      <c r="A251" s="157">
        <v>0</v>
      </c>
      <c r="B251" s="161">
        <v>466324</v>
      </c>
      <c r="C251" s="6" t="s">
        <v>3815</v>
      </c>
      <c r="D251" s="6" t="s">
        <v>2500</v>
      </c>
      <c r="E251" s="6" t="s">
        <v>9</v>
      </c>
      <c r="F251" s="7">
        <v>8.61</v>
      </c>
      <c r="G251" s="85">
        <f t="shared" si="29"/>
        <v>8.61</v>
      </c>
      <c r="H251" s="84"/>
      <c r="I251" s="85">
        <f t="shared" si="30"/>
        <v>0</v>
      </c>
    </row>
    <row r="252" spans="1:11">
      <c r="A252" s="157">
        <v>0</v>
      </c>
      <c r="B252" s="161">
        <v>466342</v>
      </c>
      <c r="C252" s="6" t="s">
        <v>3816</v>
      </c>
      <c r="D252" s="6" t="s">
        <v>2500</v>
      </c>
      <c r="E252" s="6" t="s">
        <v>9</v>
      </c>
      <c r="F252" s="7">
        <v>6.37</v>
      </c>
      <c r="G252" s="85">
        <f t="shared" si="29"/>
        <v>6.37</v>
      </c>
      <c r="H252" s="84"/>
      <c r="I252" s="85">
        <f t="shared" si="30"/>
        <v>0</v>
      </c>
    </row>
    <row r="253" spans="1:11">
      <c r="A253" s="157">
        <v>0</v>
      </c>
      <c r="B253" s="161">
        <v>466344</v>
      </c>
      <c r="C253" s="6" t="s">
        <v>3817</v>
      </c>
      <c r="D253" s="6" t="s">
        <v>2500</v>
      </c>
      <c r="E253" s="6" t="s">
        <v>9</v>
      </c>
      <c r="F253" s="7">
        <v>8.56</v>
      </c>
      <c r="G253" s="85">
        <f t="shared" si="29"/>
        <v>8.56</v>
      </c>
      <c r="H253" s="84"/>
      <c r="I253" s="85">
        <f t="shared" si="30"/>
        <v>0</v>
      </c>
    </row>
    <row r="254" spans="1:11">
      <c r="A254" s="157">
        <v>0</v>
      </c>
      <c r="B254" s="161">
        <v>466964</v>
      </c>
      <c r="C254" s="6" t="s">
        <v>4779</v>
      </c>
      <c r="D254" s="6" t="s">
        <v>2500</v>
      </c>
      <c r="E254" s="6" t="s">
        <v>9</v>
      </c>
      <c r="F254" s="7">
        <v>1.43</v>
      </c>
      <c r="G254" s="85">
        <f>F254*(1-Скидка_ROXELPRO)</f>
        <v>1.43</v>
      </c>
      <c r="H254" s="84"/>
      <c r="I254" s="85">
        <f>G254*H254</f>
        <v>0</v>
      </c>
    </row>
    <row r="255" spans="1:11" ht="12" thickBot="1">
      <c r="A255" s="157"/>
      <c r="B255" s="320" t="s">
        <v>3718</v>
      </c>
      <c r="C255" s="320"/>
      <c r="D255" s="320"/>
      <c r="E255" s="320"/>
      <c r="F255" s="321"/>
      <c r="G255" s="85"/>
      <c r="H255" s="84"/>
      <c r="I255" s="85"/>
    </row>
    <row r="256" spans="1:11">
      <c r="A256" s="157">
        <v>0</v>
      </c>
      <c r="B256" s="161">
        <v>482305</v>
      </c>
      <c r="C256" s="6" t="s">
        <v>54</v>
      </c>
      <c r="D256" s="6" t="s">
        <v>2383</v>
      </c>
      <c r="E256" s="6" t="s">
        <v>9</v>
      </c>
      <c r="F256" s="7">
        <v>26.2</v>
      </c>
      <c r="G256" s="85">
        <f t="shared" ref="G256:G265" si="35">F256*(1-Скидка_ROXELPRO)</f>
        <v>26.2</v>
      </c>
      <c r="H256" s="84"/>
      <c r="I256" s="85">
        <f t="shared" ref="I256:I278" si="36">G256*H256</f>
        <v>0</v>
      </c>
    </row>
    <row r="257" spans="1:9">
      <c r="A257" s="157">
        <v>0</v>
      </c>
      <c r="B257" s="161">
        <v>482325</v>
      </c>
      <c r="C257" s="6" t="s">
        <v>3033</v>
      </c>
      <c r="D257" s="6" t="s">
        <v>2543</v>
      </c>
      <c r="E257" s="6" t="s">
        <v>9</v>
      </c>
      <c r="F257" s="7">
        <v>113.73</v>
      </c>
      <c r="G257" s="85">
        <f t="shared" si="35"/>
        <v>113.73</v>
      </c>
      <c r="H257" s="84"/>
      <c r="I257" s="85">
        <f t="shared" si="36"/>
        <v>0</v>
      </c>
    </row>
    <row r="258" spans="1:9" ht="12" thickBot="1">
      <c r="A258" s="157"/>
      <c r="B258" s="320" t="s">
        <v>3719</v>
      </c>
      <c r="C258" s="320"/>
      <c r="D258" s="320"/>
      <c r="E258" s="320"/>
      <c r="F258" s="321"/>
      <c r="G258" s="85"/>
      <c r="H258" s="84"/>
      <c r="I258" s="85"/>
    </row>
    <row r="259" spans="1:9">
      <c r="A259" s="157">
        <v>0</v>
      </c>
      <c r="B259" s="161">
        <v>491261</v>
      </c>
      <c r="C259" s="6" t="s">
        <v>2442</v>
      </c>
      <c r="D259" s="6" t="s">
        <v>2443</v>
      </c>
      <c r="E259" s="6" t="s">
        <v>76</v>
      </c>
      <c r="F259" s="7">
        <v>2.2200000000000002</v>
      </c>
      <c r="G259" s="85">
        <f t="shared" si="35"/>
        <v>2.2200000000000002</v>
      </c>
      <c r="H259" s="84"/>
      <c r="I259" s="85">
        <f t="shared" si="36"/>
        <v>0</v>
      </c>
    </row>
    <row r="260" spans="1:9">
      <c r="A260" s="157">
        <v>0</v>
      </c>
      <c r="B260" s="161">
        <v>491271</v>
      </c>
      <c r="C260" s="6" t="s">
        <v>4919</v>
      </c>
      <c r="D260" s="6" t="s">
        <v>2385</v>
      </c>
      <c r="E260" s="6" t="s">
        <v>9</v>
      </c>
      <c r="F260" s="7">
        <v>0.92</v>
      </c>
      <c r="G260" s="85">
        <f>F260*(1-Скидка_ROXELPRO)</f>
        <v>0.92</v>
      </c>
      <c r="H260" s="84"/>
      <c r="I260" s="85">
        <f>G260*H260</f>
        <v>0</v>
      </c>
    </row>
    <row r="261" spans="1:9">
      <c r="A261" s="157">
        <v>0</v>
      </c>
      <c r="B261" s="161">
        <v>492123</v>
      </c>
      <c r="C261" s="6" t="s">
        <v>3833</v>
      </c>
      <c r="D261" s="6" t="s">
        <v>3834</v>
      </c>
      <c r="E261" s="6" t="s">
        <v>9</v>
      </c>
      <c r="F261" s="7">
        <v>1.32</v>
      </c>
      <c r="G261" s="85">
        <f t="shared" si="35"/>
        <v>1.32</v>
      </c>
      <c r="H261" s="84"/>
      <c r="I261" s="85">
        <f t="shared" si="36"/>
        <v>0</v>
      </c>
    </row>
    <row r="262" spans="1:9">
      <c r="A262" s="157">
        <v>0</v>
      </c>
      <c r="B262" s="161">
        <v>492222</v>
      </c>
      <c r="C262" s="6" t="s">
        <v>3835</v>
      </c>
      <c r="D262" s="6" t="s">
        <v>2510</v>
      </c>
      <c r="E262" s="6" t="s">
        <v>1905</v>
      </c>
      <c r="F262" s="7">
        <v>4.4800000000000004</v>
      </c>
      <c r="G262" s="85">
        <f>F262*(1-Скидка_ROXELPRO)</f>
        <v>4.4800000000000004</v>
      </c>
      <c r="H262" s="84"/>
      <c r="I262" s="85">
        <f>G262*H262</f>
        <v>0</v>
      </c>
    </row>
    <row r="263" spans="1:9">
      <c r="A263" s="157">
        <v>0</v>
      </c>
      <c r="B263" s="161">
        <v>492242</v>
      </c>
      <c r="C263" s="6" t="s">
        <v>2272</v>
      </c>
      <c r="D263" s="6" t="s">
        <v>2510</v>
      </c>
      <c r="E263" s="6" t="s">
        <v>1905</v>
      </c>
      <c r="F263" s="7">
        <v>4.4800000000000004</v>
      </c>
      <c r="G263" s="85">
        <f t="shared" si="35"/>
        <v>4.4800000000000004</v>
      </c>
      <c r="H263" s="84"/>
      <c r="I263" s="85">
        <f t="shared" si="36"/>
        <v>0</v>
      </c>
    </row>
    <row r="264" spans="1:9">
      <c r="A264" s="157">
        <v>0</v>
      </c>
      <c r="B264" s="161">
        <v>492414</v>
      </c>
      <c r="C264" s="6" t="s">
        <v>2273</v>
      </c>
      <c r="D264" s="6" t="s">
        <v>2511</v>
      </c>
      <c r="E264" s="6" t="s">
        <v>1904</v>
      </c>
      <c r="F264" s="7">
        <v>107.63</v>
      </c>
      <c r="G264" s="85">
        <f t="shared" si="35"/>
        <v>107.63</v>
      </c>
      <c r="H264" s="84"/>
      <c r="I264" s="85">
        <f t="shared" si="36"/>
        <v>0</v>
      </c>
    </row>
    <row r="265" spans="1:9">
      <c r="A265" s="157">
        <v>0</v>
      </c>
      <c r="B265" s="161">
        <v>492452</v>
      </c>
      <c r="C265" s="6" t="s">
        <v>2274</v>
      </c>
      <c r="D265" s="6" t="s">
        <v>2507</v>
      </c>
      <c r="E265" s="6" t="s">
        <v>2512</v>
      </c>
      <c r="F265" s="7">
        <v>23.1</v>
      </c>
      <c r="G265" s="85">
        <f t="shared" si="35"/>
        <v>23.1</v>
      </c>
      <c r="H265" s="84"/>
      <c r="I265" s="85">
        <f t="shared" si="36"/>
        <v>0</v>
      </c>
    </row>
    <row r="266" spans="1:9">
      <c r="A266" s="157">
        <v>0</v>
      </c>
      <c r="B266" s="161">
        <v>493161</v>
      </c>
      <c r="C266" s="6" t="s">
        <v>55</v>
      </c>
      <c r="D266" s="6" t="s">
        <v>2253</v>
      </c>
      <c r="E266" s="6" t="s">
        <v>9</v>
      </c>
      <c r="F266" s="7">
        <v>0.39</v>
      </c>
      <c r="G266" s="85">
        <f t="shared" ref="G266:G278" si="37">F266*(1-Скидка_ROXELPRO)</f>
        <v>0.39</v>
      </c>
      <c r="H266" s="84"/>
      <c r="I266" s="85">
        <f t="shared" si="36"/>
        <v>0</v>
      </c>
    </row>
    <row r="267" spans="1:9">
      <c r="A267" s="157">
        <v>0</v>
      </c>
      <c r="B267" s="161">
        <v>493171</v>
      </c>
      <c r="C267" s="6" t="s">
        <v>3032</v>
      </c>
      <c r="D267" s="6" t="s">
        <v>2253</v>
      </c>
      <c r="E267" s="6" t="s">
        <v>9</v>
      </c>
      <c r="F267" s="7">
        <v>0.4</v>
      </c>
      <c r="G267" s="85">
        <f t="shared" si="37"/>
        <v>0.4</v>
      </c>
      <c r="H267" s="84"/>
      <c r="I267" s="85">
        <f t="shared" si="36"/>
        <v>0</v>
      </c>
    </row>
    <row r="268" spans="1:9">
      <c r="A268" s="157">
        <v>0</v>
      </c>
      <c r="B268" s="158">
        <v>493542</v>
      </c>
      <c r="C268" s="4" t="s">
        <v>3836</v>
      </c>
      <c r="D268" s="4" t="s">
        <v>5040</v>
      </c>
      <c r="E268" s="4" t="s">
        <v>1905</v>
      </c>
      <c r="F268" s="5">
        <v>5.95</v>
      </c>
      <c r="G268" s="85">
        <f t="shared" si="37"/>
        <v>5.95</v>
      </c>
      <c r="H268" s="84"/>
      <c r="I268" s="85">
        <f t="shared" si="36"/>
        <v>0</v>
      </c>
    </row>
    <row r="269" spans="1:9">
      <c r="A269" s="157">
        <v>0</v>
      </c>
      <c r="B269" s="158">
        <v>494212</v>
      </c>
      <c r="C269" s="4" t="s">
        <v>56</v>
      </c>
      <c r="D269" s="4" t="s">
        <v>2513</v>
      </c>
      <c r="E269" s="4" t="s">
        <v>9</v>
      </c>
      <c r="F269" s="5">
        <v>21.08</v>
      </c>
      <c r="G269" s="85">
        <f t="shared" si="37"/>
        <v>21.08</v>
      </c>
      <c r="H269" s="84"/>
      <c r="I269" s="85">
        <f t="shared" si="36"/>
        <v>0</v>
      </c>
    </row>
    <row r="270" spans="1:9">
      <c r="A270" s="157">
        <v>0</v>
      </c>
      <c r="B270" s="158">
        <v>494292</v>
      </c>
      <c r="C270" s="4" t="s">
        <v>4803</v>
      </c>
      <c r="D270" s="4" t="s">
        <v>4804</v>
      </c>
      <c r="E270" s="4" t="s">
        <v>76</v>
      </c>
      <c r="F270" s="5">
        <v>2.2999999999999998</v>
      </c>
      <c r="G270" s="85">
        <f t="shared" si="37"/>
        <v>2.2999999999999998</v>
      </c>
      <c r="H270" s="84"/>
      <c r="I270" s="85">
        <f t="shared" si="36"/>
        <v>0</v>
      </c>
    </row>
    <row r="271" spans="1:9">
      <c r="A271" s="157">
        <v>0</v>
      </c>
      <c r="B271" s="158">
        <v>495191</v>
      </c>
      <c r="C271" s="4" t="s">
        <v>4920</v>
      </c>
      <c r="D271" s="4" t="s">
        <v>2386</v>
      </c>
      <c r="E271" s="4" t="s">
        <v>1902</v>
      </c>
      <c r="F271" s="5">
        <v>9.77</v>
      </c>
      <c r="G271" s="85">
        <f>F271*(1-Скидка_ROXELPRO)</f>
        <v>9.77</v>
      </c>
      <c r="H271" s="84"/>
      <c r="I271" s="85">
        <f>G271*H271</f>
        <v>0</v>
      </c>
    </row>
    <row r="272" spans="1:9">
      <c r="A272" s="157">
        <v>0</v>
      </c>
      <c r="B272" s="158">
        <v>495512</v>
      </c>
      <c r="C272" s="4" t="s">
        <v>3944</v>
      </c>
      <c r="D272" s="4" t="s">
        <v>2543</v>
      </c>
      <c r="E272" s="4" t="s">
        <v>9</v>
      </c>
      <c r="F272" s="5">
        <v>29.7</v>
      </c>
      <c r="G272" s="85">
        <f>F272*(1-Скидка_ROXELPRO)</f>
        <v>29.7</v>
      </c>
      <c r="H272" s="84"/>
      <c r="I272" s="85">
        <f>G272*H272</f>
        <v>0</v>
      </c>
    </row>
    <row r="273" spans="1:9">
      <c r="A273" s="157">
        <v>0</v>
      </c>
      <c r="B273" s="158">
        <v>499125</v>
      </c>
      <c r="C273" s="4" t="s">
        <v>2275</v>
      </c>
      <c r="D273" s="4" t="s">
        <v>2514</v>
      </c>
      <c r="E273" s="4" t="s">
        <v>9</v>
      </c>
      <c r="F273" s="5">
        <v>0.11</v>
      </c>
      <c r="G273" s="85">
        <f t="shared" si="37"/>
        <v>0.11</v>
      </c>
      <c r="H273" s="84"/>
      <c r="I273" s="85">
        <f t="shared" si="36"/>
        <v>0</v>
      </c>
    </row>
    <row r="274" spans="1:9">
      <c r="A274" s="157">
        <v>0</v>
      </c>
      <c r="B274" s="158">
        <v>499141</v>
      </c>
      <c r="C274" s="4" t="s">
        <v>2276</v>
      </c>
      <c r="D274" s="4" t="s">
        <v>2307</v>
      </c>
      <c r="E274" s="4" t="s">
        <v>9</v>
      </c>
      <c r="F274" s="5">
        <v>0.38</v>
      </c>
      <c r="G274" s="85">
        <f t="shared" si="37"/>
        <v>0.38</v>
      </c>
      <c r="H274" s="84"/>
      <c r="I274" s="85">
        <f t="shared" si="36"/>
        <v>0</v>
      </c>
    </row>
    <row r="275" spans="1:9">
      <c r="A275" s="157">
        <v>0</v>
      </c>
      <c r="B275" s="158">
        <v>499244</v>
      </c>
      <c r="C275" s="4" t="s">
        <v>3837</v>
      </c>
      <c r="D275" s="4" t="s">
        <v>3838</v>
      </c>
      <c r="E275" s="4" t="s">
        <v>76</v>
      </c>
      <c r="F275" s="5">
        <v>13.25</v>
      </c>
      <c r="G275" s="85">
        <f t="shared" si="37"/>
        <v>13.25</v>
      </c>
      <c r="H275" s="84"/>
      <c r="I275" s="85">
        <f t="shared" si="36"/>
        <v>0</v>
      </c>
    </row>
    <row r="276" spans="1:9">
      <c r="A276" s="157">
        <v>0</v>
      </c>
      <c r="B276" s="158">
        <v>499246</v>
      </c>
      <c r="C276" s="4" t="s">
        <v>3839</v>
      </c>
      <c r="D276" s="4" t="s">
        <v>3840</v>
      </c>
      <c r="E276" s="4" t="s">
        <v>76</v>
      </c>
      <c r="F276" s="5">
        <v>7.5</v>
      </c>
      <c r="G276" s="85">
        <f t="shared" si="37"/>
        <v>7.5</v>
      </c>
      <c r="H276" s="84"/>
      <c r="I276" s="85">
        <f t="shared" si="36"/>
        <v>0</v>
      </c>
    </row>
    <row r="277" spans="1:9">
      <c r="A277" s="157">
        <v>0</v>
      </c>
      <c r="B277" s="158">
        <v>499342</v>
      </c>
      <c r="C277" s="4" t="s">
        <v>3841</v>
      </c>
      <c r="D277" s="4" t="s">
        <v>3842</v>
      </c>
      <c r="E277" s="4" t="s">
        <v>76</v>
      </c>
      <c r="F277" s="5">
        <v>17.5</v>
      </c>
      <c r="G277" s="85">
        <f t="shared" si="37"/>
        <v>17.5</v>
      </c>
      <c r="H277" s="84"/>
      <c r="I277" s="85">
        <f t="shared" si="36"/>
        <v>0</v>
      </c>
    </row>
    <row r="278" spans="1:9">
      <c r="A278" s="157">
        <v>0</v>
      </c>
      <c r="B278" s="158">
        <v>499343</v>
      </c>
      <c r="C278" s="4" t="s">
        <v>3843</v>
      </c>
      <c r="D278" s="4" t="s">
        <v>3844</v>
      </c>
      <c r="E278" s="4" t="s">
        <v>76</v>
      </c>
      <c r="F278" s="5">
        <v>10.5</v>
      </c>
      <c r="G278" s="85">
        <f t="shared" si="37"/>
        <v>10.5</v>
      </c>
      <c r="H278" s="84"/>
      <c r="I278" s="85">
        <f t="shared" si="36"/>
        <v>0</v>
      </c>
    </row>
    <row r="279" spans="1:9" ht="12" thickBot="1">
      <c r="A279" s="157"/>
      <c r="B279" s="320" t="s">
        <v>57</v>
      </c>
      <c r="C279" s="320"/>
      <c r="D279" s="320"/>
      <c r="E279" s="320"/>
      <c r="F279" s="321"/>
      <c r="G279" s="85"/>
      <c r="H279" s="84"/>
      <c r="I279" s="85"/>
    </row>
    <row r="280" spans="1:9" ht="12" thickBot="1">
      <c r="A280" s="157"/>
      <c r="B280" s="320" t="s">
        <v>798</v>
      </c>
      <c r="C280" s="320"/>
      <c r="D280" s="320"/>
      <c r="E280" s="320"/>
      <c r="F280" s="321"/>
      <c r="G280" s="85"/>
      <c r="H280" s="84"/>
      <c r="I280" s="85"/>
    </row>
    <row r="281" spans="1:9">
      <c r="A281" s="157">
        <v>0</v>
      </c>
      <c r="B281" s="158">
        <v>512311</v>
      </c>
      <c r="C281" s="4" t="s">
        <v>58</v>
      </c>
      <c r="D281" s="4" t="s">
        <v>2515</v>
      </c>
      <c r="E281" s="4" t="s">
        <v>9</v>
      </c>
      <c r="F281" s="5">
        <v>1.82</v>
      </c>
      <c r="G281" s="85">
        <f t="shared" ref="G281:G315" si="38">F281*(1-Скидка_ROXELPRO)</f>
        <v>1.82</v>
      </c>
      <c r="H281" s="84"/>
      <c r="I281" s="85">
        <f t="shared" ref="I281:I344" si="39">G281*H281</f>
        <v>0</v>
      </c>
    </row>
    <row r="282" spans="1:9">
      <c r="A282" s="157">
        <v>0</v>
      </c>
      <c r="B282" s="158">
        <v>512312</v>
      </c>
      <c r="C282" s="4" t="s">
        <v>59</v>
      </c>
      <c r="D282" s="4" t="s">
        <v>2516</v>
      </c>
      <c r="E282" s="4" t="s">
        <v>9</v>
      </c>
      <c r="F282" s="5">
        <v>2.39</v>
      </c>
      <c r="G282" s="85">
        <f t="shared" si="38"/>
        <v>2.39</v>
      </c>
      <c r="H282" s="84"/>
      <c r="I282" s="85">
        <f t="shared" si="39"/>
        <v>0</v>
      </c>
    </row>
    <row r="283" spans="1:9">
      <c r="A283" s="157">
        <v>0</v>
      </c>
      <c r="B283" s="158">
        <v>512313</v>
      </c>
      <c r="C283" s="4" t="s">
        <v>60</v>
      </c>
      <c r="D283" s="4" t="s">
        <v>2517</v>
      </c>
      <c r="E283" s="4" t="s">
        <v>9</v>
      </c>
      <c r="F283" s="5">
        <v>2.96</v>
      </c>
      <c r="G283" s="85">
        <f t="shared" si="38"/>
        <v>2.96</v>
      </c>
      <c r="H283" s="84"/>
      <c r="I283" s="85">
        <f t="shared" si="39"/>
        <v>0</v>
      </c>
    </row>
    <row r="284" spans="1:9">
      <c r="A284" s="157">
        <v>0</v>
      </c>
      <c r="B284" s="158">
        <v>512314</v>
      </c>
      <c r="C284" s="4" t="s">
        <v>61</v>
      </c>
      <c r="D284" s="4" t="s">
        <v>2518</v>
      </c>
      <c r="E284" s="4" t="s">
        <v>9</v>
      </c>
      <c r="F284" s="5">
        <v>3.71</v>
      </c>
      <c r="G284" s="85">
        <f t="shared" si="38"/>
        <v>3.71</v>
      </c>
      <c r="H284" s="84"/>
      <c r="I284" s="85">
        <f t="shared" si="39"/>
        <v>0</v>
      </c>
    </row>
    <row r="285" spans="1:9">
      <c r="A285" s="157">
        <v>0</v>
      </c>
      <c r="B285" s="158">
        <v>512315</v>
      </c>
      <c r="C285" s="4" t="s">
        <v>62</v>
      </c>
      <c r="D285" s="4" t="s">
        <v>2519</v>
      </c>
      <c r="E285" s="4" t="s">
        <v>9</v>
      </c>
      <c r="F285" s="5">
        <v>4.25</v>
      </c>
      <c r="G285" s="85">
        <f t="shared" si="38"/>
        <v>4.25</v>
      </c>
      <c r="H285" s="84"/>
      <c r="I285" s="85">
        <f t="shared" si="39"/>
        <v>0</v>
      </c>
    </row>
    <row r="286" spans="1:9">
      <c r="A286" s="157">
        <v>0</v>
      </c>
      <c r="B286" s="158">
        <v>512411</v>
      </c>
      <c r="C286" s="4" t="s">
        <v>63</v>
      </c>
      <c r="D286" s="4" t="s">
        <v>2515</v>
      </c>
      <c r="E286" s="4" t="s">
        <v>9</v>
      </c>
      <c r="F286" s="5">
        <v>2.42</v>
      </c>
      <c r="G286" s="85">
        <f t="shared" si="38"/>
        <v>2.42</v>
      </c>
      <c r="H286" s="84"/>
      <c r="I286" s="85">
        <f t="shared" si="39"/>
        <v>0</v>
      </c>
    </row>
    <row r="287" spans="1:9">
      <c r="A287" s="157">
        <v>0</v>
      </c>
      <c r="B287" s="158">
        <v>512412</v>
      </c>
      <c r="C287" s="4" t="s">
        <v>64</v>
      </c>
      <c r="D287" s="4" t="s">
        <v>2516</v>
      </c>
      <c r="E287" s="4" t="s">
        <v>9</v>
      </c>
      <c r="F287" s="5">
        <v>3.11</v>
      </c>
      <c r="G287" s="85">
        <f t="shared" si="38"/>
        <v>3.11</v>
      </c>
      <c r="H287" s="84"/>
      <c r="I287" s="85">
        <f t="shared" si="39"/>
        <v>0</v>
      </c>
    </row>
    <row r="288" spans="1:9">
      <c r="A288" s="157">
        <v>0</v>
      </c>
      <c r="B288" s="158">
        <v>512413</v>
      </c>
      <c r="C288" s="4" t="s">
        <v>4814</v>
      </c>
      <c r="D288" s="4" t="s">
        <v>2517</v>
      </c>
      <c r="E288" s="4" t="s">
        <v>9</v>
      </c>
      <c r="F288" s="5">
        <v>3.9</v>
      </c>
      <c r="G288" s="85">
        <f>F288*(1-Скидка_ROXELPRO)</f>
        <v>3.9</v>
      </c>
      <c r="H288" s="84"/>
      <c r="I288" s="85">
        <f>G288*H288</f>
        <v>0</v>
      </c>
    </row>
    <row r="289" spans="1:9">
      <c r="A289" s="157">
        <v>0</v>
      </c>
      <c r="B289" s="158">
        <v>512415</v>
      </c>
      <c r="C289" s="4" t="s">
        <v>4815</v>
      </c>
      <c r="D289" s="4" t="s">
        <v>2519</v>
      </c>
      <c r="E289" s="4" t="s">
        <v>9</v>
      </c>
      <c r="F289" s="5">
        <v>5.66</v>
      </c>
      <c r="G289" s="85">
        <f>F289*(1-Скидка_ROXELPRO)</f>
        <v>5.66</v>
      </c>
      <c r="H289" s="84"/>
      <c r="I289" s="85">
        <f>G289*H289</f>
        <v>0</v>
      </c>
    </row>
    <row r="290" spans="1:9" ht="12" thickBot="1">
      <c r="A290" s="157"/>
      <c r="B290" s="320" t="s">
        <v>1524</v>
      </c>
      <c r="C290" s="320"/>
      <c r="D290" s="320"/>
      <c r="E290" s="320"/>
      <c r="F290" s="321"/>
      <c r="G290" s="85"/>
      <c r="H290" s="84"/>
      <c r="I290" s="85"/>
    </row>
    <row r="291" spans="1:9">
      <c r="A291" s="157">
        <v>0</v>
      </c>
      <c r="B291" s="220">
        <v>522114</v>
      </c>
      <c r="C291" s="6" t="s">
        <v>4810</v>
      </c>
      <c r="D291" s="6" t="s">
        <v>4811</v>
      </c>
      <c r="E291" s="6" t="s">
        <v>9</v>
      </c>
      <c r="F291" s="7">
        <v>8.08</v>
      </c>
      <c r="G291" s="85">
        <f>F291*(1-Скидка_ROXELPRO)</f>
        <v>8.08</v>
      </c>
      <c r="H291" s="84"/>
      <c r="I291" s="85">
        <f>G291*H291</f>
        <v>0</v>
      </c>
    </row>
    <row r="292" spans="1:9">
      <c r="A292" s="157">
        <v>0</v>
      </c>
      <c r="B292" s="220">
        <v>523416</v>
      </c>
      <c r="C292" s="6" t="s">
        <v>4812</v>
      </c>
      <c r="D292" s="6" t="s">
        <v>2507</v>
      </c>
      <c r="E292" s="6" t="s">
        <v>9</v>
      </c>
      <c r="F292" s="7">
        <v>17.5</v>
      </c>
      <c r="G292" s="85">
        <f>F292*(1-Скидка_ROXELPRO)</f>
        <v>17.5</v>
      </c>
      <c r="H292" s="84"/>
      <c r="I292" s="85">
        <f>G292*H292</f>
        <v>0</v>
      </c>
    </row>
    <row r="293" spans="1:9">
      <c r="A293" s="157">
        <v>0</v>
      </c>
      <c r="B293" s="220">
        <v>523423</v>
      </c>
      <c r="C293" s="6" t="s">
        <v>4813</v>
      </c>
      <c r="D293" s="6" t="s">
        <v>2507</v>
      </c>
      <c r="E293" s="6" t="s">
        <v>9</v>
      </c>
      <c r="F293" s="7">
        <v>6.48</v>
      </c>
      <c r="G293" s="85">
        <f>F293*(1-Скидка_ROXELPRO)</f>
        <v>6.48</v>
      </c>
      <c r="H293" s="84"/>
      <c r="I293" s="85">
        <f>G293*H293</f>
        <v>0</v>
      </c>
    </row>
    <row r="294" spans="1:9" ht="12" thickBot="1">
      <c r="A294" s="294"/>
      <c r="B294" s="320" t="s">
        <v>3720</v>
      </c>
      <c r="C294" s="320"/>
      <c r="D294" s="320"/>
      <c r="E294" s="320"/>
      <c r="F294" s="321"/>
      <c r="G294" s="85"/>
      <c r="H294" s="84"/>
      <c r="I294" s="85"/>
    </row>
    <row r="295" spans="1:9">
      <c r="A295" s="157">
        <v>0</v>
      </c>
      <c r="B295" s="158">
        <v>531113</v>
      </c>
      <c r="C295" s="3" t="s">
        <v>65</v>
      </c>
      <c r="D295" s="4" t="s">
        <v>2500</v>
      </c>
      <c r="E295" s="4" t="s">
        <v>9</v>
      </c>
      <c r="F295" s="5">
        <v>5.78</v>
      </c>
      <c r="G295" s="85">
        <f t="shared" si="38"/>
        <v>5.78</v>
      </c>
      <c r="H295" s="84"/>
      <c r="I295" s="85">
        <f t="shared" si="39"/>
        <v>0</v>
      </c>
    </row>
    <row r="296" spans="1:9">
      <c r="A296" s="157">
        <v>0</v>
      </c>
      <c r="B296" s="158">
        <v>531116</v>
      </c>
      <c r="C296" s="3" t="s">
        <v>66</v>
      </c>
      <c r="D296" s="4" t="s">
        <v>2385</v>
      </c>
      <c r="E296" s="4" t="s">
        <v>9</v>
      </c>
      <c r="F296" s="5">
        <v>7.22</v>
      </c>
      <c r="G296" s="85">
        <f t="shared" si="38"/>
        <v>7.22</v>
      </c>
      <c r="H296" s="84"/>
      <c r="I296" s="85">
        <f t="shared" si="39"/>
        <v>0</v>
      </c>
    </row>
    <row r="297" spans="1:9">
      <c r="A297" s="157">
        <v>0</v>
      </c>
      <c r="B297" s="158">
        <v>531163</v>
      </c>
      <c r="C297" s="3" t="s">
        <v>67</v>
      </c>
      <c r="D297" s="4" t="s">
        <v>2500</v>
      </c>
      <c r="E297" s="4" t="s">
        <v>9</v>
      </c>
      <c r="F297" s="5">
        <v>5.56</v>
      </c>
      <c r="G297" s="85">
        <f t="shared" si="38"/>
        <v>5.56</v>
      </c>
      <c r="H297" s="84"/>
      <c r="I297" s="85">
        <f t="shared" si="39"/>
        <v>0</v>
      </c>
    </row>
    <row r="298" spans="1:9">
      <c r="A298" s="157">
        <v>0</v>
      </c>
      <c r="B298" s="158">
        <v>533211</v>
      </c>
      <c r="C298" s="3" t="s">
        <v>68</v>
      </c>
      <c r="D298" s="4" t="s">
        <v>2520</v>
      </c>
      <c r="E298" s="4" t="s">
        <v>9</v>
      </c>
      <c r="F298" s="5">
        <v>3.63</v>
      </c>
      <c r="G298" s="85">
        <f t="shared" si="38"/>
        <v>3.63</v>
      </c>
      <c r="H298" s="84"/>
      <c r="I298" s="85">
        <f t="shared" si="39"/>
        <v>0</v>
      </c>
    </row>
    <row r="299" spans="1:9">
      <c r="A299" s="157">
        <v>0</v>
      </c>
      <c r="B299" s="158">
        <v>533213</v>
      </c>
      <c r="C299" s="3" t="s">
        <v>69</v>
      </c>
      <c r="D299" s="4" t="s">
        <v>2500</v>
      </c>
      <c r="E299" s="4" t="s">
        <v>9</v>
      </c>
      <c r="F299" s="5">
        <v>7.29</v>
      </c>
      <c r="G299" s="85">
        <f t="shared" si="38"/>
        <v>7.29</v>
      </c>
      <c r="H299" s="84"/>
      <c r="I299" s="85">
        <f t="shared" si="39"/>
        <v>0</v>
      </c>
    </row>
    <row r="300" spans="1:9">
      <c r="A300" s="157">
        <v>0</v>
      </c>
      <c r="B300" s="158">
        <v>533217</v>
      </c>
      <c r="C300" s="3" t="s">
        <v>70</v>
      </c>
      <c r="D300" s="4" t="s">
        <v>2500</v>
      </c>
      <c r="E300" s="4" t="s">
        <v>9</v>
      </c>
      <c r="F300" s="5">
        <v>20.05</v>
      </c>
      <c r="G300" s="85">
        <f t="shared" si="38"/>
        <v>20.05</v>
      </c>
      <c r="H300" s="84"/>
      <c r="I300" s="85">
        <f t="shared" si="39"/>
        <v>0</v>
      </c>
    </row>
    <row r="301" spans="1:9">
      <c r="A301" s="157">
        <v>0</v>
      </c>
      <c r="B301" s="158">
        <v>535115</v>
      </c>
      <c r="C301" s="3" t="s">
        <v>71</v>
      </c>
      <c r="D301" s="4" t="s">
        <v>2544</v>
      </c>
      <c r="E301" s="4" t="s">
        <v>9</v>
      </c>
      <c r="F301" s="5">
        <v>21.47</v>
      </c>
      <c r="G301" s="85">
        <f t="shared" si="38"/>
        <v>21.47</v>
      </c>
      <c r="H301" s="84"/>
      <c r="I301" s="85">
        <f t="shared" si="39"/>
        <v>0</v>
      </c>
    </row>
    <row r="302" spans="1:9">
      <c r="A302" s="157">
        <v>0</v>
      </c>
      <c r="B302" s="158">
        <v>535125</v>
      </c>
      <c r="C302" s="3" t="s">
        <v>72</v>
      </c>
      <c r="D302" s="4" t="s">
        <v>2545</v>
      </c>
      <c r="E302" s="4" t="s">
        <v>9</v>
      </c>
      <c r="F302" s="5">
        <v>16.12</v>
      </c>
      <c r="G302" s="85">
        <f t="shared" si="38"/>
        <v>16.12</v>
      </c>
      <c r="H302" s="84"/>
      <c r="I302" s="85">
        <f t="shared" si="39"/>
        <v>0</v>
      </c>
    </row>
    <row r="303" spans="1:9">
      <c r="A303" s="157">
        <v>0</v>
      </c>
      <c r="B303" s="158">
        <v>535132</v>
      </c>
      <c r="C303" s="3" t="s">
        <v>73</v>
      </c>
      <c r="D303" s="4" t="s">
        <v>2545</v>
      </c>
      <c r="E303" s="4" t="s">
        <v>9</v>
      </c>
      <c r="F303" s="5">
        <v>4.68</v>
      </c>
      <c r="G303" s="85">
        <f t="shared" si="38"/>
        <v>4.68</v>
      </c>
      <c r="H303" s="84"/>
      <c r="I303" s="85">
        <f t="shared" si="39"/>
        <v>0</v>
      </c>
    </row>
    <row r="304" spans="1:9">
      <c r="A304" s="157">
        <v>0</v>
      </c>
      <c r="B304" s="158">
        <v>536110</v>
      </c>
      <c r="C304" s="3" t="s">
        <v>74</v>
      </c>
      <c r="D304" s="4" t="s">
        <v>2521</v>
      </c>
      <c r="E304" s="4" t="s">
        <v>9</v>
      </c>
      <c r="F304" s="5">
        <v>0.13</v>
      </c>
      <c r="G304" s="85">
        <f t="shared" si="38"/>
        <v>0.13</v>
      </c>
      <c r="H304" s="84"/>
      <c r="I304" s="85">
        <f t="shared" si="39"/>
        <v>0</v>
      </c>
    </row>
    <row r="305" spans="1:11" ht="23.25">
      <c r="A305" s="157">
        <v>0</v>
      </c>
      <c r="B305" s="159">
        <v>537115</v>
      </c>
      <c r="C305" s="8" t="s">
        <v>75</v>
      </c>
      <c r="D305" s="9" t="s">
        <v>2546</v>
      </c>
      <c r="E305" s="9" t="s">
        <v>76</v>
      </c>
      <c r="F305" s="122">
        <v>11.47</v>
      </c>
      <c r="G305" s="117">
        <f t="shared" si="38"/>
        <v>11.47</v>
      </c>
      <c r="H305" s="116"/>
      <c r="I305" s="117">
        <f t="shared" si="39"/>
        <v>0</v>
      </c>
    </row>
    <row r="306" spans="1:11" ht="23.25">
      <c r="A306" s="157">
        <v>0</v>
      </c>
      <c r="B306" s="159">
        <v>537165</v>
      </c>
      <c r="C306" s="8" t="s">
        <v>77</v>
      </c>
      <c r="D306" s="9" t="s">
        <v>2546</v>
      </c>
      <c r="E306" s="9" t="s">
        <v>76</v>
      </c>
      <c r="F306" s="122">
        <v>11.23</v>
      </c>
      <c r="G306" s="117">
        <f t="shared" si="38"/>
        <v>11.23</v>
      </c>
      <c r="H306" s="116"/>
      <c r="I306" s="117">
        <f t="shared" si="39"/>
        <v>0</v>
      </c>
    </row>
    <row r="307" spans="1:11" ht="12" thickBot="1">
      <c r="A307" s="302"/>
      <c r="B307" s="320" t="s">
        <v>3721</v>
      </c>
      <c r="C307" s="320"/>
      <c r="D307" s="320"/>
      <c r="E307" s="320"/>
      <c r="F307" s="321"/>
      <c r="G307" s="117"/>
      <c r="H307" s="116"/>
      <c r="I307" s="117"/>
    </row>
    <row r="308" spans="1:11">
      <c r="A308" s="157">
        <v>0</v>
      </c>
      <c r="B308" s="158">
        <v>551213</v>
      </c>
      <c r="C308" s="3" t="s">
        <v>78</v>
      </c>
      <c r="D308" s="4" t="s">
        <v>2500</v>
      </c>
      <c r="E308" s="4" t="s">
        <v>9</v>
      </c>
      <c r="F308" s="5">
        <v>4.9800000000000004</v>
      </c>
      <c r="G308" s="85">
        <f t="shared" si="38"/>
        <v>4.9800000000000004</v>
      </c>
      <c r="H308" s="84"/>
      <c r="I308" s="85">
        <f t="shared" si="39"/>
        <v>0</v>
      </c>
    </row>
    <row r="309" spans="1:11">
      <c r="A309" s="157">
        <v>0</v>
      </c>
      <c r="B309" s="158">
        <v>551216</v>
      </c>
      <c r="C309" s="3" t="s">
        <v>79</v>
      </c>
      <c r="D309" s="4" t="s">
        <v>2385</v>
      </c>
      <c r="E309" s="4" t="s">
        <v>9</v>
      </c>
      <c r="F309" s="5">
        <v>6.1</v>
      </c>
      <c r="G309" s="85">
        <f t="shared" si="38"/>
        <v>6.1</v>
      </c>
      <c r="H309" s="84"/>
      <c r="I309" s="85">
        <f t="shared" si="39"/>
        <v>0</v>
      </c>
    </row>
    <row r="310" spans="1:11">
      <c r="A310" s="157">
        <v>0</v>
      </c>
      <c r="B310" s="158">
        <v>551223</v>
      </c>
      <c r="C310" s="3" t="s">
        <v>80</v>
      </c>
      <c r="D310" s="4" t="s">
        <v>2500</v>
      </c>
      <c r="E310" s="4" t="s">
        <v>9</v>
      </c>
      <c r="F310" s="5">
        <v>4.9800000000000004</v>
      </c>
      <c r="G310" s="85">
        <f t="shared" si="38"/>
        <v>4.9800000000000004</v>
      </c>
      <c r="H310" s="84"/>
      <c r="I310" s="85">
        <f t="shared" si="39"/>
        <v>0</v>
      </c>
    </row>
    <row r="311" spans="1:11">
      <c r="A311" s="157">
        <v>0</v>
      </c>
      <c r="B311" s="158">
        <v>551226</v>
      </c>
      <c r="C311" s="3" t="s">
        <v>81</v>
      </c>
      <c r="D311" s="4" t="s">
        <v>2385</v>
      </c>
      <c r="E311" s="4" t="s">
        <v>9</v>
      </c>
      <c r="F311" s="5">
        <v>6.1</v>
      </c>
      <c r="G311" s="85">
        <f t="shared" si="38"/>
        <v>6.1</v>
      </c>
      <c r="H311" s="84"/>
      <c r="I311" s="85">
        <f t="shared" si="39"/>
        <v>0</v>
      </c>
    </row>
    <row r="312" spans="1:11">
      <c r="A312" s="157">
        <v>0</v>
      </c>
      <c r="B312" s="158">
        <v>551233</v>
      </c>
      <c r="C312" s="3" t="s">
        <v>82</v>
      </c>
      <c r="D312" s="4" t="s">
        <v>2500</v>
      </c>
      <c r="E312" s="4" t="s">
        <v>9</v>
      </c>
      <c r="F312" s="5">
        <v>4.9800000000000004</v>
      </c>
      <c r="G312" s="85">
        <f t="shared" si="38"/>
        <v>4.9800000000000004</v>
      </c>
      <c r="H312" s="84"/>
      <c r="I312" s="85">
        <f t="shared" si="39"/>
        <v>0</v>
      </c>
    </row>
    <row r="313" spans="1:11">
      <c r="A313" s="157">
        <v>0</v>
      </c>
      <c r="B313" s="158">
        <v>551236</v>
      </c>
      <c r="C313" s="3" t="s">
        <v>83</v>
      </c>
      <c r="D313" s="4" t="s">
        <v>2385</v>
      </c>
      <c r="E313" s="4" t="s">
        <v>9</v>
      </c>
      <c r="F313" s="5">
        <v>6.1</v>
      </c>
      <c r="G313" s="85">
        <f t="shared" si="38"/>
        <v>6.1</v>
      </c>
      <c r="H313" s="84"/>
      <c r="I313" s="85">
        <f t="shared" si="39"/>
        <v>0</v>
      </c>
    </row>
    <row r="314" spans="1:11">
      <c r="A314" s="157">
        <v>0</v>
      </c>
      <c r="B314" s="158">
        <v>551243</v>
      </c>
      <c r="C314" s="3" t="s">
        <v>84</v>
      </c>
      <c r="D314" s="4" t="s">
        <v>2500</v>
      </c>
      <c r="E314" s="4" t="s">
        <v>9</v>
      </c>
      <c r="F314" s="5">
        <v>4.9800000000000004</v>
      </c>
      <c r="G314" s="85">
        <f t="shared" si="38"/>
        <v>4.9800000000000004</v>
      </c>
      <c r="H314" s="84"/>
      <c r="I314" s="85">
        <f t="shared" si="39"/>
        <v>0</v>
      </c>
    </row>
    <row r="315" spans="1:11">
      <c r="A315" s="157">
        <v>0</v>
      </c>
      <c r="B315" s="158">
        <v>552627</v>
      </c>
      <c r="C315" s="3" t="s">
        <v>85</v>
      </c>
      <c r="D315" s="4" t="s">
        <v>2500</v>
      </c>
      <c r="E315" s="4" t="s">
        <v>9</v>
      </c>
      <c r="F315" s="5">
        <v>13.42</v>
      </c>
      <c r="G315" s="85">
        <f t="shared" si="38"/>
        <v>13.42</v>
      </c>
      <c r="H315" s="84"/>
      <c r="I315" s="85">
        <f t="shared" si="39"/>
        <v>0</v>
      </c>
    </row>
    <row r="316" spans="1:11">
      <c r="A316" s="157">
        <v>0</v>
      </c>
      <c r="B316" s="158">
        <v>553322</v>
      </c>
      <c r="C316" s="3" t="s">
        <v>3309</v>
      </c>
      <c r="D316" s="4" t="s">
        <v>2500</v>
      </c>
      <c r="E316" s="4" t="s">
        <v>9</v>
      </c>
      <c r="F316" s="5">
        <v>7.58</v>
      </c>
      <c r="G316" s="85">
        <f>F316*(1-Скидка_ROXELPRO)</f>
        <v>7.58</v>
      </c>
      <c r="H316" s="84"/>
      <c r="I316" s="85">
        <f>G316*H316</f>
        <v>0</v>
      </c>
    </row>
    <row r="317" spans="1:11">
      <c r="A317" s="157">
        <v>0</v>
      </c>
      <c r="B317" s="158">
        <v>556443</v>
      </c>
      <c r="C317" s="3" t="s">
        <v>3280</v>
      </c>
      <c r="D317" s="4" t="s">
        <v>2509</v>
      </c>
      <c r="E317" s="4" t="s">
        <v>9</v>
      </c>
      <c r="F317" s="5">
        <v>9.77</v>
      </c>
      <c r="G317" s="85">
        <f>F317*(1-Скидка_ROXELPRO)</f>
        <v>9.77</v>
      </c>
      <c r="H317" s="84"/>
      <c r="I317" s="85">
        <f>G317*H317</f>
        <v>0</v>
      </c>
      <c r="K317" s="109"/>
    </row>
    <row r="318" spans="1:11">
      <c r="A318" s="157">
        <v>0</v>
      </c>
      <c r="B318" s="158">
        <v>592125</v>
      </c>
      <c r="C318" s="3" t="s">
        <v>3945</v>
      </c>
      <c r="D318" s="4" t="s">
        <v>2543</v>
      </c>
      <c r="E318" s="4" t="s">
        <v>9</v>
      </c>
      <c r="F318" s="5">
        <v>213.3</v>
      </c>
      <c r="G318" s="85">
        <f>F318*(1-Скидка_ROXELPRO)</f>
        <v>213.3</v>
      </c>
      <c r="H318" s="84"/>
      <c r="I318" s="85">
        <f>G318*H318</f>
        <v>0</v>
      </c>
      <c r="K318" s="109"/>
    </row>
    <row r="319" spans="1:11">
      <c r="A319" s="157">
        <v>0</v>
      </c>
      <c r="B319" s="158">
        <v>599113</v>
      </c>
      <c r="C319" s="3" t="s">
        <v>4890</v>
      </c>
      <c r="D319" s="4" t="s">
        <v>2508</v>
      </c>
      <c r="E319" s="4" t="s">
        <v>4891</v>
      </c>
      <c r="F319" s="5">
        <v>2.85</v>
      </c>
      <c r="G319" s="85">
        <f>F319*(1-Скидка_ROXELPRO)</f>
        <v>2.85</v>
      </c>
      <c r="H319" s="84"/>
      <c r="I319" s="85">
        <f>G319*H319</f>
        <v>0</v>
      </c>
      <c r="K319" s="109"/>
    </row>
    <row r="320" spans="1:11" ht="12" thickBot="1">
      <c r="A320" s="157"/>
      <c r="B320" s="320" t="s">
        <v>86</v>
      </c>
      <c r="C320" s="320"/>
      <c r="D320" s="320"/>
      <c r="E320" s="320"/>
      <c r="F320" s="321"/>
      <c r="G320" s="85"/>
      <c r="H320" s="84"/>
      <c r="I320" s="85"/>
    </row>
    <row r="321" spans="1:9">
      <c r="A321" s="157">
        <v>0</v>
      </c>
      <c r="B321" s="158">
        <v>612214</v>
      </c>
      <c r="C321" s="4" t="s">
        <v>87</v>
      </c>
      <c r="D321" s="4" t="s">
        <v>2522</v>
      </c>
      <c r="E321" s="4" t="s">
        <v>12</v>
      </c>
      <c r="F321" s="5">
        <v>62.41</v>
      </c>
      <c r="G321" s="85">
        <f t="shared" ref="G321:G334" si="40">F321*(1-Скидка_ROXELPRO)</f>
        <v>62.41</v>
      </c>
      <c r="H321" s="84"/>
      <c r="I321" s="85">
        <f t="shared" si="39"/>
        <v>0</v>
      </c>
    </row>
    <row r="322" spans="1:9">
      <c r="A322" s="157">
        <v>0</v>
      </c>
      <c r="B322" s="158">
        <v>612227</v>
      </c>
      <c r="C322" s="4" t="s">
        <v>88</v>
      </c>
      <c r="D322" s="4" t="s">
        <v>2523</v>
      </c>
      <c r="E322" s="4" t="s">
        <v>2512</v>
      </c>
      <c r="F322" s="5">
        <v>12.33</v>
      </c>
      <c r="G322" s="85">
        <f t="shared" si="40"/>
        <v>12.33</v>
      </c>
      <c r="H322" s="84"/>
      <c r="I322" s="85">
        <f t="shared" si="39"/>
        <v>0</v>
      </c>
    </row>
    <row r="323" spans="1:9">
      <c r="A323" s="157">
        <v>0</v>
      </c>
      <c r="B323" s="158">
        <v>612412</v>
      </c>
      <c r="C323" s="4" t="s">
        <v>4892</v>
      </c>
      <c r="D323" s="4" t="s">
        <v>2522</v>
      </c>
      <c r="E323" s="4" t="s">
        <v>12</v>
      </c>
      <c r="F323" s="5">
        <v>35.71</v>
      </c>
      <c r="G323" s="85">
        <f t="shared" si="40"/>
        <v>35.71</v>
      </c>
      <c r="H323" s="84"/>
      <c r="I323" s="85">
        <f t="shared" si="39"/>
        <v>0</v>
      </c>
    </row>
    <row r="324" spans="1:9">
      <c r="A324" s="157">
        <v>0</v>
      </c>
      <c r="B324" s="158">
        <v>612422</v>
      </c>
      <c r="C324" s="4" t="s">
        <v>4893</v>
      </c>
      <c r="D324" s="4" t="s">
        <v>2524</v>
      </c>
      <c r="E324" s="4" t="s">
        <v>9</v>
      </c>
      <c r="F324" s="5">
        <v>0.1</v>
      </c>
      <c r="G324" s="85">
        <f t="shared" si="40"/>
        <v>0.1</v>
      </c>
      <c r="H324" s="84"/>
      <c r="I324" s="85">
        <f t="shared" si="39"/>
        <v>0</v>
      </c>
    </row>
    <row r="325" spans="1:9">
      <c r="A325" s="157">
        <v>0</v>
      </c>
      <c r="B325" s="158">
        <v>612432</v>
      </c>
      <c r="C325" s="4" t="s">
        <v>4894</v>
      </c>
      <c r="D325" s="4" t="s">
        <v>2522</v>
      </c>
      <c r="E325" s="4" t="s">
        <v>12</v>
      </c>
      <c r="F325" s="5">
        <v>32.42</v>
      </c>
      <c r="G325" s="85">
        <f t="shared" ref="G325:G331" si="41">F325*(1-Скидка_ROXELPRO)</f>
        <v>32.42</v>
      </c>
      <c r="H325" s="84"/>
      <c r="I325" s="85">
        <f t="shared" si="39"/>
        <v>0</v>
      </c>
    </row>
    <row r="326" spans="1:9">
      <c r="A326" s="157">
        <v>0</v>
      </c>
      <c r="B326" s="158">
        <v>612434</v>
      </c>
      <c r="C326" s="4" t="s">
        <v>4895</v>
      </c>
      <c r="D326" s="4" t="s">
        <v>2524</v>
      </c>
      <c r="E326" s="4" t="s">
        <v>9</v>
      </c>
      <c r="F326" s="5">
        <v>0.09</v>
      </c>
      <c r="G326" s="85">
        <f t="shared" si="41"/>
        <v>0.09</v>
      </c>
      <c r="H326" s="84"/>
      <c r="I326" s="85">
        <f t="shared" si="39"/>
        <v>0</v>
      </c>
    </row>
    <row r="327" spans="1:9">
      <c r="A327" s="157">
        <v>0</v>
      </c>
      <c r="B327" s="158">
        <v>613232</v>
      </c>
      <c r="C327" s="4" t="s">
        <v>5023</v>
      </c>
      <c r="D327" s="4" t="s">
        <v>2525</v>
      </c>
      <c r="E327" s="4" t="s">
        <v>12</v>
      </c>
      <c r="F327" s="5">
        <v>81.77</v>
      </c>
      <c r="G327" s="85">
        <f t="shared" si="41"/>
        <v>81.77</v>
      </c>
      <c r="H327" s="84"/>
      <c r="I327" s="85">
        <f t="shared" si="39"/>
        <v>0</v>
      </c>
    </row>
    <row r="328" spans="1:9">
      <c r="A328" s="157">
        <v>0</v>
      </c>
      <c r="B328" s="158">
        <v>613234</v>
      </c>
      <c r="C328" s="4" t="s">
        <v>5024</v>
      </c>
      <c r="D328" s="4" t="s">
        <v>2526</v>
      </c>
      <c r="E328" s="4" t="s">
        <v>9</v>
      </c>
      <c r="F328" s="5">
        <v>0.21</v>
      </c>
      <c r="G328" s="85">
        <f t="shared" si="41"/>
        <v>0.21</v>
      </c>
      <c r="H328" s="84"/>
      <c r="I328" s="85">
        <f t="shared" si="39"/>
        <v>0</v>
      </c>
    </row>
    <row r="329" spans="1:9">
      <c r="A329" s="157">
        <v>0</v>
      </c>
      <c r="B329" s="158">
        <v>613442</v>
      </c>
      <c r="C329" s="4" t="s">
        <v>3948</v>
      </c>
      <c r="D329" s="4" t="s">
        <v>2525</v>
      </c>
      <c r="E329" s="4" t="s">
        <v>12</v>
      </c>
      <c r="F329" s="5">
        <v>73.290000000000006</v>
      </c>
      <c r="G329" s="85">
        <f t="shared" si="41"/>
        <v>73.290000000000006</v>
      </c>
      <c r="H329" s="84"/>
      <c r="I329" s="85">
        <f t="shared" si="39"/>
        <v>0</v>
      </c>
    </row>
    <row r="330" spans="1:9">
      <c r="A330" s="157">
        <v>0</v>
      </c>
      <c r="B330" s="158">
        <v>613444</v>
      </c>
      <c r="C330" s="4" t="s">
        <v>3949</v>
      </c>
      <c r="D330" s="4" t="s">
        <v>2526</v>
      </c>
      <c r="E330" s="4" t="s">
        <v>9</v>
      </c>
      <c r="F330" s="5">
        <v>0.15</v>
      </c>
      <c r="G330" s="85">
        <f t="shared" si="41"/>
        <v>0.15</v>
      </c>
      <c r="H330" s="84"/>
      <c r="I330" s="85">
        <f t="shared" si="39"/>
        <v>0</v>
      </c>
    </row>
    <row r="331" spans="1:9">
      <c r="A331" s="157">
        <v>0</v>
      </c>
      <c r="B331" s="160">
        <v>615863</v>
      </c>
      <c r="C331" s="102" t="s">
        <v>2547</v>
      </c>
      <c r="D331" s="102" t="s">
        <v>89</v>
      </c>
      <c r="E331" s="102" t="s">
        <v>12</v>
      </c>
      <c r="F331" s="170">
        <v>1512.61</v>
      </c>
      <c r="G331" s="85">
        <f t="shared" si="41"/>
        <v>1512.61</v>
      </c>
      <c r="H331" s="84"/>
      <c r="I331" s="85">
        <f t="shared" si="39"/>
        <v>0</v>
      </c>
    </row>
    <row r="332" spans="1:9">
      <c r="A332" s="157">
        <v>0</v>
      </c>
      <c r="B332" s="158">
        <v>621510</v>
      </c>
      <c r="C332" s="4" t="s">
        <v>90</v>
      </c>
      <c r="D332" s="4" t="s">
        <v>2539</v>
      </c>
      <c r="E332" s="4" t="s">
        <v>9</v>
      </c>
      <c r="F332" s="5">
        <v>1.75</v>
      </c>
      <c r="G332" s="85">
        <f t="shared" si="40"/>
        <v>1.75</v>
      </c>
      <c r="H332" s="84"/>
      <c r="I332" s="85">
        <f t="shared" si="39"/>
        <v>0</v>
      </c>
    </row>
    <row r="333" spans="1:9">
      <c r="A333" s="157">
        <v>0</v>
      </c>
      <c r="B333" s="158">
        <v>621515</v>
      </c>
      <c r="C333" s="4" t="s">
        <v>91</v>
      </c>
      <c r="D333" s="4" t="s">
        <v>2548</v>
      </c>
      <c r="E333" s="4" t="s">
        <v>9</v>
      </c>
      <c r="F333" s="5">
        <v>0.95</v>
      </c>
      <c r="G333" s="85">
        <f t="shared" si="40"/>
        <v>0.95</v>
      </c>
      <c r="H333" s="84"/>
      <c r="I333" s="85">
        <f t="shared" si="39"/>
        <v>0</v>
      </c>
    </row>
    <row r="334" spans="1:9">
      <c r="A334" s="157">
        <v>0</v>
      </c>
      <c r="B334" s="158">
        <v>633223</v>
      </c>
      <c r="C334" s="4" t="s">
        <v>92</v>
      </c>
      <c r="D334" s="4" t="s">
        <v>2503</v>
      </c>
      <c r="E334" s="4" t="s">
        <v>9</v>
      </c>
      <c r="F334" s="5">
        <v>1.1599999999999999</v>
      </c>
      <c r="G334" s="85">
        <f t="shared" si="40"/>
        <v>1.1599999999999999</v>
      </c>
      <c r="H334" s="84"/>
      <c r="I334" s="85">
        <f t="shared" si="39"/>
        <v>0</v>
      </c>
    </row>
    <row r="335" spans="1:9" ht="12" thickBot="1">
      <c r="A335" s="6"/>
      <c r="B335" s="320" t="s">
        <v>93</v>
      </c>
      <c r="C335" s="320"/>
      <c r="D335" s="320"/>
      <c r="E335" s="320"/>
      <c r="F335" s="321"/>
      <c r="G335" s="85"/>
      <c r="H335" s="84"/>
      <c r="I335" s="85"/>
    </row>
    <row r="336" spans="1:9" ht="12" thickBot="1">
      <c r="A336" s="6"/>
      <c r="B336" s="320" t="s">
        <v>3722</v>
      </c>
      <c r="C336" s="320"/>
      <c r="D336" s="320"/>
      <c r="E336" s="320"/>
      <c r="F336" s="321"/>
      <c r="G336" s="85"/>
      <c r="H336" s="84"/>
      <c r="I336" s="85"/>
    </row>
    <row r="337" spans="1:9">
      <c r="A337" s="157">
        <v>0</v>
      </c>
      <c r="B337" s="158">
        <v>711220</v>
      </c>
      <c r="C337" s="4" t="s">
        <v>94</v>
      </c>
      <c r="D337" s="4" t="s">
        <v>2539</v>
      </c>
      <c r="E337" s="4" t="s">
        <v>9</v>
      </c>
      <c r="F337" s="5">
        <v>7</v>
      </c>
      <c r="G337" s="85">
        <f t="shared" ref="G337:G360" si="42">F337*(1-Скидка_ROXELPRO)</f>
        <v>7</v>
      </c>
      <c r="H337" s="84"/>
      <c r="I337" s="85">
        <f t="shared" si="39"/>
        <v>0</v>
      </c>
    </row>
    <row r="338" spans="1:9">
      <c r="A338" s="157">
        <v>0</v>
      </c>
      <c r="B338" s="158">
        <v>711230</v>
      </c>
      <c r="C338" s="4" t="s">
        <v>95</v>
      </c>
      <c r="D338" s="4" t="s">
        <v>2539</v>
      </c>
      <c r="E338" s="4" t="s">
        <v>9</v>
      </c>
      <c r="F338" s="5">
        <v>7</v>
      </c>
      <c r="G338" s="85">
        <f t="shared" si="42"/>
        <v>7</v>
      </c>
      <c r="H338" s="84"/>
      <c r="I338" s="85">
        <f t="shared" si="39"/>
        <v>0</v>
      </c>
    </row>
    <row r="339" spans="1:9">
      <c r="A339" s="157">
        <v>0</v>
      </c>
      <c r="B339" s="158">
        <v>711240</v>
      </c>
      <c r="C339" s="4" t="s">
        <v>96</v>
      </c>
      <c r="D339" s="4" t="s">
        <v>2539</v>
      </c>
      <c r="E339" s="4" t="s">
        <v>9</v>
      </c>
      <c r="F339" s="5">
        <v>7</v>
      </c>
      <c r="G339" s="85">
        <f t="shared" si="42"/>
        <v>7</v>
      </c>
      <c r="H339" s="84"/>
      <c r="I339" s="85">
        <f t="shared" si="39"/>
        <v>0</v>
      </c>
    </row>
    <row r="340" spans="1:9">
      <c r="A340" s="157">
        <v>0</v>
      </c>
      <c r="B340" s="158">
        <v>711250</v>
      </c>
      <c r="C340" s="4" t="s">
        <v>97</v>
      </c>
      <c r="D340" s="4" t="s">
        <v>2539</v>
      </c>
      <c r="E340" s="4" t="s">
        <v>9</v>
      </c>
      <c r="F340" s="5">
        <v>7</v>
      </c>
      <c r="G340" s="85">
        <f t="shared" si="42"/>
        <v>7</v>
      </c>
      <c r="H340" s="84"/>
      <c r="I340" s="85">
        <f t="shared" si="39"/>
        <v>0</v>
      </c>
    </row>
    <row r="341" spans="1:9" ht="23.25">
      <c r="A341" s="302">
        <v>0</v>
      </c>
      <c r="B341" s="162">
        <v>715120</v>
      </c>
      <c r="C341" s="10" t="s">
        <v>98</v>
      </c>
      <c r="D341" s="11" t="s">
        <v>2539</v>
      </c>
      <c r="E341" s="11" t="s">
        <v>9</v>
      </c>
      <c r="F341" s="154">
        <v>17.170000000000002</v>
      </c>
      <c r="G341" s="117">
        <f t="shared" si="42"/>
        <v>17.170000000000002</v>
      </c>
      <c r="H341" s="116"/>
      <c r="I341" s="117">
        <f t="shared" si="39"/>
        <v>0</v>
      </c>
    </row>
    <row r="342" spans="1:9" ht="23.25">
      <c r="A342" s="302">
        <v>0</v>
      </c>
      <c r="B342" s="162">
        <v>715130</v>
      </c>
      <c r="C342" s="10" t="s">
        <v>99</v>
      </c>
      <c r="D342" s="11" t="s">
        <v>2539</v>
      </c>
      <c r="E342" s="11" t="s">
        <v>9</v>
      </c>
      <c r="F342" s="154">
        <v>17.170000000000002</v>
      </c>
      <c r="G342" s="117">
        <f t="shared" si="42"/>
        <v>17.170000000000002</v>
      </c>
      <c r="H342" s="116"/>
      <c r="I342" s="117">
        <f t="shared" si="39"/>
        <v>0</v>
      </c>
    </row>
    <row r="343" spans="1:9" ht="23.25">
      <c r="A343" s="302">
        <v>0</v>
      </c>
      <c r="B343" s="162">
        <v>715140</v>
      </c>
      <c r="C343" s="10" t="s">
        <v>100</v>
      </c>
      <c r="D343" s="11" t="s">
        <v>2539</v>
      </c>
      <c r="E343" s="11" t="s">
        <v>9</v>
      </c>
      <c r="F343" s="154">
        <v>17.170000000000002</v>
      </c>
      <c r="G343" s="117">
        <f t="shared" si="42"/>
        <v>17.170000000000002</v>
      </c>
      <c r="H343" s="116"/>
      <c r="I343" s="117">
        <f t="shared" si="39"/>
        <v>0</v>
      </c>
    </row>
    <row r="344" spans="1:9" ht="23.25">
      <c r="A344" s="302">
        <v>0</v>
      </c>
      <c r="B344" s="162">
        <v>715150</v>
      </c>
      <c r="C344" s="10" t="s">
        <v>101</v>
      </c>
      <c r="D344" s="11" t="s">
        <v>2539</v>
      </c>
      <c r="E344" s="11" t="s">
        <v>9</v>
      </c>
      <c r="F344" s="154">
        <v>17.170000000000002</v>
      </c>
      <c r="G344" s="117">
        <f t="shared" si="42"/>
        <v>17.170000000000002</v>
      </c>
      <c r="H344" s="116"/>
      <c r="I344" s="117">
        <f t="shared" si="39"/>
        <v>0</v>
      </c>
    </row>
    <row r="345" spans="1:9">
      <c r="A345" s="157">
        <v>0</v>
      </c>
      <c r="B345" s="161">
        <v>715220</v>
      </c>
      <c r="C345" s="6" t="s">
        <v>102</v>
      </c>
      <c r="D345" s="6" t="s">
        <v>2539</v>
      </c>
      <c r="E345" s="6" t="s">
        <v>9</v>
      </c>
      <c r="F345" s="7">
        <v>12.54</v>
      </c>
      <c r="G345" s="85">
        <f t="shared" si="42"/>
        <v>12.54</v>
      </c>
      <c r="H345" s="84"/>
      <c r="I345" s="85">
        <f t="shared" ref="I345:I369" si="43">G345*H345</f>
        <v>0</v>
      </c>
    </row>
    <row r="346" spans="1:9">
      <c r="A346" s="157">
        <v>0</v>
      </c>
      <c r="B346" s="158">
        <v>715230</v>
      </c>
      <c r="C346" s="4" t="s">
        <v>103</v>
      </c>
      <c r="D346" s="4" t="s">
        <v>2539</v>
      </c>
      <c r="E346" s="4" t="s">
        <v>9</v>
      </c>
      <c r="F346" s="5">
        <v>12.54</v>
      </c>
      <c r="G346" s="85">
        <f t="shared" si="42"/>
        <v>12.54</v>
      </c>
      <c r="H346" s="84"/>
      <c r="I346" s="85">
        <f t="shared" si="43"/>
        <v>0</v>
      </c>
    </row>
    <row r="347" spans="1:9">
      <c r="A347" s="157">
        <v>0</v>
      </c>
      <c r="B347" s="158">
        <v>715240</v>
      </c>
      <c r="C347" s="4" t="s">
        <v>104</v>
      </c>
      <c r="D347" s="4" t="s">
        <v>2539</v>
      </c>
      <c r="E347" s="4" t="s">
        <v>9</v>
      </c>
      <c r="F347" s="5">
        <v>12.54</v>
      </c>
      <c r="G347" s="85">
        <f t="shared" si="42"/>
        <v>12.54</v>
      </c>
      <c r="H347" s="84"/>
      <c r="I347" s="85">
        <f t="shared" si="43"/>
        <v>0</v>
      </c>
    </row>
    <row r="348" spans="1:9">
      <c r="A348" s="157">
        <v>0</v>
      </c>
      <c r="B348" s="158">
        <v>715250</v>
      </c>
      <c r="C348" s="4" t="s">
        <v>105</v>
      </c>
      <c r="D348" s="4" t="s">
        <v>2539</v>
      </c>
      <c r="E348" s="4" t="s">
        <v>9</v>
      </c>
      <c r="F348" s="5">
        <v>12.54</v>
      </c>
      <c r="G348" s="85">
        <f t="shared" si="42"/>
        <v>12.54</v>
      </c>
      <c r="H348" s="84"/>
      <c r="I348" s="85">
        <f t="shared" si="43"/>
        <v>0</v>
      </c>
    </row>
    <row r="349" spans="1:9" ht="12" thickBot="1">
      <c r="A349" s="157"/>
      <c r="B349" s="320" t="s">
        <v>3723</v>
      </c>
      <c r="C349" s="320"/>
      <c r="D349" s="320"/>
      <c r="E349" s="320"/>
      <c r="F349" s="321"/>
      <c r="G349" s="85"/>
      <c r="H349" s="84"/>
      <c r="I349" s="85"/>
    </row>
    <row r="350" spans="1:9">
      <c r="A350" s="157">
        <v>0</v>
      </c>
      <c r="B350" s="161">
        <v>721122</v>
      </c>
      <c r="C350" s="6" t="s">
        <v>3600</v>
      </c>
      <c r="D350" s="6" t="s">
        <v>2527</v>
      </c>
      <c r="E350" s="6" t="s">
        <v>1905</v>
      </c>
      <c r="F350" s="7">
        <v>23.79</v>
      </c>
      <c r="G350" s="85">
        <f>F350*(1-Скидка_ROXELPRO)</f>
        <v>23.79</v>
      </c>
      <c r="H350" s="84"/>
      <c r="I350" s="85">
        <f>G350*H350</f>
        <v>0</v>
      </c>
    </row>
    <row r="351" spans="1:9">
      <c r="A351" s="157">
        <v>0</v>
      </c>
      <c r="B351" s="161">
        <v>721132</v>
      </c>
      <c r="C351" s="6" t="s">
        <v>3601</v>
      </c>
      <c r="D351" s="6" t="s">
        <v>2527</v>
      </c>
      <c r="E351" s="6" t="s">
        <v>1905</v>
      </c>
      <c r="F351" s="7">
        <v>23.79</v>
      </c>
      <c r="G351" s="85">
        <f>F351*(1-Скидка_ROXELPRO)</f>
        <v>23.79</v>
      </c>
      <c r="H351" s="84"/>
      <c r="I351" s="85">
        <f>G351*H351</f>
        <v>0</v>
      </c>
    </row>
    <row r="352" spans="1:9">
      <c r="A352" s="157">
        <v>0</v>
      </c>
      <c r="B352" s="161">
        <v>721142</v>
      </c>
      <c r="C352" s="6" t="s">
        <v>3602</v>
      </c>
      <c r="D352" s="6" t="s">
        <v>2527</v>
      </c>
      <c r="E352" s="6" t="s">
        <v>1905</v>
      </c>
      <c r="F352" s="7">
        <v>23.79</v>
      </c>
      <c r="G352" s="85">
        <f>F352*(1-Скидка_ROXELPRO)</f>
        <v>23.79</v>
      </c>
      <c r="H352" s="84"/>
      <c r="I352" s="85">
        <f>G352*H352</f>
        <v>0</v>
      </c>
    </row>
    <row r="353" spans="1:9">
      <c r="A353" s="157">
        <v>0</v>
      </c>
      <c r="B353" s="158">
        <v>721152</v>
      </c>
      <c r="C353" s="4" t="s">
        <v>3603</v>
      </c>
      <c r="D353" s="4" t="s">
        <v>3604</v>
      </c>
      <c r="E353" s="4" t="s">
        <v>3605</v>
      </c>
      <c r="F353" s="5">
        <v>23.79</v>
      </c>
      <c r="G353" s="85">
        <f>F353*(1-Скидка_ROXELPRO)</f>
        <v>23.79</v>
      </c>
      <c r="H353" s="84"/>
      <c r="I353" s="85">
        <f>G353*H353</f>
        <v>0</v>
      </c>
    </row>
    <row r="354" spans="1:9">
      <c r="A354" s="157">
        <v>0</v>
      </c>
      <c r="B354" s="161">
        <v>721221</v>
      </c>
      <c r="C354" s="6" t="s">
        <v>3623</v>
      </c>
      <c r="D354" s="6" t="s">
        <v>2527</v>
      </c>
      <c r="E354" s="6" t="s">
        <v>1905</v>
      </c>
      <c r="F354" s="7">
        <v>22.61</v>
      </c>
      <c r="G354" s="85">
        <f t="shared" si="42"/>
        <v>22.61</v>
      </c>
      <c r="H354" s="84"/>
      <c r="I354" s="85">
        <f t="shared" si="43"/>
        <v>0</v>
      </c>
    </row>
    <row r="355" spans="1:9">
      <c r="A355" s="157">
        <v>0</v>
      </c>
      <c r="B355" s="161">
        <v>721231</v>
      </c>
      <c r="C355" s="6" t="s">
        <v>3624</v>
      </c>
      <c r="D355" s="6" t="s">
        <v>2527</v>
      </c>
      <c r="E355" s="6" t="s">
        <v>1905</v>
      </c>
      <c r="F355" s="7">
        <v>22.61</v>
      </c>
      <c r="G355" s="85">
        <f t="shared" si="42"/>
        <v>22.61</v>
      </c>
      <c r="H355" s="84"/>
      <c r="I355" s="85">
        <f t="shared" si="43"/>
        <v>0</v>
      </c>
    </row>
    <row r="356" spans="1:9">
      <c r="A356" s="157">
        <v>0</v>
      </c>
      <c r="B356" s="161">
        <v>721241</v>
      </c>
      <c r="C356" s="6" t="s">
        <v>3625</v>
      </c>
      <c r="D356" s="6" t="s">
        <v>2527</v>
      </c>
      <c r="E356" s="6" t="s">
        <v>1905</v>
      </c>
      <c r="F356" s="7">
        <v>22.61</v>
      </c>
      <c r="G356" s="85">
        <f t="shared" si="42"/>
        <v>22.61</v>
      </c>
      <c r="H356" s="84"/>
      <c r="I356" s="85">
        <f t="shared" si="43"/>
        <v>0</v>
      </c>
    </row>
    <row r="357" spans="1:9">
      <c r="A357" s="157">
        <v>0</v>
      </c>
      <c r="B357" s="158">
        <v>721251</v>
      </c>
      <c r="C357" s="4" t="s">
        <v>3606</v>
      </c>
      <c r="D357" s="4" t="s">
        <v>3604</v>
      </c>
      <c r="E357" s="4" t="s">
        <v>3605</v>
      </c>
      <c r="F357" s="5">
        <v>22.61</v>
      </c>
      <c r="G357" s="85">
        <f>F357*(1-Скидка_ROXELPRO)</f>
        <v>22.61</v>
      </c>
      <c r="H357" s="84"/>
      <c r="I357" s="85">
        <f>G357*H357</f>
        <v>0</v>
      </c>
    </row>
    <row r="358" spans="1:9">
      <c r="A358" s="157">
        <v>0</v>
      </c>
      <c r="B358" s="158">
        <v>721421</v>
      </c>
      <c r="C358" s="4" t="s">
        <v>106</v>
      </c>
      <c r="D358" s="4" t="s">
        <v>2527</v>
      </c>
      <c r="E358" s="4" t="s">
        <v>1905</v>
      </c>
      <c r="F358" s="5">
        <v>21.28</v>
      </c>
      <c r="G358" s="85">
        <f t="shared" si="42"/>
        <v>21.28</v>
      </c>
      <c r="H358" s="84"/>
      <c r="I358" s="85">
        <f t="shared" si="43"/>
        <v>0</v>
      </c>
    </row>
    <row r="359" spans="1:9">
      <c r="A359" s="157">
        <v>0</v>
      </c>
      <c r="B359" s="158">
        <v>721431</v>
      </c>
      <c r="C359" s="4" t="s">
        <v>107</v>
      </c>
      <c r="D359" s="4" t="s">
        <v>2527</v>
      </c>
      <c r="E359" s="4" t="s">
        <v>1905</v>
      </c>
      <c r="F359" s="5">
        <v>21.28</v>
      </c>
      <c r="G359" s="85">
        <f t="shared" si="42"/>
        <v>21.28</v>
      </c>
      <c r="H359" s="84"/>
      <c r="I359" s="85">
        <f t="shared" si="43"/>
        <v>0</v>
      </c>
    </row>
    <row r="360" spans="1:9">
      <c r="A360" s="157">
        <v>0</v>
      </c>
      <c r="B360" s="158">
        <v>721441</v>
      </c>
      <c r="C360" s="4" t="s">
        <v>108</v>
      </c>
      <c r="D360" s="4" t="s">
        <v>2527</v>
      </c>
      <c r="E360" s="4" t="s">
        <v>1905</v>
      </c>
      <c r="F360" s="5">
        <v>21.28</v>
      </c>
      <c r="G360" s="85">
        <f t="shared" si="42"/>
        <v>21.28</v>
      </c>
      <c r="H360" s="84"/>
      <c r="I360" s="85">
        <f t="shared" si="43"/>
        <v>0</v>
      </c>
    </row>
    <row r="361" spans="1:9">
      <c r="A361" s="157">
        <v>0</v>
      </c>
      <c r="B361" s="158">
        <v>721451</v>
      </c>
      <c r="C361" s="4" t="s">
        <v>3607</v>
      </c>
      <c r="D361" s="4" t="s">
        <v>3604</v>
      </c>
      <c r="E361" s="4" t="s">
        <v>3605</v>
      </c>
      <c r="F361" s="5">
        <v>21.28</v>
      </c>
      <c r="G361" s="85">
        <f>F361*(1-Скидка_ROXELPRO)</f>
        <v>21.28</v>
      </c>
      <c r="H361" s="84"/>
      <c r="I361" s="85">
        <f>G361*H361</f>
        <v>0</v>
      </c>
    </row>
    <row r="362" spans="1:9">
      <c r="A362" s="157">
        <v>0</v>
      </c>
      <c r="B362" s="158">
        <v>729112</v>
      </c>
      <c r="C362" s="4" t="s">
        <v>3045</v>
      </c>
      <c r="D362" s="4" t="s">
        <v>2500</v>
      </c>
      <c r="E362" s="4" t="s">
        <v>9</v>
      </c>
      <c r="F362" s="5">
        <v>4.76</v>
      </c>
      <c r="G362" s="85">
        <f>F362*(1-Скидка_ROXELPRO)</f>
        <v>4.76</v>
      </c>
      <c r="H362" s="84"/>
      <c r="I362" s="85">
        <f>G362*H362</f>
        <v>0</v>
      </c>
    </row>
    <row r="363" spans="1:9" ht="12" thickBot="1">
      <c r="A363" s="157"/>
      <c r="B363" s="320" t="s">
        <v>109</v>
      </c>
      <c r="C363" s="320"/>
      <c r="D363" s="320"/>
      <c r="E363" s="320"/>
      <c r="F363" s="321"/>
      <c r="G363" s="85"/>
      <c r="H363" s="84"/>
      <c r="I363" s="85"/>
    </row>
    <row r="364" spans="1:9" ht="12" thickBot="1">
      <c r="A364" s="157"/>
      <c r="B364" s="320" t="s">
        <v>3724</v>
      </c>
      <c r="C364" s="320"/>
      <c r="D364" s="320"/>
      <c r="E364" s="320"/>
      <c r="F364" s="321"/>
      <c r="G364" s="85"/>
      <c r="H364" s="84"/>
      <c r="I364" s="85"/>
    </row>
    <row r="365" spans="1:9">
      <c r="A365" s="157">
        <v>0</v>
      </c>
      <c r="B365" s="158">
        <v>911211</v>
      </c>
      <c r="C365" s="4" t="s">
        <v>4921</v>
      </c>
      <c r="D365" s="4" t="s">
        <v>4922</v>
      </c>
      <c r="E365" s="4" t="s">
        <v>9</v>
      </c>
      <c r="F365" s="5">
        <v>0.18</v>
      </c>
      <c r="G365" s="85">
        <f>F365*(1-Скидка_ROXELPRO)</f>
        <v>0.18</v>
      </c>
      <c r="H365" s="84"/>
      <c r="I365" s="85">
        <f>G365*H365</f>
        <v>0</v>
      </c>
    </row>
    <row r="366" spans="1:9">
      <c r="A366" s="157">
        <v>0</v>
      </c>
      <c r="B366" s="158">
        <v>911231</v>
      </c>
      <c r="C366" s="4" t="s">
        <v>4923</v>
      </c>
      <c r="D366" s="4" t="s">
        <v>4922</v>
      </c>
      <c r="E366" s="4" t="s">
        <v>9</v>
      </c>
      <c r="F366" s="5">
        <v>0.15</v>
      </c>
      <c r="G366" s="85">
        <f>F366*(1-Скидка_ROXELPRO)</f>
        <v>0.15</v>
      </c>
      <c r="H366" s="84"/>
      <c r="I366" s="85">
        <f>G366*H366</f>
        <v>0</v>
      </c>
    </row>
    <row r="367" spans="1:9">
      <c r="A367" s="157">
        <v>0</v>
      </c>
      <c r="B367" s="158">
        <v>912223</v>
      </c>
      <c r="C367" s="4" t="s">
        <v>3443</v>
      </c>
      <c r="D367" s="4" t="s">
        <v>2528</v>
      </c>
      <c r="E367" s="4" t="s">
        <v>2529</v>
      </c>
      <c r="F367" s="5">
        <v>63.45</v>
      </c>
      <c r="G367" s="85">
        <f>F367*(1-Скидка_ROXELPRO)</f>
        <v>63.45</v>
      </c>
      <c r="H367" s="84"/>
      <c r="I367" s="85">
        <f>G367*H367</f>
        <v>0</v>
      </c>
    </row>
    <row r="368" spans="1:9">
      <c r="A368" s="157">
        <v>0</v>
      </c>
      <c r="B368" s="158">
        <v>913213</v>
      </c>
      <c r="C368" s="4" t="s">
        <v>4896</v>
      </c>
      <c r="D368" s="4" t="s">
        <v>2528</v>
      </c>
      <c r="E368" s="4" t="s">
        <v>2529</v>
      </c>
      <c r="F368" s="5">
        <v>56.94</v>
      </c>
      <c r="G368" s="85">
        <f>F368*(1-Скидка_ROXELPRO)</f>
        <v>56.94</v>
      </c>
      <c r="H368" s="84"/>
      <c r="I368" s="85">
        <f t="shared" si="43"/>
        <v>0</v>
      </c>
    </row>
    <row r="369" spans="1:9">
      <c r="A369" s="157">
        <v>0</v>
      </c>
      <c r="B369" s="158">
        <v>913223</v>
      </c>
      <c r="C369" s="4" t="s">
        <v>110</v>
      </c>
      <c r="D369" s="4" t="s">
        <v>2528</v>
      </c>
      <c r="E369" s="4" t="s">
        <v>2529</v>
      </c>
      <c r="F369" s="5">
        <v>51.45</v>
      </c>
      <c r="G369" s="85">
        <f>F369*(1-Скидка_ROXELPRO)</f>
        <v>51.45</v>
      </c>
      <c r="H369" s="84"/>
      <c r="I369" s="85">
        <f t="shared" si="43"/>
        <v>0</v>
      </c>
    </row>
    <row r="370" spans="1:9" ht="12" thickBot="1">
      <c r="A370" s="157"/>
      <c r="B370" s="320" t="s">
        <v>3725</v>
      </c>
      <c r="C370" s="320"/>
      <c r="D370" s="320"/>
      <c r="E370" s="320"/>
      <c r="F370" s="321"/>
      <c r="G370" s="85"/>
      <c r="H370" s="84"/>
      <c r="I370" s="85"/>
    </row>
    <row r="371" spans="1:9">
      <c r="A371" s="157">
        <v>0</v>
      </c>
      <c r="B371" s="158">
        <v>921011</v>
      </c>
      <c r="C371" s="4" t="s">
        <v>111</v>
      </c>
      <c r="D371" s="4" t="s">
        <v>2511</v>
      </c>
      <c r="E371" s="4" t="s">
        <v>1904</v>
      </c>
      <c r="F371" s="5">
        <v>40.68</v>
      </c>
      <c r="G371" s="85">
        <f t="shared" ref="G371:G378" si="44">F371*(1-Скидка_ROXELPRO)</f>
        <v>40.68</v>
      </c>
      <c r="H371" s="84"/>
      <c r="I371" s="85">
        <f t="shared" ref="I371:I378" si="45">G371*H371</f>
        <v>0</v>
      </c>
    </row>
    <row r="372" spans="1:9">
      <c r="A372" s="157">
        <v>0</v>
      </c>
      <c r="B372" s="158">
        <v>921012</v>
      </c>
      <c r="C372" s="4" t="s">
        <v>112</v>
      </c>
      <c r="D372" s="4" t="s">
        <v>2511</v>
      </c>
      <c r="E372" s="4" t="s">
        <v>1904</v>
      </c>
      <c r="F372" s="5">
        <v>52.88</v>
      </c>
      <c r="G372" s="85">
        <f t="shared" si="44"/>
        <v>52.88</v>
      </c>
      <c r="H372" s="84"/>
      <c r="I372" s="85">
        <f t="shared" si="45"/>
        <v>0</v>
      </c>
    </row>
    <row r="373" spans="1:9">
      <c r="A373" s="157">
        <v>0</v>
      </c>
      <c r="B373" s="158">
        <v>921013</v>
      </c>
      <c r="C373" s="4" t="s">
        <v>113</v>
      </c>
      <c r="D373" s="4" t="s">
        <v>2511</v>
      </c>
      <c r="E373" s="4" t="s">
        <v>1904</v>
      </c>
      <c r="F373" s="5">
        <v>77.28</v>
      </c>
      <c r="G373" s="85">
        <f t="shared" si="44"/>
        <v>77.28</v>
      </c>
      <c r="H373" s="84"/>
      <c r="I373" s="85">
        <f t="shared" si="45"/>
        <v>0</v>
      </c>
    </row>
    <row r="374" spans="1:9">
      <c r="A374" s="157">
        <v>0</v>
      </c>
      <c r="B374" s="158">
        <v>921014</v>
      </c>
      <c r="C374" s="4" t="s">
        <v>114</v>
      </c>
      <c r="D374" s="4" t="s">
        <v>2498</v>
      </c>
      <c r="E374" s="4" t="s">
        <v>1905</v>
      </c>
      <c r="F374" s="5">
        <v>61.02</v>
      </c>
      <c r="G374" s="85">
        <f t="shared" si="44"/>
        <v>61.02</v>
      </c>
      <c r="H374" s="84"/>
      <c r="I374" s="85">
        <f t="shared" si="45"/>
        <v>0</v>
      </c>
    </row>
    <row r="375" spans="1:9">
      <c r="A375" s="157">
        <v>0</v>
      </c>
      <c r="B375" s="158">
        <v>921021</v>
      </c>
      <c r="C375" s="4" t="s">
        <v>115</v>
      </c>
      <c r="D375" s="4" t="s">
        <v>2511</v>
      </c>
      <c r="E375" s="4" t="s">
        <v>1904</v>
      </c>
      <c r="F375" s="5">
        <v>15.06</v>
      </c>
      <c r="G375" s="85">
        <f t="shared" si="44"/>
        <v>15.06</v>
      </c>
      <c r="H375" s="84"/>
      <c r="I375" s="85">
        <f t="shared" si="45"/>
        <v>0</v>
      </c>
    </row>
    <row r="376" spans="1:9">
      <c r="A376" s="157">
        <v>0</v>
      </c>
      <c r="B376" s="158">
        <v>921022</v>
      </c>
      <c r="C376" s="4" t="s">
        <v>116</v>
      </c>
      <c r="D376" s="4" t="s">
        <v>2511</v>
      </c>
      <c r="E376" s="4" t="s">
        <v>1904</v>
      </c>
      <c r="F376" s="5">
        <v>20.34</v>
      </c>
      <c r="G376" s="85">
        <f t="shared" si="44"/>
        <v>20.34</v>
      </c>
      <c r="H376" s="84"/>
      <c r="I376" s="85">
        <f t="shared" si="45"/>
        <v>0</v>
      </c>
    </row>
    <row r="377" spans="1:9">
      <c r="A377" s="157">
        <v>0</v>
      </c>
      <c r="B377" s="158">
        <v>921023</v>
      </c>
      <c r="C377" s="4" t="s">
        <v>117</v>
      </c>
      <c r="D377" s="4" t="s">
        <v>2511</v>
      </c>
      <c r="E377" s="4" t="s">
        <v>1904</v>
      </c>
      <c r="F377" s="5">
        <v>30.92</v>
      </c>
      <c r="G377" s="85">
        <f t="shared" si="44"/>
        <v>30.92</v>
      </c>
      <c r="H377" s="84"/>
      <c r="I377" s="85">
        <f t="shared" si="45"/>
        <v>0</v>
      </c>
    </row>
    <row r="378" spans="1:9">
      <c r="A378" s="157">
        <v>0</v>
      </c>
      <c r="B378" s="158">
        <v>921024</v>
      </c>
      <c r="C378" s="4" t="s">
        <v>118</v>
      </c>
      <c r="D378" s="4" t="s">
        <v>2511</v>
      </c>
      <c r="E378" s="4" t="s">
        <v>1904</v>
      </c>
      <c r="F378" s="5">
        <v>36.619999999999997</v>
      </c>
      <c r="G378" s="85">
        <f t="shared" si="44"/>
        <v>36.619999999999997</v>
      </c>
      <c r="H378" s="84"/>
      <c r="I378" s="85">
        <f t="shared" si="45"/>
        <v>0</v>
      </c>
    </row>
    <row r="380" spans="1:9">
      <c r="A380" s="13"/>
      <c r="B380" s="13" t="s">
        <v>119</v>
      </c>
    </row>
    <row r="381" spans="1:9">
      <c r="A381" s="103"/>
      <c r="B381" s="103" t="s">
        <v>2260</v>
      </c>
      <c r="C381" s="104"/>
    </row>
    <row r="382" spans="1:9">
      <c r="A382" s="13"/>
      <c r="B382" s="13" t="s">
        <v>120</v>
      </c>
    </row>
    <row r="383" spans="1:9">
      <c r="A383" s="13"/>
      <c r="B383" s="13" t="s">
        <v>2270</v>
      </c>
    </row>
  </sheetData>
  <autoFilter ref="A7:I379" xr:uid="{F95C1B85-5511-41D3-8F11-F5D94E4D24CB}"/>
  <mergeCells count="42">
    <mergeCell ref="B236:F236"/>
    <mergeCell ref="B255:F255"/>
    <mergeCell ref="B258:F258"/>
    <mergeCell ref="B162:F162"/>
    <mergeCell ref="B195:F195"/>
    <mergeCell ref="B205:F205"/>
    <mergeCell ref="B224:F224"/>
    <mergeCell ref="B235:F235"/>
    <mergeCell ref="B111:F111"/>
    <mergeCell ref="B124:F124"/>
    <mergeCell ref="B134:F134"/>
    <mergeCell ref="B137:F137"/>
    <mergeCell ref="B161:F161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  <mergeCell ref="B76:F76"/>
    <mergeCell ref="B93:F93"/>
    <mergeCell ref="B99:F99"/>
    <mergeCell ref="B100:F100"/>
    <mergeCell ref="B106:F106"/>
    <mergeCell ref="B103:F103"/>
    <mergeCell ref="B363:F363"/>
    <mergeCell ref="B364:F364"/>
    <mergeCell ref="B370:F370"/>
    <mergeCell ref="B279:F279"/>
    <mergeCell ref="B280:F280"/>
    <mergeCell ref="B290:F290"/>
    <mergeCell ref="B294:F294"/>
    <mergeCell ref="B307:F307"/>
    <mergeCell ref="B320:F320"/>
    <mergeCell ref="B335:F335"/>
    <mergeCell ref="B336:F336"/>
    <mergeCell ref="B349:F349"/>
  </mergeCells>
  <hyperlinks>
    <hyperlink ref="D6" location="Содержание!A1" display="Содержание" xr:uid="{C528C7DE-A4DB-4B5C-8949-BEB82097FA46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37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9921875" defaultRowHeight="11.65" outlineLevelCol="1"/>
  <cols>
    <col min="1" max="1" width="7.73046875" style="1" hidden="1" customWidth="1" outlineLevel="1"/>
    <col min="2" max="2" width="10" style="1" customWidth="1" collapsed="1"/>
    <col min="3" max="3" width="7.796875" style="1" customWidth="1"/>
    <col min="4" max="4" width="66.265625" style="1" customWidth="1"/>
    <col min="5" max="5" width="10.73046875" style="1" customWidth="1"/>
    <col min="6" max="6" width="7" style="1" customWidth="1"/>
    <col min="7" max="7" width="8.19921875" style="1" customWidth="1"/>
    <col min="8" max="10" width="9.19921875" style="1" customWidth="1" outlineLevel="1"/>
    <col min="11" max="11" width="2.19921875" style="1" customWidth="1"/>
    <col min="12" max="16384" width="9.19921875" style="1"/>
  </cols>
  <sheetData>
    <row r="2" spans="1:10" ht="15.75">
      <c r="B2" s="319" t="s">
        <v>0</v>
      </c>
      <c r="C2" s="319"/>
      <c r="D2" s="319"/>
      <c r="E2" s="319"/>
      <c r="F2" s="319"/>
      <c r="G2" s="319"/>
    </row>
    <row r="3" spans="1:10" ht="15.75">
      <c r="B3" s="319" t="s">
        <v>3858</v>
      </c>
      <c r="C3" s="319"/>
      <c r="D3" s="319"/>
      <c r="E3" s="319"/>
      <c r="F3" s="319"/>
      <c r="G3" s="319"/>
    </row>
    <row r="4" spans="1:10">
      <c r="G4" s="2"/>
      <c r="I4" s="66"/>
    </row>
    <row r="5" spans="1:10">
      <c r="B5" s="1" t="s">
        <v>3758</v>
      </c>
      <c r="G5" s="2"/>
      <c r="I5" s="66" t="s">
        <v>1957</v>
      </c>
      <c r="J5" s="67">
        <v>0</v>
      </c>
    </row>
    <row r="6" spans="1:10" ht="14.65" thickBot="1">
      <c r="B6" s="1" t="s">
        <v>1</v>
      </c>
      <c r="E6" s="62" t="s">
        <v>2088</v>
      </c>
      <c r="I6" s="66" t="s">
        <v>1958</v>
      </c>
      <c r="J6" s="50">
        <f>SUM(J8:J365)</f>
        <v>0</v>
      </c>
    </row>
    <row r="7" spans="1:10" ht="23.65" thickBot="1">
      <c r="A7" s="76" t="s">
        <v>3238</v>
      </c>
      <c r="B7" s="155" t="s">
        <v>2281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9" t="s">
        <v>1959</v>
      </c>
      <c r="I7" s="79" t="s">
        <v>1960</v>
      </c>
      <c r="J7" s="80" t="s">
        <v>1961</v>
      </c>
    </row>
    <row r="8" spans="1:10" ht="12" thickBot="1">
      <c r="A8" s="6"/>
      <c r="B8" s="323" t="s">
        <v>2306</v>
      </c>
      <c r="C8" s="323"/>
      <c r="D8" s="323"/>
      <c r="E8" s="323"/>
      <c r="F8" s="323"/>
      <c r="G8" s="324"/>
      <c r="H8" s="110"/>
      <c r="I8" s="111"/>
      <c r="J8" s="100"/>
    </row>
    <row r="9" spans="1:10">
      <c r="A9" s="157">
        <v>0</v>
      </c>
      <c r="B9" s="113"/>
      <c r="C9" s="3">
        <v>105243</v>
      </c>
      <c r="D9" s="3" t="s">
        <v>3020</v>
      </c>
      <c r="E9" s="3" t="s">
        <v>2253</v>
      </c>
      <c r="F9" s="3" t="s">
        <v>9</v>
      </c>
      <c r="G9" s="101">
        <v>0.63</v>
      </c>
      <c r="H9" s="85">
        <f>G9*(1-Скидка_ROXELPRO_Ind)</f>
        <v>0.63</v>
      </c>
      <c r="I9" s="84"/>
      <c r="J9" s="85">
        <f>H9*I9</f>
        <v>0</v>
      </c>
    </row>
    <row r="10" spans="1:10">
      <c r="A10" s="157">
        <v>0</v>
      </c>
      <c r="B10" s="113"/>
      <c r="C10" s="3">
        <v>105245</v>
      </c>
      <c r="D10" s="3" t="s">
        <v>3023</v>
      </c>
      <c r="E10" s="3" t="s">
        <v>2253</v>
      </c>
      <c r="F10" s="3" t="s">
        <v>9</v>
      </c>
      <c r="G10" s="101">
        <v>0.67</v>
      </c>
      <c r="H10" s="85">
        <f>G10*(1-Скидка_ROXELPRO_Ind)</f>
        <v>0.67</v>
      </c>
      <c r="I10" s="84"/>
      <c r="J10" s="85">
        <f>H10*I10</f>
        <v>0</v>
      </c>
    </row>
    <row r="11" spans="1:10">
      <c r="A11" s="157">
        <v>0</v>
      </c>
      <c r="B11" s="113"/>
      <c r="C11" s="3">
        <v>105247</v>
      </c>
      <c r="D11" s="3" t="s">
        <v>3024</v>
      </c>
      <c r="E11" s="3" t="s">
        <v>2253</v>
      </c>
      <c r="F11" s="3" t="s">
        <v>9</v>
      </c>
      <c r="G11" s="101">
        <v>0.78</v>
      </c>
      <c r="H11" s="85">
        <f>G11*(1-Скидка_ROXELPRO_Ind)</f>
        <v>0.78</v>
      </c>
      <c r="I11" s="84"/>
      <c r="J11" s="85">
        <f>H11*I11</f>
        <v>0</v>
      </c>
    </row>
    <row r="12" spans="1:10">
      <c r="A12" s="157">
        <v>0</v>
      </c>
      <c r="B12" s="113"/>
      <c r="C12" s="3">
        <v>105248</v>
      </c>
      <c r="D12" s="3" t="s">
        <v>3025</v>
      </c>
      <c r="E12" s="3" t="s">
        <v>2253</v>
      </c>
      <c r="F12" s="3" t="s">
        <v>9</v>
      </c>
      <c r="G12" s="101">
        <v>0.79</v>
      </c>
      <c r="H12" s="85">
        <f>G12*(1-Скидка_ROXELPRO_Ind)</f>
        <v>0.79</v>
      </c>
      <c r="I12" s="84"/>
      <c r="J12" s="85">
        <f>H12*I12</f>
        <v>0</v>
      </c>
    </row>
    <row r="13" spans="1:10">
      <c r="A13" s="157">
        <v>0</v>
      </c>
      <c r="C13" s="3">
        <v>105343</v>
      </c>
      <c r="D13" s="3" t="s">
        <v>3221</v>
      </c>
      <c r="E13" s="3" t="s">
        <v>2253</v>
      </c>
      <c r="F13" s="3" t="s">
        <v>9</v>
      </c>
      <c r="G13" s="101">
        <v>0.63</v>
      </c>
      <c r="H13" s="85">
        <f t="shared" ref="H13:H84" si="0">G13*(1-Скидка_ROXELPRO_Ind)</f>
        <v>0.63</v>
      </c>
      <c r="I13" s="84"/>
      <c r="J13" s="85">
        <f t="shared" ref="J13:J22" si="1">H13*I13</f>
        <v>0</v>
      </c>
    </row>
    <row r="14" spans="1:10">
      <c r="A14" s="157">
        <v>0</v>
      </c>
      <c r="C14" s="3">
        <v>105345</v>
      </c>
      <c r="D14" s="3" t="s">
        <v>3239</v>
      </c>
      <c r="E14" s="3" t="s">
        <v>2253</v>
      </c>
      <c r="F14" s="3" t="s">
        <v>9</v>
      </c>
      <c r="G14" s="101">
        <v>0.67</v>
      </c>
      <c r="H14" s="85">
        <f>G14*(1-Скидка_ROXELPRO_Ind)</f>
        <v>0.67</v>
      </c>
      <c r="I14" s="84"/>
      <c r="J14" s="85">
        <f>H14*I14</f>
        <v>0</v>
      </c>
    </row>
    <row r="15" spans="1:10">
      <c r="A15" s="157">
        <v>0</v>
      </c>
      <c r="C15" s="3">
        <v>105347</v>
      </c>
      <c r="D15" s="3" t="s">
        <v>3240</v>
      </c>
      <c r="E15" s="3" t="s">
        <v>2253</v>
      </c>
      <c r="F15" s="3" t="s">
        <v>9</v>
      </c>
      <c r="G15" s="101">
        <v>0.72</v>
      </c>
      <c r="H15" s="85">
        <f>G15*(1-Скидка_ROXELPRO_Ind)</f>
        <v>0.72</v>
      </c>
      <c r="I15" s="84"/>
      <c r="J15" s="85">
        <f>H15*I15</f>
        <v>0</v>
      </c>
    </row>
    <row r="16" spans="1:10">
      <c r="A16" s="157">
        <v>0</v>
      </c>
      <c r="C16" s="3">
        <v>105348</v>
      </c>
      <c r="D16" s="3" t="s">
        <v>3241</v>
      </c>
      <c r="E16" s="3" t="s">
        <v>2253</v>
      </c>
      <c r="F16" s="3" t="s">
        <v>9</v>
      </c>
      <c r="G16" s="101">
        <v>0.79</v>
      </c>
      <c r="H16" s="85">
        <f>G16*(1-Скидка_ROXELPRO_Ind)</f>
        <v>0.79</v>
      </c>
      <c r="I16" s="84"/>
      <c r="J16" s="85">
        <f>H16*I16</f>
        <v>0</v>
      </c>
    </row>
    <row r="17" spans="1:11">
      <c r="A17" s="157">
        <v>0</v>
      </c>
      <c r="C17" s="3">
        <v>105355</v>
      </c>
      <c r="D17" s="3" t="s">
        <v>3242</v>
      </c>
      <c r="E17" s="3" t="s">
        <v>3022</v>
      </c>
      <c r="F17" s="3" t="s">
        <v>9</v>
      </c>
      <c r="G17" s="101">
        <v>1.07</v>
      </c>
      <c r="H17" s="85">
        <f>G17*(1-Скидка_ROXELPRO_Ind)</f>
        <v>1.07</v>
      </c>
      <c r="I17" s="84"/>
      <c r="J17" s="85">
        <f>H17*I17</f>
        <v>0</v>
      </c>
    </row>
    <row r="18" spans="1:11">
      <c r="A18" s="157">
        <v>0</v>
      </c>
      <c r="C18" s="3">
        <v>105366</v>
      </c>
      <c r="D18" s="3" t="s">
        <v>3243</v>
      </c>
      <c r="E18" s="3" t="s">
        <v>2307</v>
      </c>
      <c r="F18" s="3" t="s">
        <v>9</v>
      </c>
      <c r="G18" s="101">
        <v>1.24</v>
      </c>
      <c r="H18" s="85">
        <f t="shared" si="0"/>
        <v>1.24</v>
      </c>
      <c r="I18" s="84"/>
      <c r="J18" s="85">
        <f t="shared" si="1"/>
        <v>0</v>
      </c>
    </row>
    <row r="19" spans="1:11">
      <c r="A19" s="157">
        <v>0</v>
      </c>
      <c r="C19" s="3">
        <v>105369</v>
      </c>
      <c r="D19" s="3" t="s">
        <v>3244</v>
      </c>
      <c r="E19" s="3" t="s">
        <v>2307</v>
      </c>
      <c r="F19" s="3" t="s">
        <v>9</v>
      </c>
      <c r="G19" s="101">
        <v>1.33</v>
      </c>
      <c r="H19" s="85">
        <f>G19*(1-Скидка_ROXELPRO_Ind)</f>
        <v>1.33</v>
      </c>
      <c r="I19" s="84"/>
      <c r="J19" s="85">
        <f>H19*I19</f>
        <v>0</v>
      </c>
    </row>
    <row r="20" spans="1:11">
      <c r="A20" s="157">
        <v>0</v>
      </c>
      <c r="C20" s="3">
        <v>105376</v>
      </c>
      <c r="D20" s="3" t="s">
        <v>3245</v>
      </c>
      <c r="E20" s="3" t="s">
        <v>2308</v>
      </c>
      <c r="F20" s="3" t="s">
        <v>9</v>
      </c>
      <c r="G20" s="101">
        <v>1.97</v>
      </c>
      <c r="H20" s="85">
        <f>G20*(1-Скидка_ROXELPRO_Ind)</f>
        <v>1.97</v>
      </c>
      <c r="I20" s="84"/>
      <c r="J20" s="85">
        <f>H20*I20</f>
        <v>0</v>
      </c>
    </row>
    <row r="21" spans="1:11">
      <c r="A21" s="157">
        <v>0</v>
      </c>
      <c r="B21" s="109"/>
      <c r="C21" s="3">
        <v>105377</v>
      </c>
      <c r="D21" s="3" t="s">
        <v>3855</v>
      </c>
      <c r="E21" s="3" t="s">
        <v>2308</v>
      </c>
      <c r="F21" s="3" t="s">
        <v>9</v>
      </c>
      <c r="G21" s="101">
        <v>1.97</v>
      </c>
      <c r="H21" s="85">
        <f>G21*(1-Скидка_ROXELPRO_Ind)</f>
        <v>1.97</v>
      </c>
      <c r="I21" s="84"/>
      <c r="J21" s="85">
        <f>H21*I21</f>
        <v>0</v>
      </c>
    </row>
    <row r="22" spans="1:11">
      <c r="A22" s="157">
        <v>0</v>
      </c>
      <c r="C22" s="3">
        <v>105378</v>
      </c>
      <c r="D22" s="3" t="s">
        <v>3246</v>
      </c>
      <c r="E22" s="3" t="s">
        <v>2308</v>
      </c>
      <c r="F22" s="3" t="s">
        <v>9</v>
      </c>
      <c r="G22" s="101">
        <v>1.78</v>
      </c>
      <c r="H22" s="85">
        <f t="shared" si="0"/>
        <v>1.78</v>
      </c>
      <c r="I22" s="84"/>
      <c r="J22" s="85">
        <f t="shared" si="1"/>
        <v>0</v>
      </c>
    </row>
    <row r="23" spans="1:11">
      <c r="A23" s="157">
        <v>0</v>
      </c>
      <c r="C23" s="3">
        <v>105410</v>
      </c>
      <c r="D23" s="3" t="s">
        <v>3415</v>
      </c>
      <c r="E23" s="3" t="s">
        <v>2277</v>
      </c>
      <c r="F23" s="3" t="s">
        <v>9</v>
      </c>
      <c r="G23" s="101">
        <v>5.61</v>
      </c>
      <c r="H23" s="85">
        <f t="shared" ref="H23:H31" si="2">G23*(1-Скидка_ROXELPRO_Ind)</f>
        <v>5.61</v>
      </c>
      <c r="I23" s="84"/>
      <c r="J23" s="85">
        <f t="shared" ref="J23:J31" si="3">H23*I23</f>
        <v>0</v>
      </c>
    </row>
    <row r="24" spans="1:11">
      <c r="A24" s="157">
        <v>0</v>
      </c>
      <c r="C24" s="3">
        <v>105543</v>
      </c>
      <c r="D24" s="3" t="s">
        <v>3021</v>
      </c>
      <c r="E24" s="3" t="s">
        <v>2253</v>
      </c>
      <c r="F24" s="3" t="s">
        <v>9</v>
      </c>
      <c r="G24" s="101">
        <v>0.63</v>
      </c>
      <c r="H24" s="85">
        <f t="shared" si="2"/>
        <v>0.63</v>
      </c>
      <c r="I24" s="84"/>
      <c r="J24" s="85">
        <f t="shared" si="3"/>
        <v>0</v>
      </c>
    </row>
    <row r="25" spans="1:11">
      <c r="A25" s="157">
        <v>0</v>
      </c>
      <c r="B25" s="109"/>
      <c r="C25" s="3">
        <v>105610</v>
      </c>
      <c r="D25" s="3" t="s">
        <v>3856</v>
      </c>
      <c r="E25" s="3" t="s">
        <v>2277</v>
      </c>
      <c r="F25" s="3" t="s">
        <v>9</v>
      </c>
      <c r="G25" s="101">
        <v>6.48</v>
      </c>
      <c r="H25" s="85">
        <f t="shared" ref="H25" si="4">G25*(1-Скидка_ROXELPRO_Ind)</f>
        <v>6.48</v>
      </c>
      <c r="I25" s="84"/>
      <c r="J25" s="85">
        <f t="shared" ref="J25" si="5">H25*I25</f>
        <v>0</v>
      </c>
    </row>
    <row r="26" spans="1:11">
      <c r="A26" s="157">
        <v>0</v>
      </c>
      <c r="C26" s="3">
        <v>105643</v>
      </c>
      <c r="D26" s="3" t="s">
        <v>3293</v>
      </c>
      <c r="E26" s="3" t="s">
        <v>2253</v>
      </c>
      <c r="F26" s="3" t="s">
        <v>9</v>
      </c>
      <c r="G26" s="101">
        <v>0.7</v>
      </c>
      <c r="H26" s="85">
        <f t="shared" si="2"/>
        <v>0.7</v>
      </c>
      <c r="I26" s="84"/>
      <c r="J26" s="85">
        <f t="shared" si="3"/>
        <v>0</v>
      </c>
      <c r="K26" s="109"/>
    </row>
    <row r="27" spans="1:11">
      <c r="A27" s="157">
        <v>0</v>
      </c>
      <c r="C27" s="3">
        <v>108249</v>
      </c>
      <c r="D27" s="3" t="s">
        <v>3294</v>
      </c>
      <c r="E27" s="3" t="s">
        <v>2308</v>
      </c>
      <c r="F27" s="3" t="s">
        <v>9</v>
      </c>
      <c r="G27" s="101">
        <v>1.1399999999999999</v>
      </c>
      <c r="H27" s="85">
        <f t="shared" si="2"/>
        <v>1.1399999999999999</v>
      </c>
      <c r="I27" s="84"/>
      <c r="J27" s="85">
        <f t="shared" si="3"/>
        <v>0</v>
      </c>
      <c r="K27" s="109"/>
    </row>
    <row r="28" spans="1:11">
      <c r="A28" s="157">
        <v>0</v>
      </c>
      <c r="C28" s="3">
        <v>108349</v>
      </c>
      <c r="D28" s="3" t="s">
        <v>3247</v>
      </c>
      <c r="E28" s="3" t="s">
        <v>2308</v>
      </c>
      <c r="F28" s="3" t="s">
        <v>9</v>
      </c>
      <c r="G28" s="101">
        <v>1.1399999999999999</v>
      </c>
      <c r="H28" s="85">
        <f t="shared" si="2"/>
        <v>1.1399999999999999</v>
      </c>
      <c r="I28" s="84"/>
      <c r="J28" s="85">
        <f t="shared" si="3"/>
        <v>0</v>
      </c>
    </row>
    <row r="29" spans="1:11">
      <c r="A29" s="157">
        <v>0</v>
      </c>
      <c r="C29" s="3">
        <v>108369</v>
      </c>
      <c r="D29" s="3" t="s">
        <v>3248</v>
      </c>
      <c r="E29" s="3" t="s">
        <v>2309</v>
      </c>
      <c r="F29" s="3" t="s">
        <v>9</v>
      </c>
      <c r="G29" s="101">
        <v>2.06</v>
      </c>
      <c r="H29" s="85">
        <f t="shared" si="2"/>
        <v>2.06</v>
      </c>
      <c r="I29" s="84"/>
      <c r="J29" s="85">
        <f t="shared" si="3"/>
        <v>0</v>
      </c>
    </row>
    <row r="30" spans="1:11">
      <c r="A30" s="157">
        <v>0</v>
      </c>
      <c r="C30" s="3">
        <v>108379</v>
      </c>
      <c r="D30" s="3" t="s">
        <v>3249</v>
      </c>
      <c r="E30" s="3" t="s">
        <v>2310</v>
      </c>
      <c r="F30" s="3" t="s">
        <v>9</v>
      </c>
      <c r="G30" s="101">
        <v>3.68</v>
      </c>
      <c r="H30" s="85">
        <f t="shared" si="2"/>
        <v>3.68</v>
      </c>
      <c r="I30" s="84"/>
      <c r="J30" s="85">
        <f t="shared" si="3"/>
        <v>0</v>
      </c>
    </row>
    <row r="31" spans="1:11">
      <c r="A31" s="157">
        <v>0</v>
      </c>
      <c r="C31" s="3">
        <v>108549</v>
      </c>
      <c r="D31" s="3" t="s">
        <v>3416</v>
      </c>
      <c r="E31" s="3" t="s">
        <v>2308</v>
      </c>
      <c r="F31" s="3" t="s">
        <v>9</v>
      </c>
      <c r="G31" s="101">
        <v>1.06</v>
      </c>
      <c r="H31" s="85">
        <f t="shared" si="2"/>
        <v>1.06</v>
      </c>
      <c r="I31" s="84"/>
      <c r="J31" s="85">
        <f t="shared" si="3"/>
        <v>0</v>
      </c>
    </row>
    <row r="32" spans="1:11">
      <c r="A32" s="157">
        <v>0</v>
      </c>
      <c r="B32" s="283"/>
      <c r="C32" s="3">
        <v>108749</v>
      </c>
      <c r="D32" s="3" t="s">
        <v>4792</v>
      </c>
      <c r="E32" s="3" t="s">
        <v>2308</v>
      </c>
      <c r="F32" s="3" t="s">
        <v>9</v>
      </c>
      <c r="G32" s="5">
        <v>1.1100000000000001</v>
      </c>
      <c r="H32" s="85">
        <f t="shared" ref="H32:H33" si="6">G32*(1-Скидка_ROXELPRO_Ind)</f>
        <v>1.1100000000000001</v>
      </c>
      <c r="I32" s="84"/>
      <c r="J32" s="85">
        <f t="shared" ref="J32:J33" si="7">H32*I32</f>
        <v>0</v>
      </c>
    </row>
    <row r="33" spans="1:10" ht="12" thickBot="1">
      <c r="A33" s="157">
        <v>0</v>
      </c>
      <c r="B33" s="283"/>
      <c r="C33" s="3">
        <v>108769</v>
      </c>
      <c r="D33" s="3" t="s">
        <v>4793</v>
      </c>
      <c r="E33" s="3" t="s">
        <v>2309</v>
      </c>
      <c r="F33" s="3" t="s">
        <v>9</v>
      </c>
      <c r="G33" s="5">
        <v>2.16</v>
      </c>
      <c r="H33" s="85">
        <f t="shared" si="6"/>
        <v>2.16</v>
      </c>
      <c r="I33" s="84"/>
      <c r="J33" s="85">
        <f t="shared" si="7"/>
        <v>0</v>
      </c>
    </row>
    <row r="34" spans="1:10" ht="12" thickBot="1">
      <c r="A34" s="157"/>
      <c r="B34" s="323" t="s">
        <v>2311</v>
      </c>
      <c r="C34" s="323"/>
      <c r="D34" s="323"/>
      <c r="E34" s="323"/>
      <c r="F34" s="323"/>
      <c r="G34" s="324"/>
      <c r="H34" s="85"/>
      <c r="I34" s="84"/>
      <c r="J34" s="85"/>
    </row>
    <row r="35" spans="1:10">
      <c r="A35" s="157">
        <v>0</v>
      </c>
      <c r="C35" s="3">
        <v>110341</v>
      </c>
      <c r="D35" s="3" t="s">
        <v>2254</v>
      </c>
      <c r="E35" s="3" t="s">
        <v>2497</v>
      </c>
      <c r="F35" s="3" t="s">
        <v>9</v>
      </c>
      <c r="G35" s="101">
        <v>2.09</v>
      </c>
      <c r="H35" s="85">
        <f t="shared" si="0"/>
        <v>2.09</v>
      </c>
      <c r="I35" s="84"/>
      <c r="J35" s="85">
        <f t="shared" ref="J35:J44" si="8">H35*I35</f>
        <v>0</v>
      </c>
    </row>
    <row r="36" spans="1:10">
      <c r="A36" s="157">
        <v>0</v>
      </c>
      <c r="C36" s="3">
        <v>110342</v>
      </c>
      <c r="D36" s="3" t="s">
        <v>4915</v>
      </c>
      <c r="E36" s="3" t="s">
        <v>2497</v>
      </c>
      <c r="F36" s="3" t="s">
        <v>9</v>
      </c>
      <c r="G36" s="101">
        <v>1.98</v>
      </c>
      <c r="H36" s="85">
        <f t="shared" ref="H36" si="9">G36*(1-Скидка_ROXELPRO_Ind)</f>
        <v>1.98</v>
      </c>
      <c r="I36" s="84"/>
      <c r="J36" s="85">
        <f t="shared" ref="J36" si="10">H36*I36</f>
        <v>0</v>
      </c>
    </row>
    <row r="37" spans="1:10">
      <c r="A37" s="157">
        <v>0</v>
      </c>
      <c r="C37" s="3">
        <v>110343</v>
      </c>
      <c r="D37" s="3" t="s">
        <v>2255</v>
      </c>
      <c r="E37" s="3" t="s">
        <v>2497</v>
      </c>
      <c r="F37" s="3" t="s">
        <v>9</v>
      </c>
      <c r="G37" s="101">
        <v>1.61</v>
      </c>
      <c r="H37" s="85">
        <f t="shared" si="0"/>
        <v>1.61</v>
      </c>
      <c r="I37" s="84"/>
      <c r="J37" s="85">
        <f t="shared" si="8"/>
        <v>0</v>
      </c>
    </row>
    <row r="38" spans="1:10">
      <c r="A38" s="157">
        <v>0</v>
      </c>
      <c r="C38" s="3">
        <v>110345</v>
      </c>
      <c r="D38" s="3" t="s">
        <v>2256</v>
      </c>
      <c r="E38" s="3" t="s">
        <v>2497</v>
      </c>
      <c r="F38" s="3" t="s">
        <v>9</v>
      </c>
      <c r="G38" s="101">
        <v>1.27</v>
      </c>
      <c r="H38" s="85">
        <f t="shared" si="0"/>
        <v>1.27</v>
      </c>
      <c r="I38" s="84"/>
      <c r="J38" s="85">
        <f t="shared" si="8"/>
        <v>0</v>
      </c>
    </row>
    <row r="39" spans="1:10">
      <c r="A39" s="157">
        <v>0</v>
      </c>
      <c r="C39" s="3">
        <v>110346</v>
      </c>
      <c r="D39" s="3" t="s">
        <v>2279</v>
      </c>
      <c r="E39" s="3" t="s">
        <v>2497</v>
      </c>
      <c r="F39" s="3" t="s">
        <v>9</v>
      </c>
      <c r="G39" s="101">
        <v>1.18</v>
      </c>
      <c r="H39" s="85">
        <f>G39*(1-Скидка_ROXELPRO_Ind)</f>
        <v>1.18</v>
      </c>
      <c r="I39" s="84"/>
      <c r="J39" s="85">
        <f t="shared" si="8"/>
        <v>0</v>
      </c>
    </row>
    <row r="40" spans="1:10">
      <c r="A40" s="157">
        <v>0</v>
      </c>
      <c r="C40" s="3">
        <v>110347</v>
      </c>
      <c r="D40" s="3" t="s">
        <v>2280</v>
      </c>
      <c r="E40" s="3" t="s">
        <v>2497</v>
      </c>
      <c r="F40" s="3" t="s">
        <v>9</v>
      </c>
      <c r="G40" s="101">
        <v>1.1000000000000001</v>
      </c>
      <c r="H40" s="85">
        <f>G40*(1-Скидка_ROXELPRO_Ind)</f>
        <v>1.1000000000000001</v>
      </c>
      <c r="I40" s="84"/>
      <c r="J40" s="85">
        <f t="shared" si="8"/>
        <v>0</v>
      </c>
    </row>
    <row r="41" spans="1:10">
      <c r="A41" s="157">
        <v>0</v>
      </c>
      <c r="C41" s="3">
        <v>110361</v>
      </c>
      <c r="D41" s="3" t="s">
        <v>2312</v>
      </c>
      <c r="E41" s="3" t="s">
        <v>2497</v>
      </c>
      <c r="F41" s="3" t="s">
        <v>9</v>
      </c>
      <c r="G41" s="101">
        <v>4.25</v>
      </c>
      <c r="H41" s="85">
        <f t="shared" si="0"/>
        <v>4.25</v>
      </c>
      <c r="I41" s="84"/>
      <c r="J41" s="85">
        <f t="shared" si="8"/>
        <v>0</v>
      </c>
    </row>
    <row r="42" spans="1:10">
      <c r="A42" s="157">
        <v>0</v>
      </c>
      <c r="C42" s="3">
        <v>110363</v>
      </c>
      <c r="D42" s="3" t="s">
        <v>2313</v>
      </c>
      <c r="E42" s="3" t="s">
        <v>2497</v>
      </c>
      <c r="F42" s="3" t="s">
        <v>9</v>
      </c>
      <c r="G42" s="101">
        <v>3.26</v>
      </c>
      <c r="H42" s="85">
        <f t="shared" si="0"/>
        <v>3.26</v>
      </c>
      <c r="I42" s="84"/>
      <c r="J42" s="85">
        <f t="shared" si="8"/>
        <v>0</v>
      </c>
    </row>
    <row r="43" spans="1:10">
      <c r="A43" s="157">
        <v>0</v>
      </c>
      <c r="C43" s="3">
        <v>110365</v>
      </c>
      <c r="D43" s="3" t="s">
        <v>2314</v>
      </c>
      <c r="E43" s="3" t="s">
        <v>2497</v>
      </c>
      <c r="F43" s="3" t="s">
        <v>9</v>
      </c>
      <c r="G43" s="101">
        <v>2.56</v>
      </c>
      <c r="H43" s="85">
        <f t="shared" si="0"/>
        <v>2.56</v>
      </c>
      <c r="I43" s="84"/>
      <c r="J43" s="85">
        <f t="shared" si="8"/>
        <v>0</v>
      </c>
    </row>
    <row r="44" spans="1:10">
      <c r="A44" s="157">
        <v>0</v>
      </c>
      <c r="C44" s="3">
        <v>110545</v>
      </c>
      <c r="D44" s="3" t="s">
        <v>2278</v>
      </c>
      <c r="E44" s="3" t="s">
        <v>2277</v>
      </c>
      <c r="F44" s="3" t="s">
        <v>9</v>
      </c>
      <c r="G44" s="101">
        <v>0.73</v>
      </c>
      <c r="H44" s="85">
        <f t="shared" ref="H44" si="11">G44*(1-Скидка_ROXELPRO_Ind)</f>
        <v>0.73</v>
      </c>
      <c r="I44" s="84"/>
      <c r="J44" s="85">
        <f t="shared" si="8"/>
        <v>0</v>
      </c>
    </row>
    <row r="45" spans="1:10">
      <c r="A45" s="157">
        <v>0</v>
      </c>
      <c r="C45" s="3">
        <v>110934</v>
      </c>
      <c r="D45" s="3" t="s">
        <v>3588</v>
      </c>
      <c r="E45" s="3" t="s">
        <v>9</v>
      </c>
      <c r="F45" s="3" t="s">
        <v>9</v>
      </c>
      <c r="G45" s="101">
        <v>14.56</v>
      </c>
      <c r="H45" s="85">
        <f t="shared" ref="H45:H50" si="12">G45*(1-Скидка_ROXELPRO_Ind)</f>
        <v>14.56</v>
      </c>
      <c r="I45" s="84"/>
      <c r="J45" s="85">
        <f t="shared" ref="J45:J50" si="13">H45*I45</f>
        <v>0</v>
      </c>
    </row>
    <row r="46" spans="1:10">
      <c r="A46" s="157">
        <v>0</v>
      </c>
      <c r="C46" s="3">
        <v>110936</v>
      </c>
      <c r="D46" s="3" t="s">
        <v>3594</v>
      </c>
      <c r="E46" s="3" t="s">
        <v>9</v>
      </c>
      <c r="F46" s="3" t="s">
        <v>9</v>
      </c>
      <c r="G46" s="101">
        <v>23.52</v>
      </c>
      <c r="H46" s="85">
        <f t="shared" si="12"/>
        <v>23.52</v>
      </c>
      <c r="I46" s="84"/>
      <c r="J46" s="85">
        <f t="shared" si="13"/>
        <v>0</v>
      </c>
    </row>
    <row r="47" spans="1:10">
      <c r="A47" s="157">
        <v>0</v>
      </c>
      <c r="C47" s="3">
        <v>110944</v>
      </c>
      <c r="D47" s="3" t="s">
        <v>3589</v>
      </c>
      <c r="E47" s="3" t="s">
        <v>9</v>
      </c>
      <c r="F47" s="3" t="s">
        <v>9</v>
      </c>
      <c r="G47" s="101">
        <v>12.35</v>
      </c>
      <c r="H47" s="85">
        <f t="shared" si="12"/>
        <v>12.35</v>
      </c>
      <c r="I47" s="84"/>
      <c r="J47" s="85">
        <f t="shared" si="13"/>
        <v>0</v>
      </c>
    </row>
    <row r="48" spans="1:10">
      <c r="A48" s="157">
        <v>0</v>
      </c>
      <c r="C48" s="3">
        <v>110954</v>
      </c>
      <c r="D48" s="3" t="s">
        <v>3590</v>
      </c>
      <c r="E48" s="3" t="s">
        <v>9</v>
      </c>
      <c r="F48" s="3" t="s">
        <v>9</v>
      </c>
      <c r="G48" s="101">
        <v>9.8000000000000007</v>
      </c>
      <c r="H48" s="85">
        <f t="shared" si="12"/>
        <v>9.8000000000000007</v>
      </c>
      <c r="I48" s="84"/>
      <c r="J48" s="85">
        <f t="shared" si="13"/>
        <v>0</v>
      </c>
    </row>
    <row r="49" spans="1:10">
      <c r="A49" s="157">
        <v>0</v>
      </c>
      <c r="C49" s="3">
        <v>110956</v>
      </c>
      <c r="D49" s="3" t="s">
        <v>3595</v>
      </c>
      <c r="E49" s="3" t="s">
        <v>9</v>
      </c>
      <c r="F49" s="3" t="s">
        <v>9</v>
      </c>
      <c r="G49" s="101">
        <v>15.68</v>
      </c>
      <c r="H49" s="85">
        <f t="shared" si="12"/>
        <v>15.68</v>
      </c>
      <c r="I49" s="84"/>
      <c r="J49" s="85">
        <f t="shared" si="13"/>
        <v>0</v>
      </c>
    </row>
    <row r="50" spans="1:10" ht="12" thickBot="1">
      <c r="A50" s="157">
        <v>0</v>
      </c>
      <c r="C50" s="3">
        <v>110964</v>
      </c>
      <c r="D50" s="3" t="s">
        <v>3591</v>
      </c>
      <c r="E50" s="3" t="s">
        <v>9</v>
      </c>
      <c r="F50" s="3" t="s">
        <v>9</v>
      </c>
      <c r="G50" s="101">
        <v>8.82</v>
      </c>
      <c r="H50" s="85">
        <f t="shared" si="12"/>
        <v>8.82</v>
      </c>
      <c r="I50" s="84"/>
      <c r="J50" s="85">
        <f t="shared" si="13"/>
        <v>0</v>
      </c>
    </row>
    <row r="51" spans="1:10" ht="12" thickBot="1">
      <c r="A51" s="157"/>
      <c r="B51" s="323" t="s">
        <v>2315</v>
      </c>
      <c r="C51" s="323"/>
      <c r="D51" s="323"/>
      <c r="E51" s="323"/>
      <c r="F51" s="323"/>
      <c r="G51" s="324"/>
      <c r="H51" s="85"/>
      <c r="I51" s="84"/>
      <c r="J51" s="85"/>
    </row>
    <row r="52" spans="1:10">
      <c r="A52" s="157">
        <v>0</v>
      </c>
      <c r="C52" s="3">
        <v>111333</v>
      </c>
      <c r="D52" s="3" t="s">
        <v>2316</v>
      </c>
      <c r="E52" s="3" t="s">
        <v>2317</v>
      </c>
      <c r="F52" s="3" t="s">
        <v>9</v>
      </c>
      <c r="G52" s="101">
        <v>3.16</v>
      </c>
      <c r="H52" s="85">
        <f t="shared" si="0"/>
        <v>3.16</v>
      </c>
      <c r="I52" s="84"/>
      <c r="J52" s="85">
        <f t="shared" ref="J52:J55" si="14">H52*I52</f>
        <v>0</v>
      </c>
    </row>
    <row r="53" spans="1:10">
      <c r="A53" s="157">
        <v>0</v>
      </c>
      <c r="C53" s="3">
        <v>111335</v>
      </c>
      <c r="D53" s="3" t="s">
        <v>2318</v>
      </c>
      <c r="E53" s="3" t="s">
        <v>2317</v>
      </c>
      <c r="F53" s="3" t="s">
        <v>9</v>
      </c>
      <c r="G53" s="101">
        <v>2.88</v>
      </c>
      <c r="H53" s="85">
        <f t="shared" si="0"/>
        <v>2.88</v>
      </c>
      <c r="I53" s="84"/>
      <c r="J53" s="85">
        <f t="shared" si="14"/>
        <v>0</v>
      </c>
    </row>
    <row r="54" spans="1:10">
      <c r="A54" s="157">
        <v>0</v>
      </c>
      <c r="C54" s="3">
        <v>111336</v>
      </c>
      <c r="D54" s="3" t="s">
        <v>2319</v>
      </c>
      <c r="E54" s="3" t="s">
        <v>2317</v>
      </c>
      <c r="F54" s="3" t="s">
        <v>9</v>
      </c>
      <c r="G54" s="101">
        <v>2.77</v>
      </c>
      <c r="H54" s="85">
        <f t="shared" si="0"/>
        <v>2.77</v>
      </c>
      <c r="I54" s="84"/>
      <c r="J54" s="85">
        <f t="shared" si="14"/>
        <v>0</v>
      </c>
    </row>
    <row r="55" spans="1:10">
      <c r="A55" s="157">
        <v>0</v>
      </c>
      <c r="C55" s="3">
        <v>111343</v>
      </c>
      <c r="D55" s="3" t="s">
        <v>5017</v>
      </c>
      <c r="E55" s="3" t="s">
        <v>2317</v>
      </c>
      <c r="F55" s="3" t="s">
        <v>9</v>
      </c>
      <c r="G55" s="101">
        <v>3.42</v>
      </c>
      <c r="H55" s="85">
        <f t="shared" si="0"/>
        <v>3.42</v>
      </c>
      <c r="I55" s="84"/>
      <c r="J55" s="85">
        <f t="shared" si="14"/>
        <v>0</v>
      </c>
    </row>
    <row r="56" spans="1:10">
      <c r="A56" s="157">
        <v>0</v>
      </c>
      <c r="C56" s="3">
        <v>111345</v>
      </c>
      <c r="D56" s="3" t="s">
        <v>5018</v>
      </c>
      <c r="E56" s="3" t="s">
        <v>2317</v>
      </c>
      <c r="F56" s="3" t="s">
        <v>9</v>
      </c>
      <c r="G56" s="101">
        <v>3.14</v>
      </c>
      <c r="H56" s="85">
        <f t="shared" ref="H56:H68" si="15">G56*(1-Скидка_ROXELPRO_Ind)</f>
        <v>3.14</v>
      </c>
      <c r="I56" s="84"/>
      <c r="J56" s="85">
        <f t="shared" ref="J56:J68" si="16">H56*I56</f>
        <v>0</v>
      </c>
    </row>
    <row r="57" spans="1:10">
      <c r="A57" s="157">
        <v>0</v>
      </c>
      <c r="C57" s="3">
        <v>111346</v>
      </c>
      <c r="D57" s="3" t="s">
        <v>5019</v>
      </c>
      <c r="E57" s="3" t="s">
        <v>2317</v>
      </c>
      <c r="F57" s="3" t="s">
        <v>9</v>
      </c>
      <c r="G57" s="101">
        <v>3.02</v>
      </c>
      <c r="H57" s="85">
        <f t="shared" si="15"/>
        <v>3.02</v>
      </c>
      <c r="I57" s="84"/>
      <c r="J57" s="85">
        <f t="shared" si="16"/>
        <v>0</v>
      </c>
    </row>
    <row r="58" spans="1:10">
      <c r="A58" s="157">
        <v>0</v>
      </c>
      <c r="C58" s="3">
        <v>111453</v>
      </c>
      <c r="D58" s="3" t="s">
        <v>3639</v>
      </c>
      <c r="E58" s="3" t="s">
        <v>2317</v>
      </c>
      <c r="F58" s="3" t="s">
        <v>9</v>
      </c>
      <c r="G58" s="101">
        <v>2.85</v>
      </c>
      <c r="H58" s="85">
        <f t="shared" si="15"/>
        <v>2.85</v>
      </c>
      <c r="I58" s="84"/>
      <c r="J58" s="85">
        <f t="shared" si="16"/>
        <v>0</v>
      </c>
    </row>
    <row r="59" spans="1:10">
      <c r="A59" s="157">
        <v>0</v>
      </c>
      <c r="C59" s="3">
        <v>111455</v>
      </c>
      <c r="D59" s="3" t="s">
        <v>3640</v>
      </c>
      <c r="E59" s="3" t="s">
        <v>2317</v>
      </c>
      <c r="F59" s="3" t="s">
        <v>9</v>
      </c>
      <c r="G59" s="101">
        <v>2.64</v>
      </c>
      <c r="H59" s="85">
        <f t="shared" si="15"/>
        <v>2.64</v>
      </c>
      <c r="I59" s="84"/>
      <c r="J59" s="85">
        <f t="shared" si="16"/>
        <v>0</v>
      </c>
    </row>
    <row r="60" spans="1:10">
      <c r="A60" s="157">
        <v>0</v>
      </c>
      <c r="C60" s="3">
        <v>111456</v>
      </c>
      <c r="D60" s="3" t="s">
        <v>3641</v>
      </c>
      <c r="E60" s="3" t="s">
        <v>2317</v>
      </c>
      <c r="F60" s="3" t="s">
        <v>9</v>
      </c>
      <c r="G60" s="101">
        <v>2.64</v>
      </c>
      <c r="H60" s="85">
        <f t="shared" si="15"/>
        <v>2.64</v>
      </c>
      <c r="I60" s="84"/>
      <c r="J60" s="85">
        <f t="shared" si="16"/>
        <v>0</v>
      </c>
    </row>
    <row r="61" spans="1:10">
      <c r="A61" s="157">
        <v>0</v>
      </c>
      <c r="C61" s="3">
        <v>111463</v>
      </c>
      <c r="D61" s="3" t="s">
        <v>3796</v>
      </c>
      <c r="E61" s="3" t="s">
        <v>3797</v>
      </c>
      <c r="F61" s="3" t="s">
        <v>9</v>
      </c>
      <c r="G61" s="101">
        <v>5.46</v>
      </c>
      <c r="H61" s="85">
        <f t="shared" si="15"/>
        <v>5.46</v>
      </c>
      <c r="I61" s="84"/>
      <c r="J61" s="85">
        <f t="shared" si="16"/>
        <v>0</v>
      </c>
    </row>
    <row r="62" spans="1:10">
      <c r="A62" s="157">
        <v>0</v>
      </c>
      <c r="C62" s="3">
        <v>111513</v>
      </c>
      <c r="D62" s="3" t="s">
        <v>2284</v>
      </c>
      <c r="E62" s="3" t="s">
        <v>2285</v>
      </c>
      <c r="F62" s="3" t="s">
        <v>9</v>
      </c>
      <c r="G62" s="101">
        <v>3.12</v>
      </c>
      <c r="H62" s="85">
        <f t="shared" si="15"/>
        <v>3.12</v>
      </c>
      <c r="I62" s="84"/>
      <c r="J62" s="85">
        <f t="shared" si="16"/>
        <v>0</v>
      </c>
    </row>
    <row r="63" spans="1:10">
      <c r="A63" s="157">
        <v>0</v>
      </c>
      <c r="C63" s="3">
        <v>111515</v>
      </c>
      <c r="D63" s="3" t="s">
        <v>2286</v>
      </c>
      <c r="E63" s="3" t="s">
        <v>2285</v>
      </c>
      <c r="F63" s="3" t="s">
        <v>9</v>
      </c>
      <c r="G63" s="101">
        <v>2.95</v>
      </c>
      <c r="H63" s="85">
        <f t="shared" si="15"/>
        <v>2.95</v>
      </c>
      <c r="I63" s="84"/>
      <c r="J63" s="85">
        <f t="shared" si="16"/>
        <v>0</v>
      </c>
    </row>
    <row r="64" spans="1:10">
      <c r="A64" s="157">
        <v>0</v>
      </c>
      <c r="C64" s="3">
        <v>111516</v>
      </c>
      <c r="D64" s="3" t="s">
        <v>2287</v>
      </c>
      <c r="E64" s="3" t="s">
        <v>2285</v>
      </c>
      <c r="F64" s="3" t="s">
        <v>9</v>
      </c>
      <c r="G64" s="101">
        <v>2.95</v>
      </c>
      <c r="H64" s="85">
        <f t="shared" si="15"/>
        <v>2.95</v>
      </c>
      <c r="I64" s="84"/>
      <c r="J64" s="85">
        <f t="shared" si="16"/>
        <v>0</v>
      </c>
    </row>
    <row r="65" spans="1:11">
      <c r="A65" s="157">
        <v>0</v>
      </c>
      <c r="C65" s="3">
        <v>111523</v>
      </c>
      <c r="D65" s="3" t="s">
        <v>2288</v>
      </c>
      <c r="E65" s="3" t="s">
        <v>2285</v>
      </c>
      <c r="F65" s="3" t="s">
        <v>9</v>
      </c>
      <c r="G65" s="101">
        <v>3.39</v>
      </c>
      <c r="H65" s="85">
        <f t="shared" si="15"/>
        <v>3.39</v>
      </c>
      <c r="I65" s="84"/>
      <c r="J65" s="85">
        <f t="shared" si="16"/>
        <v>0</v>
      </c>
    </row>
    <row r="66" spans="1:11">
      <c r="A66" s="157">
        <v>0</v>
      </c>
      <c r="C66" s="3">
        <v>111525</v>
      </c>
      <c r="D66" s="3" t="s">
        <v>2289</v>
      </c>
      <c r="E66" s="3" t="s">
        <v>2285</v>
      </c>
      <c r="F66" s="3" t="s">
        <v>9</v>
      </c>
      <c r="G66" s="101">
        <v>3.09</v>
      </c>
      <c r="H66" s="85">
        <f t="shared" si="15"/>
        <v>3.09</v>
      </c>
      <c r="I66" s="84"/>
      <c r="J66" s="85">
        <f t="shared" si="16"/>
        <v>0</v>
      </c>
    </row>
    <row r="67" spans="1:11">
      <c r="A67" s="157">
        <v>0</v>
      </c>
      <c r="C67" s="3">
        <v>111526</v>
      </c>
      <c r="D67" s="3" t="s">
        <v>2290</v>
      </c>
      <c r="E67" s="3" t="s">
        <v>2285</v>
      </c>
      <c r="F67" s="3" t="s">
        <v>9</v>
      </c>
      <c r="G67" s="101">
        <v>3</v>
      </c>
      <c r="H67" s="85">
        <f t="shared" si="15"/>
        <v>3</v>
      </c>
      <c r="I67" s="84"/>
      <c r="J67" s="85">
        <f t="shared" si="16"/>
        <v>0</v>
      </c>
    </row>
    <row r="68" spans="1:11">
      <c r="A68" s="157">
        <v>0</v>
      </c>
      <c r="C68" s="3">
        <v>111533</v>
      </c>
      <c r="D68" s="3" t="s">
        <v>3798</v>
      </c>
      <c r="E68" s="3" t="s">
        <v>2317</v>
      </c>
      <c r="F68" s="3" t="s">
        <v>9</v>
      </c>
      <c r="G68" s="101">
        <v>2.7</v>
      </c>
      <c r="H68" s="85">
        <f t="shared" si="15"/>
        <v>2.7</v>
      </c>
      <c r="I68" s="84"/>
      <c r="J68" s="85">
        <f t="shared" si="16"/>
        <v>0</v>
      </c>
    </row>
    <row r="69" spans="1:11">
      <c r="A69" s="157">
        <v>0</v>
      </c>
      <c r="C69" s="3">
        <v>111543</v>
      </c>
      <c r="D69" s="3" t="s">
        <v>2320</v>
      </c>
      <c r="E69" s="3" t="s">
        <v>2317</v>
      </c>
      <c r="F69" s="3" t="s">
        <v>9</v>
      </c>
      <c r="G69" s="101">
        <v>2.7</v>
      </c>
      <c r="H69" s="85">
        <f t="shared" si="0"/>
        <v>2.7</v>
      </c>
      <c r="I69" s="84"/>
      <c r="J69" s="85">
        <f>H69*I69</f>
        <v>0</v>
      </c>
    </row>
    <row r="70" spans="1:11">
      <c r="A70" s="157">
        <v>0</v>
      </c>
      <c r="C70" s="3">
        <v>111545</v>
      </c>
      <c r="D70" s="3" t="s">
        <v>2321</v>
      </c>
      <c r="E70" s="3" t="s">
        <v>2317</v>
      </c>
      <c r="F70" s="3" t="s">
        <v>9</v>
      </c>
      <c r="G70" s="101">
        <v>2.68</v>
      </c>
      <c r="H70" s="85">
        <f t="shared" si="0"/>
        <v>2.68</v>
      </c>
      <c r="I70" s="84"/>
      <c r="J70" s="85">
        <f>H70*I70</f>
        <v>0</v>
      </c>
    </row>
    <row r="71" spans="1:11">
      <c r="A71" s="157">
        <v>0</v>
      </c>
      <c r="C71" s="3">
        <v>111546</v>
      </c>
      <c r="D71" s="3" t="s">
        <v>2322</v>
      </c>
      <c r="E71" s="3" t="s">
        <v>2317</v>
      </c>
      <c r="F71" s="3" t="s">
        <v>9</v>
      </c>
      <c r="G71" s="101">
        <v>2.67</v>
      </c>
      <c r="H71" s="85">
        <f t="shared" si="0"/>
        <v>2.67</v>
      </c>
      <c r="I71" s="84"/>
      <c r="J71" s="85">
        <f t="shared" ref="J71:J81" si="17">H71*I71</f>
        <v>0</v>
      </c>
    </row>
    <row r="72" spans="1:11">
      <c r="A72" s="157">
        <v>0</v>
      </c>
      <c r="C72" s="3">
        <v>111553</v>
      </c>
      <c r="D72" s="3" t="s">
        <v>2323</v>
      </c>
      <c r="E72" s="3" t="s">
        <v>2317</v>
      </c>
      <c r="F72" s="3" t="s">
        <v>9</v>
      </c>
      <c r="G72" s="101">
        <v>2.62</v>
      </c>
      <c r="H72" s="85">
        <f t="shared" si="0"/>
        <v>2.62</v>
      </c>
      <c r="I72" s="84"/>
      <c r="J72" s="85">
        <f t="shared" si="17"/>
        <v>0</v>
      </c>
    </row>
    <row r="73" spans="1:11">
      <c r="A73" s="157">
        <v>0</v>
      </c>
      <c r="C73" s="3">
        <v>111555</v>
      </c>
      <c r="D73" s="3" t="s">
        <v>2324</v>
      </c>
      <c r="E73" s="3" t="s">
        <v>2317</v>
      </c>
      <c r="F73" s="3" t="s">
        <v>9</v>
      </c>
      <c r="G73" s="101">
        <v>2.62</v>
      </c>
      <c r="H73" s="85">
        <f t="shared" si="0"/>
        <v>2.62</v>
      </c>
      <c r="I73" s="84"/>
      <c r="J73" s="85">
        <f t="shared" si="17"/>
        <v>0</v>
      </c>
    </row>
    <row r="74" spans="1:11">
      <c r="A74" s="157">
        <v>0</v>
      </c>
      <c r="C74" s="3">
        <v>111556</v>
      </c>
      <c r="D74" s="3" t="s">
        <v>2325</v>
      </c>
      <c r="E74" s="3" t="s">
        <v>2317</v>
      </c>
      <c r="F74" s="3" t="s">
        <v>9</v>
      </c>
      <c r="G74" s="101">
        <v>2.59</v>
      </c>
      <c r="H74" s="85">
        <f t="shared" si="0"/>
        <v>2.59</v>
      </c>
      <c r="I74" s="84"/>
      <c r="J74" s="85">
        <f t="shared" si="17"/>
        <v>0</v>
      </c>
    </row>
    <row r="75" spans="1:11">
      <c r="A75" s="157">
        <v>0</v>
      </c>
      <c r="C75" s="3">
        <v>111558</v>
      </c>
      <c r="D75" s="3" t="s">
        <v>2981</v>
      </c>
      <c r="E75" s="3" t="s">
        <v>2317</v>
      </c>
      <c r="F75" s="3" t="s">
        <v>9</v>
      </c>
      <c r="G75" s="101">
        <v>2.56</v>
      </c>
      <c r="H75" s="85">
        <f>G75*(1-Скидка_ROXELPRO_Ind)</f>
        <v>2.56</v>
      </c>
      <c r="I75" s="84"/>
      <c r="J75" s="85">
        <f>H75*I75</f>
        <v>0</v>
      </c>
      <c r="K75" s="109"/>
    </row>
    <row r="76" spans="1:11">
      <c r="A76" s="157">
        <v>0</v>
      </c>
      <c r="C76" s="3">
        <v>111753</v>
      </c>
      <c r="D76" s="3" t="s">
        <v>3175</v>
      </c>
      <c r="E76" s="3" t="s">
        <v>2317</v>
      </c>
      <c r="F76" s="3" t="s">
        <v>9</v>
      </c>
      <c r="G76" s="101">
        <v>1.83</v>
      </c>
      <c r="H76" s="85">
        <f>G76*(1-Скидка_ROXELPRO_Ind)</f>
        <v>1.83</v>
      </c>
      <c r="I76" s="84"/>
      <c r="J76" s="85">
        <f>H76*I76</f>
        <v>0</v>
      </c>
      <c r="K76" s="109"/>
    </row>
    <row r="77" spans="1:11">
      <c r="A77" s="157">
        <v>0</v>
      </c>
      <c r="C77" s="3">
        <v>111755</v>
      </c>
      <c r="D77" s="3" t="s">
        <v>3176</v>
      </c>
      <c r="E77" s="3" t="s">
        <v>2317</v>
      </c>
      <c r="F77" s="3" t="s">
        <v>9</v>
      </c>
      <c r="G77" s="101">
        <v>1.83</v>
      </c>
      <c r="H77" s="85">
        <f>G77*(1-Скидка_ROXELPRO_Ind)</f>
        <v>1.83</v>
      </c>
      <c r="I77" s="84"/>
      <c r="J77" s="85">
        <f>H77*I77</f>
        <v>0</v>
      </c>
      <c r="K77" s="109"/>
    </row>
    <row r="78" spans="1:11">
      <c r="A78" s="157">
        <v>0</v>
      </c>
      <c r="C78" s="3">
        <v>111756</v>
      </c>
      <c r="D78" s="3" t="s">
        <v>3177</v>
      </c>
      <c r="E78" s="3" t="s">
        <v>2317</v>
      </c>
      <c r="F78" s="3" t="s">
        <v>9</v>
      </c>
      <c r="G78" s="101">
        <v>1.83</v>
      </c>
      <c r="H78" s="85">
        <f>G78*(1-Скидка_ROXELPRO_Ind)</f>
        <v>1.83</v>
      </c>
      <c r="I78" s="84"/>
      <c r="J78" s="85">
        <f>H78*I78</f>
        <v>0</v>
      </c>
      <c r="K78" s="109"/>
    </row>
    <row r="79" spans="1:11">
      <c r="A79" s="157">
        <v>0</v>
      </c>
      <c r="C79" s="3">
        <v>111853</v>
      </c>
      <c r="D79" s="3" t="s">
        <v>2326</v>
      </c>
      <c r="E79" s="3" t="s">
        <v>2317</v>
      </c>
      <c r="F79" s="3" t="s">
        <v>9</v>
      </c>
      <c r="G79" s="101">
        <v>1.71</v>
      </c>
      <c r="H79" s="85">
        <f t="shared" si="0"/>
        <v>1.71</v>
      </c>
      <c r="I79" s="84"/>
      <c r="J79" s="85">
        <f t="shared" si="17"/>
        <v>0</v>
      </c>
    </row>
    <row r="80" spans="1:11">
      <c r="A80" s="157">
        <v>0</v>
      </c>
      <c r="C80" s="3">
        <v>111855</v>
      </c>
      <c r="D80" s="3" t="s">
        <v>2327</v>
      </c>
      <c r="E80" s="3" t="s">
        <v>2317</v>
      </c>
      <c r="F80" s="3" t="s">
        <v>9</v>
      </c>
      <c r="G80" s="101">
        <v>1.65</v>
      </c>
      <c r="H80" s="85">
        <f t="shared" si="0"/>
        <v>1.65</v>
      </c>
      <c r="I80" s="84"/>
      <c r="J80" s="85">
        <f t="shared" si="17"/>
        <v>0</v>
      </c>
    </row>
    <row r="81" spans="1:11" ht="12" thickBot="1">
      <c r="A81" s="157">
        <v>0</v>
      </c>
      <c r="C81" s="3">
        <v>111856</v>
      </c>
      <c r="D81" s="3" t="s">
        <v>2328</v>
      </c>
      <c r="E81" s="3" t="s">
        <v>2317</v>
      </c>
      <c r="F81" s="3" t="s">
        <v>9</v>
      </c>
      <c r="G81" s="101">
        <v>1.62</v>
      </c>
      <c r="H81" s="85">
        <f t="shared" si="0"/>
        <v>1.62</v>
      </c>
      <c r="I81" s="84"/>
      <c r="J81" s="85">
        <f t="shared" si="17"/>
        <v>0</v>
      </c>
    </row>
    <row r="82" spans="1:11" ht="12" thickBot="1">
      <c r="A82" s="157"/>
      <c r="B82" s="323" t="s">
        <v>2329</v>
      </c>
      <c r="C82" s="323"/>
      <c r="D82" s="323"/>
      <c r="E82" s="323"/>
      <c r="F82" s="323"/>
      <c r="G82" s="324"/>
      <c r="H82" s="85"/>
      <c r="I82" s="84"/>
      <c r="J82" s="85"/>
    </row>
    <row r="83" spans="1:11">
      <c r="A83" s="157">
        <v>0</v>
      </c>
      <c r="C83" s="3">
        <v>113311</v>
      </c>
      <c r="D83" s="3" t="s">
        <v>2257</v>
      </c>
      <c r="E83" s="3" t="s">
        <v>2498</v>
      </c>
      <c r="F83" s="3" t="s">
        <v>9</v>
      </c>
      <c r="G83" s="101">
        <v>1.04</v>
      </c>
      <c r="H83" s="85">
        <f t="shared" si="0"/>
        <v>1.04</v>
      </c>
      <c r="I83" s="84"/>
      <c r="J83" s="85">
        <f t="shared" ref="J83:J90" si="18">H83*I83</f>
        <v>0</v>
      </c>
    </row>
    <row r="84" spans="1:11">
      <c r="A84" s="157">
        <v>0</v>
      </c>
      <c r="C84" s="3">
        <v>113313</v>
      </c>
      <c r="D84" s="3" t="s">
        <v>2258</v>
      </c>
      <c r="E84" s="3" t="s">
        <v>2498</v>
      </c>
      <c r="F84" s="3" t="s">
        <v>9</v>
      </c>
      <c r="G84" s="101">
        <v>0.86</v>
      </c>
      <c r="H84" s="85">
        <f t="shared" si="0"/>
        <v>0.86</v>
      </c>
      <c r="I84" s="84"/>
      <c r="J84" s="85">
        <f t="shared" si="18"/>
        <v>0</v>
      </c>
    </row>
    <row r="85" spans="1:11">
      <c r="A85" s="157">
        <v>0</v>
      </c>
      <c r="C85" s="3">
        <v>113315</v>
      </c>
      <c r="D85" s="3" t="s">
        <v>2259</v>
      </c>
      <c r="E85" s="3" t="s">
        <v>2498</v>
      </c>
      <c r="F85" s="3" t="s">
        <v>9</v>
      </c>
      <c r="G85" s="101">
        <v>0.82</v>
      </c>
      <c r="H85" s="85">
        <f t="shared" ref="H85:H92" si="19">G85*(1-Скидка_ROXELPRO_Ind)</f>
        <v>0.82</v>
      </c>
      <c r="I85" s="84"/>
      <c r="J85" s="85">
        <f t="shared" si="18"/>
        <v>0</v>
      </c>
    </row>
    <row r="86" spans="1:11">
      <c r="A86" s="157">
        <v>0</v>
      </c>
      <c r="C86" s="3">
        <v>113316</v>
      </c>
      <c r="D86" s="3" t="s">
        <v>2979</v>
      </c>
      <c r="E86" s="3" t="s">
        <v>2498</v>
      </c>
      <c r="F86" s="3" t="s">
        <v>9</v>
      </c>
      <c r="G86" s="101">
        <v>0.8</v>
      </c>
      <c r="H86" s="85">
        <f t="shared" si="19"/>
        <v>0.8</v>
      </c>
      <c r="I86" s="84"/>
      <c r="J86" s="85">
        <f>H86*I86</f>
        <v>0</v>
      </c>
      <c r="K86" s="109"/>
    </row>
    <row r="87" spans="1:11">
      <c r="A87" s="157">
        <v>0</v>
      </c>
      <c r="C87" s="3">
        <v>113318</v>
      </c>
      <c r="D87" s="3" t="s">
        <v>2980</v>
      </c>
      <c r="E87" s="3" t="s">
        <v>2498</v>
      </c>
      <c r="F87" s="3" t="s">
        <v>9</v>
      </c>
      <c r="G87" s="101">
        <v>0.77</v>
      </c>
      <c r="H87" s="85">
        <f t="shared" si="19"/>
        <v>0.77</v>
      </c>
      <c r="I87" s="84"/>
      <c r="J87" s="85">
        <f>H87*I87</f>
        <v>0</v>
      </c>
      <c r="K87" s="109"/>
    </row>
    <row r="88" spans="1:11">
      <c r="A88" s="157">
        <v>0</v>
      </c>
      <c r="C88" s="3">
        <v>113321</v>
      </c>
      <c r="D88" s="3" t="s">
        <v>2330</v>
      </c>
      <c r="E88" s="3" t="s">
        <v>2507</v>
      </c>
      <c r="F88" s="3" t="s">
        <v>9</v>
      </c>
      <c r="G88" s="101">
        <v>1.62</v>
      </c>
      <c r="H88" s="85">
        <f t="shared" si="19"/>
        <v>1.62</v>
      </c>
      <c r="I88" s="84"/>
      <c r="J88" s="85">
        <f t="shared" si="18"/>
        <v>0</v>
      </c>
    </row>
    <row r="89" spans="1:11">
      <c r="A89" s="157">
        <v>0</v>
      </c>
      <c r="C89" s="3">
        <v>113323</v>
      </c>
      <c r="D89" s="3" t="s">
        <v>2331</v>
      </c>
      <c r="E89" s="3" t="s">
        <v>2507</v>
      </c>
      <c r="F89" s="3" t="s">
        <v>9</v>
      </c>
      <c r="G89" s="101">
        <v>1.42</v>
      </c>
      <c r="H89" s="85">
        <f t="shared" si="19"/>
        <v>1.42</v>
      </c>
      <c r="I89" s="84"/>
      <c r="J89" s="85">
        <f t="shared" si="18"/>
        <v>0</v>
      </c>
    </row>
    <row r="90" spans="1:11">
      <c r="A90" s="157">
        <v>0</v>
      </c>
      <c r="C90" s="3">
        <v>113325</v>
      </c>
      <c r="D90" s="3" t="s">
        <v>2332</v>
      </c>
      <c r="E90" s="3" t="s">
        <v>2507</v>
      </c>
      <c r="F90" s="3" t="s">
        <v>9</v>
      </c>
      <c r="G90" s="101">
        <v>1.27</v>
      </c>
      <c r="H90" s="85">
        <f t="shared" si="19"/>
        <v>1.27</v>
      </c>
      <c r="I90" s="84"/>
      <c r="J90" s="85">
        <f t="shared" si="18"/>
        <v>0</v>
      </c>
    </row>
    <row r="91" spans="1:11">
      <c r="A91" s="157">
        <v>0</v>
      </c>
      <c r="C91" s="3">
        <v>113326</v>
      </c>
      <c r="D91" s="3" t="s">
        <v>2982</v>
      </c>
      <c r="E91" s="3" t="s">
        <v>2507</v>
      </c>
      <c r="F91" s="3" t="s">
        <v>9</v>
      </c>
      <c r="G91" s="101">
        <v>1.24</v>
      </c>
      <c r="H91" s="85">
        <f t="shared" si="19"/>
        <v>1.24</v>
      </c>
      <c r="I91" s="84"/>
      <c r="J91" s="85">
        <f>H91*I91</f>
        <v>0</v>
      </c>
      <c r="K91" s="109"/>
    </row>
    <row r="92" spans="1:11">
      <c r="A92" s="157">
        <v>0</v>
      </c>
      <c r="C92" s="3">
        <v>113328</v>
      </c>
      <c r="D92" s="3" t="s">
        <v>2983</v>
      </c>
      <c r="E92" s="3" t="s">
        <v>2507</v>
      </c>
      <c r="F92" s="3" t="s">
        <v>9</v>
      </c>
      <c r="G92" s="101">
        <v>1.17</v>
      </c>
      <c r="H92" s="85">
        <f t="shared" si="19"/>
        <v>1.17</v>
      </c>
      <c r="I92" s="84"/>
      <c r="J92" s="85">
        <f>H92*I92</f>
        <v>0</v>
      </c>
      <c r="K92" s="109"/>
    </row>
    <row r="93" spans="1:11">
      <c r="A93" s="157">
        <v>0</v>
      </c>
      <c r="C93" s="3">
        <v>113923</v>
      </c>
      <c r="D93" s="3" t="s">
        <v>3592</v>
      </c>
      <c r="E93" s="3" t="s">
        <v>9</v>
      </c>
      <c r="F93" s="3" t="s">
        <v>9</v>
      </c>
      <c r="G93" s="101">
        <v>9.8000000000000007</v>
      </c>
      <c r="H93" s="85">
        <f t="shared" ref="H93:H96" si="20">G93*(1-Скидка_ROXELPRO_Ind)</f>
        <v>9.8000000000000007</v>
      </c>
      <c r="I93" s="84"/>
      <c r="J93" s="85">
        <f t="shared" ref="J93:J96" si="21">H93*I93</f>
        <v>0</v>
      </c>
      <c r="K93" s="109"/>
    </row>
    <row r="94" spans="1:11">
      <c r="A94" s="157">
        <v>0</v>
      </c>
      <c r="C94" s="3">
        <v>113926</v>
      </c>
      <c r="D94" s="3" t="s">
        <v>3596</v>
      </c>
      <c r="E94" s="3" t="s">
        <v>9</v>
      </c>
      <c r="F94" s="3" t="s">
        <v>9</v>
      </c>
      <c r="G94" s="101">
        <v>11.28</v>
      </c>
      <c r="H94" s="85">
        <f t="shared" si="20"/>
        <v>11.28</v>
      </c>
      <c r="I94" s="84"/>
      <c r="J94" s="85">
        <f t="shared" si="21"/>
        <v>0</v>
      </c>
      <c r="K94" s="109"/>
    </row>
    <row r="95" spans="1:11">
      <c r="A95" s="157">
        <v>0</v>
      </c>
      <c r="C95" s="3">
        <v>113943</v>
      </c>
      <c r="D95" s="3" t="s">
        <v>3593</v>
      </c>
      <c r="E95" s="3" t="s">
        <v>9</v>
      </c>
      <c r="F95" s="3" t="s">
        <v>9</v>
      </c>
      <c r="G95" s="101">
        <v>10.58</v>
      </c>
      <c r="H95" s="85">
        <f t="shared" si="20"/>
        <v>10.58</v>
      </c>
      <c r="I95" s="84"/>
      <c r="J95" s="85">
        <f t="shared" si="21"/>
        <v>0</v>
      </c>
      <c r="K95" s="109"/>
    </row>
    <row r="96" spans="1:11">
      <c r="A96" s="157">
        <v>0</v>
      </c>
      <c r="C96" s="3">
        <v>113946</v>
      </c>
      <c r="D96" s="3" t="s">
        <v>3597</v>
      </c>
      <c r="E96" s="3" t="s">
        <v>9</v>
      </c>
      <c r="F96" s="3" t="s">
        <v>9</v>
      </c>
      <c r="G96" s="101">
        <v>10.58</v>
      </c>
      <c r="H96" s="85">
        <f t="shared" si="20"/>
        <v>10.58</v>
      </c>
      <c r="I96" s="84"/>
      <c r="J96" s="85">
        <f t="shared" si="21"/>
        <v>0</v>
      </c>
      <c r="K96" s="109"/>
    </row>
    <row r="97" spans="1:11" ht="12" thickBot="1">
      <c r="A97" s="157">
        <v>0</v>
      </c>
      <c r="C97" s="3">
        <v>113953</v>
      </c>
      <c r="D97" s="3" t="s">
        <v>3799</v>
      </c>
      <c r="E97" s="3" t="s">
        <v>9</v>
      </c>
      <c r="F97" s="3" t="s">
        <v>9</v>
      </c>
      <c r="G97" s="101">
        <v>10.58</v>
      </c>
      <c r="H97" s="85">
        <f t="shared" ref="H97" si="22">G97*(1-Скидка_ROXELPRO_Ind)</f>
        <v>10.58</v>
      </c>
      <c r="I97" s="84"/>
      <c r="J97" s="85">
        <f t="shared" ref="J97" si="23">H97*I97</f>
        <v>0</v>
      </c>
      <c r="K97" s="109"/>
    </row>
    <row r="98" spans="1:11" ht="12" thickBot="1">
      <c r="A98" s="157"/>
      <c r="B98" s="323" t="s">
        <v>2333</v>
      </c>
      <c r="C98" s="323"/>
      <c r="D98" s="323"/>
      <c r="E98" s="323"/>
      <c r="F98" s="323"/>
      <c r="G98" s="324"/>
      <c r="H98" s="85"/>
      <c r="I98" s="84"/>
      <c r="J98" s="85"/>
    </row>
    <row r="99" spans="1:11">
      <c r="A99" s="157">
        <v>0</v>
      </c>
      <c r="B99" s="113"/>
      <c r="C99" s="3">
        <v>121236</v>
      </c>
      <c r="D99" s="3" t="s">
        <v>2282</v>
      </c>
      <c r="E99" s="3" t="s">
        <v>2530</v>
      </c>
      <c r="F99" s="3" t="s">
        <v>9</v>
      </c>
      <c r="G99" s="101">
        <v>5.71</v>
      </c>
      <c r="H99" s="85">
        <f>G99*(1-Скидка_ROXELPRO_Ind)</f>
        <v>5.71</v>
      </c>
      <c r="I99" s="84"/>
      <c r="J99" s="85">
        <f>H99*I99</f>
        <v>0</v>
      </c>
    </row>
    <row r="100" spans="1:11">
      <c r="A100" s="157">
        <v>0</v>
      </c>
      <c r="B100" s="113"/>
      <c r="C100" s="3">
        <v>121245</v>
      </c>
      <c r="D100" s="3" t="s">
        <v>2283</v>
      </c>
      <c r="E100" s="3" t="s">
        <v>2530</v>
      </c>
      <c r="F100" s="3" t="s">
        <v>9</v>
      </c>
      <c r="G100" s="101">
        <v>6.79</v>
      </c>
      <c r="H100" s="85">
        <f>G100*(1-Скидка_ROXELPRO_Ind)</f>
        <v>6.79</v>
      </c>
      <c r="I100" s="84"/>
      <c r="J100" s="85">
        <f>H100*I100</f>
        <v>0</v>
      </c>
    </row>
    <row r="101" spans="1:11">
      <c r="A101" s="157">
        <v>0</v>
      </c>
      <c r="C101" s="3">
        <v>121332</v>
      </c>
      <c r="D101" s="3" t="s">
        <v>2334</v>
      </c>
      <c r="E101" s="3" t="s">
        <v>2386</v>
      </c>
      <c r="F101" s="3" t="s">
        <v>9</v>
      </c>
      <c r="G101" s="101">
        <v>5.22</v>
      </c>
      <c r="H101" s="85">
        <f>G101*(1-Скидка_ROXELPRO_Ind)</f>
        <v>5.22</v>
      </c>
      <c r="I101" s="84"/>
      <c r="J101" s="85">
        <f>H101*I101</f>
        <v>0</v>
      </c>
    </row>
    <row r="102" spans="1:11">
      <c r="A102" s="157">
        <v>0</v>
      </c>
      <c r="C102" s="3">
        <v>121333</v>
      </c>
      <c r="D102" s="3" t="s">
        <v>2335</v>
      </c>
      <c r="E102" s="3" t="s">
        <v>2386</v>
      </c>
      <c r="F102" s="3" t="s">
        <v>9</v>
      </c>
      <c r="G102" s="101">
        <v>5.22</v>
      </c>
      <c r="H102" s="85">
        <f>G102*(1-Скидка_ROXELPRO_Ind)</f>
        <v>5.22</v>
      </c>
      <c r="I102" s="84"/>
      <c r="J102" s="85">
        <f>H102*I102</f>
        <v>0</v>
      </c>
    </row>
    <row r="103" spans="1:11">
      <c r="A103" s="157">
        <v>0</v>
      </c>
      <c r="C103" s="3">
        <v>121335</v>
      </c>
      <c r="D103" s="3" t="s">
        <v>2336</v>
      </c>
      <c r="E103" s="3" t="s">
        <v>2386</v>
      </c>
      <c r="F103" s="3" t="s">
        <v>9</v>
      </c>
      <c r="G103" s="101">
        <v>5.22</v>
      </c>
      <c r="H103" s="85">
        <f>G103*(1-Скидка_ROXELPRO_Ind)</f>
        <v>5.22</v>
      </c>
      <c r="I103" s="84"/>
      <c r="J103" s="85">
        <f>H103*I103</f>
        <v>0</v>
      </c>
    </row>
    <row r="104" spans="1:11">
      <c r="A104" s="157">
        <v>0</v>
      </c>
      <c r="C104" s="3">
        <v>121512</v>
      </c>
      <c r="D104" s="3" t="s">
        <v>2291</v>
      </c>
      <c r="E104" s="3" t="s">
        <v>3250</v>
      </c>
      <c r="F104" s="3" t="s">
        <v>9</v>
      </c>
      <c r="G104" s="101">
        <v>1.2</v>
      </c>
      <c r="H104" s="85">
        <f t="shared" ref="H104:H111" si="24">G104*(1-Скидка_ROXELPRO_Ind)</f>
        <v>1.2</v>
      </c>
      <c r="I104" s="84"/>
      <c r="J104" s="85">
        <f t="shared" ref="J104:J119" si="25">H104*I104</f>
        <v>0</v>
      </c>
    </row>
    <row r="105" spans="1:11">
      <c r="A105" s="157">
        <v>0</v>
      </c>
      <c r="C105" s="3">
        <v>121513</v>
      </c>
      <c r="D105" s="3" t="s">
        <v>2292</v>
      </c>
      <c r="E105" s="3" t="s">
        <v>3250</v>
      </c>
      <c r="F105" s="3" t="s">
        <v>9</v>
      </c>
      <c r="G105" s="101">
        <v>1.2</v>
      </c>
      <c r="H105" s="85">
        <f t="shared" si="24"/>
        <v>1.2</v>
      </c>
      <c r="I105" s="84"/>
      <c r="J105" s="85">
        <f t="shared" si="25"/>
        <v>0</v>
      </c>
    </row>
    <row r="106" spans="1:11">
      <c r="A106" s="157">
        <v>0</v>
      </c>
      <c r="C106" s="3">
        <v>121515</v>
      </c>
      <c r="D106" s="3" t="s">
        <v>2293</v>
      </c>
      <c r="E106" s="3" t="s">
        <v>3250</v>
      </c>
      <c r="F106" s="3" t="s">
        <v>9</v>
      </c>
      <c r="G106" s="101">
        <v>1.1399999999999999</v>
      </c>
      <c r="H106" s="85">
        <f t="shared" si="24"/>
        <v>1.1399999999999999</v>
      </c>
      <c r="I106" s="84"/>
      <c r="J106" s="85">
        <f t="shared" si="25"/>
        <v>0</v>
      </c>
    </row>
    <row r="107" spans="1:11">
      <c r="A107" s="157">
        <v>0</v>
      </c>
      <c r="C107" s="3">
        <v>121516</v>
      </c>
      <c r="D107" s="3" t="s">
        <v>2294</v>
      </c>
      <c r="E107" s="3" t="s">
        <v>3250</v>
      </c>
      <c r="F107" s="3" t="s">
        <v>9</v>
      </c>
      <c r="G107" s="101">
        <v>1.1399999999999999</v>
      </c>
      <c r="H107" s="85">
        <f t="shared" si="24"/>
        <v>1.1399999999999999</v>
      </c>
      <c r="I107" s="84"/>
      <c r="J107" s="85">
        <f t="shared" si="25"/>
        <v>0</v>
      </c>
    </row>
    <row r="108" spans="1:11">
      <c r="A108" s="157">
        <v>0</v>
      </c>
      <c r="C108" s="3">
        <v>121522</v>
      </c>
      <c r="D108" s="3" t="s">
        <v>2295</v>
      </c>
      <c r="E108" s="3" t="s">
        <v>3250</v>
      </c>
      <c r="F108" s="3" t="s">
        <v>9</v>
      </c>
      <c r="G108" s="101">
        <v>1.77</v>
      </c>
      <c r="H108" s="85">
        <f t="shared" si="24"/>
        <v>1.77</v>
      </c>
      <c r="I108" s="84"/>
      <c r="J108" s="85">
        <f t="shared" si="25"/>
        <v>0</v>
      </c>
    </row>
    <row r="109" spans="1:11">
      <c r="A109" s="157">
        <v>0</v>
      </c>
      <c r="C109" s="3">
        <v>121523</v>
      </c>
      <c r="D109" s="3" t="s">
        <v>2296</v>
      </c>
      <c r="E109" s="3" t="s">
        <v>3250</v>
      </c>
      <c r="F109" s="3" t="s">
        <v>9</v>
      </c>
      <c r="G109" s="101">
        <v>1.72</v>
      </c>
      <c r="H109" s="85">
        <f t="shared" si="24"/>
        <v>1.72</v>
      </c>
      <c r="I109" s="84"/>
      <c r="J109" s="85">
        <f t="shared" si="25"/>
        <v>0</v>
      </c>
    </row>
    <row r="110" spans="1:11">
      <c r="A110" s="157">
        <v>0</v>
      </c>
      <c r="C110" s="3">
        <v>121525</v>
      </c>
      <c r="D110" s="3" t="s">
        <v>2297</v>
      </c>
      <c r="E110" s="3" t="s">
        <v>3250</v>
      </c>
      <c r="F110" s="3" t="s">
        <v>9</v>
      </c>
      <c r="G110" s="101">
        <v>1.72</v>
      </c>
      <c r="H110" s="85">
        <f t="shared" si="24"/>
        <v>1.72</v>
      </c>
      <c r="I110" s="84"/>
      <c r="J110" s="85">
        <f t="shared" si="25"/>
        <v>0</v>
      </c>
    </row>
    <row r="111" spans="1:11">
      <c r="A111" s="157">
        <v>0</v>
      </c>
      <c r="C111" s="3">
        <v>121526</v>
      </c>
      <c r="D111" s="3" t="s">
        <v>2298</v>
      </c>
      <c r="E111" s="3" t="s">
        <v>3250</v>
      </c>
      <c r="F111" s="3" t="s">
        <v>9</v>
      </c>
      <c r="G111" s="101">
        <v>1.72</v>
      </c>
      <c r="H111" s="85">
        <f t="shared" si="24"/>
        <v>1.72</v>
      </c>
      <c r="I111" s="84"/>
      <c r="J111" s="85">
        <f t="shared" si="25"/>
        <v>0</v>
      </c>
    </row>
    <row r="112" spans="1:11">
      <c r="A112" s="157">
        <v>0</v>
      </c>
      <c r="C112" s="3">
        <v>121542</v>
      </c>
      <c r="D112" s="3" t="s">
        <v>2337</v>
      </c>
      <c r="E112" s="3" t="s">
        <v>3250</v>
      </c>
      <c r="F112" s="3" t="s">
        <v>9</v>
      </c>
      <c r="G112" s="101">
        <v>3.67</v>
      </c>
      <c r="H112" s="85">
        <f t="shared" ref="H112:H119" si="26">G112*(1-Скидка_ROXELPRO_Ind)</f>
        <v>3.67</v>
      </c>
      <c r="I112" s="84"/>
      <c r="J112" s="85">
        <f t="shared" si="25"/>
        <v>0</v>
      </c>
    </row>
    <row r="113" spans="1:10">
      <c r="A113" s="157">
        <v>0</v>
      </c>
      <c r="C113" s="3">
        <v>121543</v>
      </c>
      <c r="D113" s="3" t="s">
        <v>2338</v>
      </c>
      <c r="E113" s="3" t="s">
        <v>3250</v>
      </c>
      <c r="F113" s="3" t="s">
        <v>9</v>
      </c>
      <c r="G113" s="101">
        <v>3.46</v>
      </c>
      <c r="H113" s="85">
        <f t="shared" si="26"/>
        <v>3.46</v>
      </c>
      <c r="I113" s="84"/>
      <c r="J113" s="85">
        <f t="shared" si="25"/>
        <v>0</v>
      </c>
    </row>
    <row r="114" spans="1:10">
      <c r="A114" s="157">
        <v>0</v>
      </c>
      <c r="C114" s="3">
        <v>121545</v>
      </c>
      <c r="D114" s="3" t="s">
        <v>2339</v>
      </c>
      <c r="E114" s="3" t="s">
        <v>3250</v>
      </c>
      <c r="F114" s="3" t="s">
        <v>9</v>
      </c>
      <c r="G114" s="101">
        <v>3.46</v>
      </c>
      <c r="H114" s="85">
        <f t="shared" si="26"/>
        <v>3.46</v>
      </c>
      <c r="I114" s="84"/>
      <c r="J114" s="85">
        <f t="shared" si="25"/>
        <v>0</v>
      </c>
    </row>
    <row r="115" spans="1:10">
      <c r="A115" s="157">
        <v>0</v>
      </c>
      <c r="C115" s="3">
        <v>121546</v>
      </c>
      <c r="D115" s="3" t="s">
        <v>2340</v>
      </c>
      <c r="E115" s="3" t="s">
        <v>3250</v>
      </c>
      <c r="F115" s="3" t="s">
        <v>9</v>
      </c>
      <c r="G115" s="101">
        <v>3.46</v>
      </c>
      <c r="H115" s="85">
        <f t="shared" si="26"/>
        <v>3.46</v>
      </c>
      <c r="I115" s="84"/>
      <c r="J115" s="85">
        <f t="shared" si="25"/>
        <v>0</v>
      </c>
    </row>
    <row r="116" spans="1:10">
      <c r="A116" s="157">
        <v>0</v>
      </c>
      <c r="C116" s="3">
        <v>121562</v>
      </c>
      <c r="D116" s="3" t="s">
        <v>2341</v>
      </c>
      <c r="E116" s="3" t="s">
        <v>3250</v>
      </c>
      <c r="F116" s="3" t="s">
        <v>9</v>
      </c>
      <c r="G116" s="101">
        <v>6.9</v>
      </c>
      <c r="H116" s="85">
        <f t="shared" si="26"/>
        <v>6.9</v>
      </c>
      <c r="I116" s="84"/>
      <c r="J116" s="85">
        <f t="shared" si="25"/>
        <v>0</v>
      </c>
    </row>
    <row r="117" spans="1:10">
      <c r="A117" s="157">
        <v>0</v>
      </c>
      <c r="C117" s="3">
        <v>121563</v>
      </c>
      <c r="D117" s="3" t="s">
        <v>2342</v>
      </c>
      <c r="E117" s="3" t="s">
        <v>3250</v>
      </c>
      <c r="F117" s="3" t="s">
        <v>9</v>
      </c>
      <c r="G117" s="101">
        <v>6.5</v>
      </c>
      <c r="H117" s="85">
        <f t="shared" si="26"/>
        <v>6.5</v>
      </c>
      <c r="I117" s="84"/>
      <c r="J117" s="85">
        <f t="shared" si="25"/>
        <v>0</v>
      </c>
    </row>
    <row r="118" spans="1:10">
      <c r="A118" s="157">
        <v>0</v>
      </c>
      <c r="C118" s="3">
        <v>121565</v>
      </c>
      <c r="D118" s="3" t="s">
        <v>2343</v>
      </c>
      <c r="E118" s="3" t="s">
        <v>3250</v>
      </c>
      <c r="F118" s="3" t="s">
        <v>9</v>
      </c>
      <c r="G118" s="101">
        <v>6.5</v>
      </c>
      <c r="H118" s="85">
        <f t="shared" si="26"/>
        <v>6.5</v>
      </c>
      <c r="I118" s="84"/>
      <c r="J118" s="85">
        <f t="shared" si="25"/>
        <v>0</v>
      </c>
    </row>
    <row r="119" spans="1:10">
      <c r="A119" s="157">
        <v>0</v>
      </c>
      <c r="C119" s="3">
        <v>121566</v>
      </c>
      <c r="D119" s="3" t="s">
        <v>2344</v>
      </c>
      <c r="E119" s="3" t="s">
        <v>3250</v>
      </c>
      <c r="F119" s="3" t="s">
        <v>9</v>
      </c>
      <c r="G119" s="101">
        <v>6.5</v>
      </c>
      <c r="H119" s="85">
        <f t="shared" si="26"/>
        <v>6.5</v>
      </c>
      <c r="I119" s="84"/>
      <c r="J119" s="85">
        <f t="shared" si="25"/>
        <v>0</v>
      </c>
    </row>
    <row r="120" spans="1:10" ht="12" thickBot="1">
      <c r="A120" s="157">
        <v>0</v>
      </c>
      <c r="C120" s="3">
        <v>121943</v>
      </c>
      <c r="D120" s="3" t="s">
        <v>3598</v>
      </c>
      <c r="E120" s="3" t="s">
        <v>9</v>
      </c>
      <c r="F120" s="3" t="s">
        <v>9</v>
      </c>
      <c r="G120" s="101">
        <v>18.62</v>
      </c>
      <c r="H120" s="85">
        <f t="shared" ref="H120" si="27">G120*(1-Скидка_ROXELPRO_Ind)</f>
        <v>18.62</v>
      </c>
      <c r="I120" s="84"/>
      <c r="J120" s="85">
        <f t="shared" ref="J120" si="28">H120*I120</f>
        <v>0</v>
      </c>
    </row>
    <row r="121" spans="1:10" ht="12" thickBot="1">
      <c r="A121" s="157"/>
      <c r="B121" s="323" t="s">
        <v>2299</v>
      </c>
      <c r="C121" s="323"/>
      <c r="D121" s="323"/>
      <c r="E121" s="323"/>
      <c r="F121" s="323"/>
      <c r="G121" s="324"/>
      <c r="H121" s="85"/>
      <c r="I121" s="84"/>
      <c r="J121" s="85"/>
    </row>
    <row r="122" spans="1:10">
      <c r="A122" s="157">
        <v>0</v>
      </c>
      <c r="B122" s="113"/>
      <c r="C122" s="3">
        <v>122352</v>
      </c>
      <c r="D122" s="3" t="s">
        <v>3642</v>
      </c>
      <c r="E122" s="3" t="s">
        <v>2531</v>
      </c>
      <c r="F122" s="3" t="s">
        <v>9</v>
      </c>
      <c r="G122" s="101">
        <v>19.8</v>
      </c>
      <c r="H122" s="85">
        <v>19.8</v>
      </c>
      <c r="I122" s="84"/>
      <c r="J122" s="85">
        <v>0</v>
      </c>
    </row>
    <row r="123" spans="1:10">
      <c r="A123" s="157">
        <v>0</v>
      </c>
      <c r="B123" s="113"/>
      <c r="C123" s="3">
        <v>122353</v>
      </c>
      <c r="D123" s="3" t="s">
        <v>3643</v>
      </c>
      <c r="E123" s="3" t="s">
        <v>2531</v>
      </c>
      <c r="F123" s="3" t="s">
        <v>9</v>
      </c>
      <c r="G123" s="101">
        <v>19.8</v>
      </c>
      <c r="H123" s="85">
        <v>19.8</v>
      </c>
      <c r="I123" s="84"/>
      <c r="J123" s="85">
        <v>0</v>
      </c>
    </row>
    <row r="124" spans="1:10">
      <c r="A124" s="157">
        <v>0</v>
      </c>
      <c r="B124" s="113"/>
      <c r="C124" s="3">
        <v>122354</v>
      </c>
      <c r="D124" s="3" t="s">
        <v>3644</v>
      </c>
      <c r="E124" s="3" t="s">
        <v>2531</v>
      </c>
      <c r="F124" s="3" t="s">
        <v>9</v>
      </c>
      <c r="G124" s="101">
        <v>19.8</v>
      </c>
      <c r="H124" s="85">
        <v>19.8</v>
      </c>
      <c r="I124" s="84"/>
      <c r="J124" s="85">
        <v>0</v>
      </c>
    </row>
    <row r="125" spans="1:10">
      <c r="A125" s="157">
        <v>0</v>
      </c>
      <c r="C125" s="3">
        <v>122552</v>
      </c>
      <c r="D125" s="3" t="s">
        <v>2300</v>
      </c>
      <c r="E125" s="3" t="s">
        <v>2531</v>
      </c>
      <c r="F125" s="3" t="s">
        <v>9</v>
      </c>
      <c r="G125" s="101">
        <v>19.5</v>
      </c>
      <c r="H125" s="85">
        <f t="shared" ref="H125:H133" si="29">G125*(1-Скидка_ROXELPRO_Ind)</f>
        <v>19.5</v>
      </c>
      <c r="I125" s="84"/>
      <c r="J125" s="85">
        <f t="shared" ref="J125:J133" si="30">H125*I125</f>
        <v>0</v>
      </c>
    </row>
    <row r="126" spans="1:10">
      <c r="A126" s="157">
        <v>0</v>
      </c>
      <c r="C126" s="3">
        <v>122553</v>
      </c>
      <c r="D126" s="3" t="s">
        <v>2301</v>
      </c>
      <c r="E126" s="3" t="s">
        <v>2531</v>
      </c>
      <c r="F126" s="3" t="s">
        <v>9</v>
      </c>
      <c r="G126" s="101">
        <v>18.04</v>
      </c>
      <c r="H126" s="85">
        <f t="shared" si="29"/>
        <v>18.04</v>
      </c>
      <c r="I126" s="84"/>
      <c r="J126" s="85">
        <f t="shared" si="30"/>
        <v>0</v>
      </c>
    </row>
    <row r="127" spans="1:10">
      <c r="A127" s="157">
        <v>0</v>
      </c>
      <c r="C127" s="3">
        <v>122556</v>
      </c>
      <c r="D127" s="3" t="s">
        <v>2302</v>
      </c>
      <c r="E127" s="3" t="s">
        <v>2531</v>
      </c>
      <c r="F127" s="3" t="s">
        <v>9</v>
      </c>
      <c r="G127" s="101">
        <v>18.04</v>
      </c>
      <c r="H127" s="85">
        <f t="shared" si="29"/>
        <v>18.04</v>
      </c>
      <c r="I127" s="84"/>
      <c r="J127" s="85">
        <f t="shared" si="30"/>
        <v>0</v>
      </c>
    </row>
    <row r="128" spans="1:10">
      <c r="A128" s="157">
        <v>0</v>
      </c>
      <c r="C128" s="3">
        <v>122632</v>
      </c>
      <c r="D128" s="3" t="s">
        <v>3322</v>
      </c>
      <c r="E128" s="3" t="s">
        <v>3323</v>
      </c>
      <c r="F128" s="3" t="s">
        <v>9</v>
      </c>
      <c r="G128" s="101">
        <v>8</v>
      </c>
      <c r="H128" s="85">
        <f t="shared" ref="H128:H130" si="31">G128*(1-Скидка_ROXELPRO_Ind)</f>
        <v>8</v>
      </c>
      <c r="I128" s="84"/>
      <c r="J128" s="85">
        <f t="shared" ref="J128:J130" si="32">H128*I128</f>
        <v>0</v>
      </c>
    </row>
    <row r="129" spans="1:10">
      <c r="A129" s="157">
        <v>0</v>
      </c>
      <c r="C129" s="3">
        <v>122633</v>
      </c>
      <c r="D129" s="3" t="s">
        <v>3324</v>
      </c>
      <c r="E129" s="3" t="s">
        <v>3323</v>
      </c>
      <c r="F129" s="3" t="s">
        <v>9</v>
      </c>
      <c r="G129" s="101">
        <v>7.36</v>
      </c>
      <c r="H129" s="85">
        <f t="shared" si="31"/>
        <v>7.36</v>
      </c>
      <c r="I129" s="84"/>
      <c r="J129" s="85">
        <f t="shared" si="32"/>
        <v>0</v>
      </c>
    </row>
    <row r="130" spans="1:10">
      <c r="A130" s="157">
        <v>0</v>
      </c>
      <c r="C130" s="3">
        <v>122634</v>
      </c>
      <c r="D130" s="3" t="s">
        <v>3325</v>
      </c>
      <c r="E130" s="3" t="s">
        <v>3323</v>
      </c>
      <c r="F130" s="3" t="s">
        <v>9</v>
      </c>
      <c r="G130" s="101">
        <v>8</v>
      </c>
      <c r="H130" s="85">
        <f t="shared" si="31"/>
        <v>8</v>
      </c>
      <c r="I130" s="84"/>
      <c r="J130" s="85">
        <f t="shared" si="32"/>
        <v>0</v>
      </c>
    </row>
    <row r="131" spans="1:10">
      <c r="A131" s="157">
        <v>0</v>
      </c>
      <c r="C131" s="3">
        <v>122652</v>
      </c>
      <c r="D131" s="3" t="s">
        <v>2303</v>
      </c>
      <c r="E131" s="3" t="s">
        <v>2531</v>
      </c>
      <c r="F131" s="3" t="s">
        <v>9</v>
      </c>
      <c r="G131" s="101">
        <v>18.72</v>
      </c>
      <c r="H131" s="85">
        <f t="shared" si="29"/>
        <v>18.72</v>
      </c>
      <c r="I131" s="84"/>
      <c r="J131" s="85">
        <f t="shared" si="30"/>
        <v>0</v>
      </c>
    </row>
    <row r="132" spans="1:10">
      <c r="A132" s="157">
        <v>0</v>
      </c>
      <c r="C132" s="3">
        <v>122653</v>
      </c>
      <c r="D132" s="3" t="s">
        <v>2304</v>
      </c>
      <c r="E132" s="3" t="s">
        <v>2531</v>
      </c>
      <c r="F132" s="3" t="s">
        <v>9</v>
      </c>
      <c r="G132" s="101">
        <v>13.44</v>
      </c>
      <c r="H132" s="85">
        <f t="shared" si="29"/>
        <v>13.44</v>
      </c>
      <c r="I132" s="84"/>
      <c r="J132" s="85">
        <f t="shared" si="30"/>
        <v>0</v>
      </c>
    </row>
    <row r="133" spans="1:10">
      <c r="A133" s="157">
        <v>0</v>
      </c>
      <c r="C133" s="3">
        <v>122654</v>
      </c>
      <c r="D133" s="3" t="s">
        <v>2305</v>
      </c>
      <c r="E133" s="3" t="s">
        <v>2531</v>
      </c>
      <c r="F133" s="3" t="s">
        <v>9</v>
      </c>
      <c r="G133" s="101">
        <v>15.36</v>
      </c>
      <c r="H133" s="85">
        <f t="shared" si="29"/>
        <v>15.36</v>
      </c>
      <c r="I133" s="84"/>
      <c r="J133" s="85">
        <f t="shared" si="30"/>
        <v>0</v>
      </c>
    </row>
    <row r="134" spans="1:10">
      <c r="A134" s="157">
        <v>0</v>
      </c>
      <c r="B134" s="109"/>
      <c r="C134" s="3">
        <v>122931</v>
      </c>
      <c r="D134" s="3" t="s">
        <v>3848</v>
      </c>
      <c r="E134" s="3" t="s">
        <v>9</v>
      </c>
      <c r="F134" s="3" t="s">
        <v>9</v>
      </c>
      <c r="G134" s="101">
        <v>15.68</v>
      </c>
      <c r="H134" s="85">
        <f t="shared" ref="H134" si="33">G134*(1-Скидка_ROXELPRO_Ind)</f>
        <v>15.68</v>
      </c>
      <c r="I134" s="84"/>
      <c r="J134" s="85">
        <f t="shared" ref="J134" si="34">H134*I134</f>
        <v>0</v>
      </c>
    </row>
    <row r="135" spans="1:10" ht="12" thickBot="1">
      <c r="A135" s="157">
        <v>0</v>
      </c>
      <c r="B135" s="109"/>
      <c r="C135" s="3">
        <v>122932</v>
      </c>
      <c r="D135" s="3" t="s">
        <v>3041</v>
      </c>
      <c r="E135" s="3" t="s">
        <v>9</v>
      </c>
      <c r="F135" s="3" t="s">
        <v>9</v>
      </c>
      <c r="G135" s="101">
        <v>15.68</v>
      </c>
      <c r="H135" s="85">
        <f>G135*(1-Скидка_ROXELPRO_Ind)</f>
        <v>15.68</v>
      </c>
      <c r="I135" s="84"/>
      <c r="J135" s="85">
        <f>H135*I135</f>
        <v>0</v>
      </c>
    </row>
    <row r="136" spans="1:10" ht="12" thickBot="1">
      <c r="A136" s="157"/>
      <c r="B136" s="323" t="s">
        <v>2345</v>
      </c>
      <c r="C136" s="323"/>
      <c r="D136" s="323"/>
      <c r="E136" s="323"/>
      <c r="F136" s="323"/>
      <c r="G136" s="324"/>
      <c r="H136" s="85"/>
      <c r="I136" s="84"/>
      <c r="J136" s="85"/>
    </row>
    <row r="137" spans="1:10">
      <c r="A137" s="157">
        <v>0</v>
      </c>
      <c r="C137" s="3">
        <v>123525</v>
      </c>
      <c r="D137" s="3" t="s">
        <v>3292</v>
      </c>
      <c r="E137" s="3" t="s">
        <v>2540</v>
      </c>
      <c r="F137" s="3" t="s">
        <v>9</v>
      </c>
      <c r="G137" s="101">
        <v>10.51</v>
      </c>
      <c r="H137" s="85">
        <f t="shared" ref="H137:H147" si="35">G137*(1-Скидка_ROXELPRO_Ind)</f>
        <v>10.51</v>
      </c>
      <c r="I137" s="84"/>
      <c r="J137" s="85">
        <f t="shared" ref="J137:J143" si="36">H137*I137</f>
        <v>0</v>
      </c>
    </row>
    <row r="138" spans="1:10">
      <c r="A138" s="157">
        <v>0</v>
      </c>
      <c r="C138" s="3">
        <v>123543</v>
      </c>
      <c r="D138" s="3" t="s">
        <v>3759</v>
      </c>
      <c r="E138" s="3" t="s">
        <v>3630</v>
      </c>
      <c r="F138" s="3" t="s">
        <v>9</v>
      </c>
      <c r="G138" s="101">
        <v>9.4</v>
      </c>
      <c r="H138" s="85">
        <f t="shared" si="35"/>
        <v>9.4</v>
      </c>
      <c r="I138" s="84"/>
      <c r="J138" s="85">
        <f t="shared" si="36"/>
        <v>0</v>
      </c>
    </row>
    <row r="139" spans="1:10">
      <c r="A139" s="157">
        <v>0</v>
      </c>
      <c r="C139" s="3">
        <v>123544</v>
      </c>
      <c r="D139" s="3" t="s">
        <v>3760</v>
      </c>
      <c r="E139" s="3" t="s">
        <v>3630</v>
      </c>
      <c r="F139" s="3" t="s">
        <v>9</v>
      </c>
      <c r="G139" s="101">
        <v>10.210000000000001</v>
      </c>
      <c r="H139" s="85">
        <f t="shared" si="35"/>
        <v>10.210000000000001</v>
      </c>
      <c r="I139" s="84"/>
      <c r="J139" s="85">
        <f t="shared" si="36"/>
        <v>0</v>
      </c>
    </row>
    <row r="140" spans="1:10">
      <c r="A140" s="157">
        <v>0</v>
      </c>
      <c r="C140" s="3">
        <v>123561</v>
      </c>
      <c r="D140" s="3" t="s">
        <v>3901</v>
      </c>
      <c r="E140" s="3" t="s">
        <v>2540</v>
      </c>
      <c r="F140" s="3" t="s">
        <v>9</v>
      </c>
      <c r="G140" s="101">
        <v>4.6100000000000003</v>
      </c>
      <c r="H140" s="85">
        <f t="shared" ref="H140" si="37">G140*(1-Скидка_ROXELPRO_Ind)</f>
        <v>4.6100000000000003</v>
      </c>
      <c r="I140" s="84"/>
      <c r="J140" s="85">
        <f t="shared" ref="J140" si="38">H140*I140</f>
        <v>0</v>
      </c>
    </row>
    <row r="141" spans="1:10">
      <c r="A141" s="157">
        <v>0</v>
      </c>
      <c r="C141" s="3">
        <v>123562</v>
      </c>
      <c r="D141" s="3" t="s">
        <v>3637</v>
      </c>
      <c r="E141" s="3" t="s">
        <v>2540</v>
      </c>
      <c r="F141" s="3" t="s">
        <v>9</v>
      </c>
      <c r="G141" s="101">
        <v>7.58</v>
      </c>
      <c r="H141" s="85">
        <f t="shared" si="35"/>
        <v>7.58</v>
      </c>
      <c r="I141" s="84"/>
      <c r="J141" s="85">
        <f t="shared" si="36"/>
        <v>0</v>
      </c>
    </row>
    <row r="142" spans="1:10">
      <c r="A142" s="157">
        <v>0</v>
      </c>
      <c r="C142" s="3">
        <v>123582</v>
      </c>
      <c r="D142" s="3" t="s">
        <v>3638</v>
      </c>
      <c r="E142" s="3" t="s">
        <v>2540</v>
      </c>
      <c r="F142" s="3" t="s">
        <v>9</v>
      </c>
      <c r="G142" s="101">
        <v>7.58</v>
      </c>
      <c r="H142" s="85">
        <f t="shared" si="35"/>
        <v>7.58</v>
      </c>
      <c r="I142" s="84"/>
      <c r="J142" s="85">
        <f t="shared" si="36"/>
        <v>0</v>
      </c>
    </row>
    <row r="143" spans="1:10">
      <c r="A143" s="157">
        <v>0</v>
      </c>
      <c r="C143" s="3">
        <v>123721</v>
      </c>
      <c r="D143" s="3" t="s">
        <v>3761</v>
      </c>
      <c r="E143" s="3" t="s">
        <v>2386</v>
      </c>
      <c r="F143" s="3" t="s">
        <v>9</v>
      </c>
      <c r="G143" s="101">
        <v>5.61</v>
      </c>
      <c r="H143" s="85">
        <f t="shared" si="35"/>
        <v>5.61</v>
      </c>
      <c r="I143" s="84"/>
      <c r="J143" s="85">
        <f t="shared" si="36"/>
        <v>0</v>
      </c>
    </row>
    <row r="144" spans="1:10">
      <c r="A144" s="157">
        <v>0</v>
      </c>
      <c r="C144" s="3">
        <v>123725</v>
      </c>
      <c r="D144" s="3" t="s">
        <v>3762</v>
      </c>
      <c r="E144" s="3" t="s">
        <v>2383</v>
      </c>
      <c r="F144" s="3" t="s">
        <v>9</v>
      </c>
      <c r="G144" s="101">
        <v>15.9</v>
      </c>
      <c r="H144" s="85">
        <f t="shared" si="35"/>
        <v>15.9</v>
      </c>
      <c r="I144" s="84"/>
      <c r="J144" s="85">
        <v>0</v>
      </c>
    </row>
    <row r="145" spans="1:11">
      <c r="A145" s="157">
        <v>0</v>
      </c>
      <c r="C145" s="3">
        <v>123743</v>
      </c>
      <c r="D145" s="3" t="s">
        <v>3763</v>
      </c>
      <c r="E145" s="3" t="s">
        <v>2384</v>
      </c>
      <c r="F145" s="3" t="s">
        <v>9</v>
      </c>
      <c r="G145" s="101">
        <v>14.28</v>
      </c>
      <c r="H145" s="85">
        <f t="shared" si="35"/>
        <v>14.28</v>
      </c>
      <c r="I145" s="84"/>
      <c r="J145" s="85">
        <v>0</v>
      </c>
      <c r="K145" s="109"/>
    </row>
    <row r="146" spans="1:11">
      <c r="A146" s="157">
        <v>0</v>
      </c>
      <c r="C146" s="3">
        <v>123744</v>
      </c>
      <c r="D146" s="3" t="s">
        <v>3764</v>
      </c>
      <c r="E146" s="3" t="s">
        <v>2384</v>
      </c>
      <c r="F146" s="3" t="s">
        <v>9</v>
      </c>
      <c r="G146" s="101">
        <v>15.17</v>
      </c>
      <c r="H146" s="85">
        <f t="shared" si="35"/>
        <v>15.17</v>
      </c>
      <c r="I146" s="84"/>
      <c r="J146" s="85">
        <v>0</v>
      </c>
      <c r="K146" s="109"/>
    </row>
    <row r="147" spans="1:11" ht="12" thickBot="1">
      <c r="A147" s="157">
        <v>0</v>
      </c>
      <c r="C147" s="3">
        <v>123761</v>
      </c>
      <c r="D147" s="3" t="s">
        <v>3765</v>
      </c>
      <c r="E147" s="3" t="s">
        <v>2386</v>
      </c>
      <c r="F147" s="3" t="s">
        <v>9</v>
      </c>
      <c r="G147" s="101">
        <v>5.78</v>
      </c>
      <c r="H147" s="85">
        <f t="shared" si="35"/>
        <v>5.78</v>
      </c>
      <c r="I147" s="84"/>
      <c r="J147" s="85">
        <v>0</v>
      </c>
      <c r="K147" s="109"/>
    </row>
    <row r="148" spans="1:11" ht="12" thickBot="1">
      <c r="A148" s="157"/>
      <c r="B148" s="323" t="s">
        <v>3042</v>
      </c>
      <c r="C148" s="323"/>
      <c r="D148" s="323"/>
      <c r="E148" s="323"/>
      <c r="F148" s="323"/>
      <c r="G148" s="324"/>
      <c r="H148" s="85"/>
      <c r="I148" s="84"/>
      <c r="J148" s="85"/>
    </row>
    <row r="149" spans="1:11">
      <c r="A149" s="157">
        <v>0</v>
      </c>
      <c r="C149" s="3">
        <v>132430</v>
      </c>
      <c r="D149" s="3" t="s">
        <v>3251</v>
      </c>
      <c r="E149" s="3" t="s">
        <v>2532</v>
      </c>
      <c r="F149" s="3" t="s">
        <v>9</v>
      </c>
      <c r="G149" s="101">
        <v>8.58</v>
      </c>
      <c r="H149" s="85">
        <f>G149*(1-Скидка_ROXELPRO_Ind)</f>
        <v>8.58</v>
      </c>
      <c r="I149" s="84"/>
      <c r="J149" s="85">
        <f>H149*I149</f>
        <v>0</v>
      </c>
    </row>
    <row r="150" spans="1:11">
      <c r="A150" s="157">
        <v>0</v>
      </c>
      <c r="C150" s="3">
        <v>132431</v>
      </c>
      <c r="D150" s="3" t="s">
        <v>3252</v>
      </c>
      <c r="E150" s="3" t="s">
        <v>2532</v>
      </c>
      <c r="F150" s="3" t="s">
        <v>9</v>
      </c>
      <c r="G150" s="101">
        <v>8.58</v>
      </c>
      <c r="H150" s="85">
        <f t="shared" ref="H150:H158" si="39">G150*(1-Скидка_ROXELPRO_Ind)</f>
        <v>8.58</v>
      </c>
      <c r="I150" s="84"/>
      <c r="J150" s="85">
        <f t="shared" ref="J150:J180" si="40">H150*I150</f>
        <v>0</v>
      </c>
    </row>
    <row r="151" spans="1:11">
      <c r="A151" s="157">
        <v>0</v>
      </c>
      <c r="C151" s="3">
        <v>132432</v>
      </c>
      <c r="D151" s="3" t="s">
        <v>3253</v>
      </c>
      <c r="E151" s="3" t="s">
        <v>2532</v>
      </c>
      <c r="F151" s="3" t="s">
        <v>9</v>
      </c>
      <c r="G151" s="101">
        <v>8.58</v>
      </c>
      <c r="H151" s="85">
        <f t="shared" si="39"/>
        <v>8.58</v>
      </c>
      <c r="I151" s="84"/>
      <c r="J151" s="85">
        <f t="shared" si="40"/>
        <v>0</v>
      </c>
    </row>
    <row r="152" spans="1:11">
      <c r="A152" s="157">
        <v>0</v>
      </c>
      <c r="C152" s="3">
        <v>132433</v>
      </c>
      <c r="D152" s="3" t="s">
        <v>3254</v>
      </c>
      <c r="E152" s="3" t="s">
        <v>2532</v>
      </c>
      <c r="F152" s="3" t="s">
        <v>9</v>
      </c>
      <c r="G152" s="101">
        <v>8.84</v>
      </c>
      <c r="H152" s="85">
        <f t="shared" si="39"/>
        <v>8.84</v>
      </c>
      <c r="I152" s="84"/>
      <c r="J152" s="85">
        <f t="shared" si="40"/>
        <v>0</v>
      </c>
    </row>
    <row r="153" spans="1:11">
      <c r="A153" s="157">
        <v>0</v>
      </c>
      <c r="C153" s="3">
        <v>132434</v>
      </c>
      <c r="D153" s="3" t="s">
        <v>3255</v>
      </c>
      <c r="E153" s="3" t="s">
        <v>2532</v>
      </c>
      <c r="F153" s="3" t="s">
        <v>9</v>
      </c>
      <c r="G153" s="101">
        <v>8.84</v>
      </c>
      <c r="H153" s="85">
        <f t="shared" si="39"/>
        <v>8.84</v>
      </c>
      <c r="I153" s="84"/>
      <c r="J153" s="85">
        <f t="shared" si="40"/>
        <v>0</v>
      </c>
    </row>
    <row r="154" spans="1:11">
      <c r="A154" s="157">
        <v>0</v>
      </c>
      <c r="C154" s="3">
        <v>132435</v>
      </c>
      <c r="D154" s="3" t="s">
        <v>3256</v>
      </c>
      <c r="E154" s="3" t="s">
        <v>2532</v>
      </c>
      <c r="F154" s="3" t="s">
        <v>9</v>
      </c>
      <c r="G154" s="101">
        <v>8.84</v>
      </c>
      <c r="H154" s="85">
        <f t="shared" si="39"/>
        <v>8.84</v>
      </c>
      <c r="I154" s="84"/>
      <c r="J154" s="85">
        <f t="shared" si="40"/>
        <v>0</v>
      </c>
    </row>
    <row r="155" spans="1:11">
      <c r="A155" s="157">
        <v>0</v>
      </c>
      <c r="C155" s="3">
        <v>132436</v>
      </c>
      <c r="D155" s="3" t="s">
        <v>3257</v>
      </c>
      <c r="E155" s="3" t="s">
        <v>2532</v>
      </c>
      <c r="F155" s="3" t="s">
        <v>9</v>
      </c>
      <c r="G155" s="101">
        <v>9.1</v>
      </c>
      <c r="H155" s="85">
        <f t="shared" si="39"/>
        <v>9.1</v>
      </c>
      <c r="I155" s="84"/>
      <c r="J155" s="85">
        <f t="shared" si="40"/>
        <v>0</v>
      </c>
    </row>
    <row r="156" spans="1:11">
      <c r="A156" s="157">
        <v>0</v>
      </c>
      <c r="C156" s="3">
        <v>132437</v>
      </c>
      <c r="D156" s="3" t="s">
        <v>3258</v>
      </c>
      <c r="E156" s="3" t="s">
        <v>2532</v>
      </c>
      <c r="F156" s="3" t="s">
        <v>9</v>
      </c>
      <c r="G156" s="101">
        <v>9.1</v>
      </c>
      <c r="H156" s="85">
        <f t="shared" si="39"/>
        <v>9.1</v>
      </c>
      <c r="I156" s="84"/>
      <c r="J156" s="85">
        <f t="shared" si="40"/>
        <v>0</v>
      </c>
    </row>
    <row r="157" spans="1:11">
      <c r="A157" s="157">
        <v>0</v>
      </c>
      <c r="C157" s="3">
        <v>132438</v>
      </c>
      <c r="D157" s="3" t="s">
        <v>3259</v>
      </c>
      <c r="E157" s="3" t="s">
        <v>2532</v>
      </c>
      <c r="F157" s="3" t="s">
        <v>9</v>
      </c>
      <c r="G157" s="101">
        <v>9.1</v>
      </c>
      <c r="H157" s="85">
        <f t="shared" si="39"/>
        <v>9.1</v>
      </c>
      <c r="I157" s="84"/>
      <c r="J157" s="85">
        <f t="shared" si="40"/>
        <v>0</v>
      </c>
    </row>
    <row r="158" spans="1:11">
      <c r="A158" s="157">
        <v>0</v>
      </c>
      <c r="C158" s="3">
        <v>132439</v>
      </c>
      <c r="D158" s="3" t="s">
        <v>3260</v>
      </c>
      <c r="E158" s="3" t="s">
        <v>2532</v>
      </c>
      <c r="F158" s="3" t="s">
        <v>9</v>
      </c>
      <c r="G158" s="101">
        <v>9.1</v>
      </c>
      <c r="H158" s="85">
        <f t="shared" si="39"/>
        <v>9.1</v>
      </c>
      <c r="I158" s="84"/>
      <c r="J158" s="85">
        <f t="shared" si="40"/>
        <v>0</v>
      </c>
    </row>
    <row r="159" spans="1:11">
      <c r="A159" s="157">
        <v>0</v>
      </c>
      <c r="C159" s="3">
        <v>132440</v>
      </c>
      <c r="D159" s="3" t="s">
        <v>2984</v>
      </c>
      <c r="E159" s="3" t="s">
        <v>2532</v>
      </c>
      <c r="F159" s="3" t="s">
        <v>9</v>
      </c>
      <c r="G159" s="101">
        <v>8.58</v>
      </c>
      <c r="H159" s="85">
        <f t="shared" ref="H159:H164" si="41">G159*(1-Скидка_ROXELPRO_Ind)</f>
        <v>8.58</v>
      </c>
      <c r="I159" s="84"/>
      <c r="J159" s="85">
        <f t="shared" si="40"/>
        <v>0</v>
      </c>
      <c r="K159" s="109"/>
    </row>
    <row r="160" spans="1:11">
      <c r="A160" s="157">
        <v>0</v>
      </c>
      <c r="C160" s="3">
        <v>132441</v>
      </c>
      <c r="D160" s="3" t="s">
        <v>2985</v>
      </c>
      <c r="E160" s="3" t="s">
        <v>2532</v>
      </c>
      <c r="F160" s="3" t="s">
        <v>9</v>
      </c>
      <c r="G160" s="101">
        <v>8.58</v>
      </c>
      <c r="H160" s="85">
        <f t="shared" si="41"/>
        <v>8.58</v>
      </c>
      <c r="I160" s="84"/>
      <c r="J160" s="85">
        <f t="shared" si="40"/>
        <v>0</v>
      </c>
      <c r="K160" s="109"/>
    </row>
    <row r="161" spans="1:11">
      <c r="A161" s="157">
        <v>0</v>
      </c>
      <c r="C161" s="3">
        <v>132442</v>
      </c>
      <c r="D161" s="3" t="s">
        <v>2986</v>
      </c>
      <c r="E161" s="3" t="s">
        <v>2532</v>
      </c>
      <c r="F161" s="3" t="s">
        <v>9</v>
      </c>
      <c r="G161" s="101">
        <v>8.58</v>
      </c>
      <c r="H161" s="85">
        <f t="shared" si="41"/>
        <v>8.58</v>
      </c>
      <c r="I161" s="84"/>
      <c r="J161" s="85">
        <f t="shared" si="40"/>
        <v>0</v>
      </c>
      <c r="K161" s="109"/>
    </row>
    <row r="162" spans="1:11">
      <c r="A162" s="157">
        <v>0</v>
      </c>
      <c r="C162" s="3">
        <v>132443</v>
      </c>
      <c r="D162" s="3" t="s">
        <v>2987</v>
      </c>
      <c r="E162" s="3" t="s">
        <v>2532</v>
      </c>
      <c r="F162" s="3" t="s">
        <v>9</v>
      </c>
      <c r="G162" s="101">
        <v>8.84</v>
      </c>
      <c r="H162" s="85">
        <f t="shared" si="41"/>
        <v>8.84</v>
      </c>
      <c r="I162" s="84"/>
      <c r="J162" s="85">
        <f t="shared" si="40"/>
        <v>0</v>
      </c>
      <c r="K162" s="109"/>
    </row>
    <row r="163" spans="1:11">
      <c r="A163" s="157">
        <v>0</v>
      </c>
      <c r="C163" s="3">
        <v>132446</v>
      </c>
      <c r="D163" s="3" t="s">
        <v>2988</v>
      </c>
      <c r="E163" s="3" t="s">
        <v>2532</v>
      </c>
      <c r="F163" s="3" t="s">
        <v>9</v>
      </c>
      <c r="G163" s="101">
        <v>9.1</v>
      </c>
      <c r="H163" s="85">
        <f t="shared" si="41"/>
        <v>9.1</v>
      </c>
      <c r="I163" s="84"/>
      <c r="J163" s="85">
        <f t="shared" si="40"/>
        <v>0</v>
      </c>
      <c r="K163" s="109"/>
    </row>
    <row r="164" spans="1:11">
      <c r="A164" s="157">
        <v>0</v>
      </c>
      <c r="C164" s="3">
        <v>132447</v>
      </c>
      <c r="D164" s="3" t="s">
        <v>2989</v>
      </c>
      <c r="E164" s="3" t="s">
        <v>2532</v>
      </c>
      <c r="F164" s="3" t="s">
        <v>9</v>
      </c>
      <c r="G164" s="101">
        <v>9.1</v>
      </c>
      <c r="H164" s="85">
        <f t="shared" si="41"/>
        <v>9.1</v>
      </c>
      <c r="I164" s="84"/>
      <c r="J164" s="85">
        <f t="shared" si="40"/>
        <v>0</v>
      </c>
      <c r="K164" s="109"/>
    </row>
    <row r="165" spans="1:11">
      <c r="A165" s="157">
        <v>0</v>
      </c>
      <c r="C165" s="3">
        <v>132450</v>
      </c>
      <c r="D165" s="3" t="s">
        <v>2346</v>
      </c>
      <c r="E165" s="3" t="s">
        <v>2533</v>
      </c>
      <c r="F165" s="3" t="s">
        <v>9</v>
      </c>
      <c r="G165" s="101">
        <v>12.25</v>
      </c>
      <c r="H165" s="85">
        <f t="shared" ref="H165:H174" si="42">G165*(1-Скидка_ROXELPRO_Ind)</f>
        <v>12.25</v>
      </c>
      <c r="I165" s="84"/>
      <c r="J165" s="85">
        <f t="shared" si="40"/>
        <v>0</v>
      </c>
    </row>
    <row r="166" spans="1:11">
      <c r="A166" s="157">
        <v>0</v>
      </c>
      <c r="C166" s="3">
        <v>132451</v>
      </c>
      <c r="D166" s="3" t="s">
        <v>2347</v>
      </c>
      <c r="E166" s="3" t="s">
        <v>2533</v>
      </c>
      <c r="F166" s="3" t="s">
        <v>9</v>
      </c>
      <c r="G166" s="101">
        <v>12.25</v>
      </c>
      <c r="H166" s="85">
        <f t="shared" si="42"/>
        <v>12.25</v>
      </c>
      <c r="I166" s="84"/>
      <c r="J166" s="85">
        <f t="shared" si="40"/>
        <v>0</v>
      </c>
    </row>
    <row r="167" spans="1:11">
      <c r="A167" s="157">
        <v>0</v>
      </c>
      <c r="C167" s="3">
        <v>132452</v>
      </c>
      <c r="D167" s="3" t="s">
        <v>2348</v>
      </c>
      <c r="E167" s="3" t="s">
        <v>2533</v>
      </c>
      <c r="F167" s="3" t="s">
        <v>9</v>
      </c>
      <c r="G167" s="101">
        <v>12.25</v>
      </c>
      <c r="H167" s="85">
        <f t="shared" si="42"/>
        <v>12.25</v>
      </c>
      <c r="I167" s="84"/>
      <c r="J167" s="85">
        <f t="shared" si="40"/>
        <v>0</v>
      </c>
    </row>
    <row r="168" spans="1:11">
      <c r="A168" s="157">
        <v>0</v>
      </c>
      <c r="C168" s="3">
        <v>132453</v>
      </c>
      <c r="D168" s="3" t="s">
        <v>2349</v>
      </c>
      <c r="E168" s="3" t="s">
        <v>2533</v>
      </c>
      <c r="F168" s="3" t="s">
        <v>9</v>
      </c>
      <c r="G168" s="101">
        <v>12.87</v>
      </c>
      <c r="H168" s="85">
        <f t="shared" si="42"/>
        <v>12.87</v>
      </c>
      <c r="I168" s="84"/>
      <c r="J168" s="85">
        <f t="shared" si="40"/>
        <v>0</v>
      </c>
    </row>
    <row r="169" spans="1:11">
      <c r="A169" s="157">
        <v>0</v>
      </c>
      <c r="C169" s="3">
        <v>132454</v>
      </c>
      <c r="D169" s="3" t="s">
        <v>2350</v>
      </c>
      <c r="E169" s="3" t="s">
        <v>2533</v>
      </c>
      <c r="F169" s="3" t="s">
        <v>9</v>
      </c>
      <c r="G169" s="101">
        <v>12.87</v>
      </c>
      <c r="H169" s="85">
        <f t="shared" si="42"/>
        <v>12.87</v>
      </c>
      <c r="I169" s="84"/>
      <c r="J169" s="85">
        <f t="shared" si="40"/>
        <v>0</v>
      </c>
    </row>
    <row r="170" spans="1:11">
      <c r="A170" s="157">
        <v>0</v>
      </c>
      <c r="C170" s="3">
        <v>132455</v>
      </c>
      <c r="D170" s="3" t="s">
        <v>2351</v>
      </c>
      <c r="E170" s="3" t="s">
        <v>2533</v>
      </c>
      <c r="F170" s="3" t="s">
        <v>9</v>
      </c>
      <c r="G170" s="101">
        <v>12.87</v>
      </c>
      <c r="H170" s="85">
        <f t="shared" si="42"/>
        <v>12.87</v>
      </c>
      <c r="I170" s="84"/>
      <c r="J170" s="85">
        <f t="shared" si="40"/>
        <v>0</v>
      </c>
    </row>
    <row r="171" spans="1:11">
      <c r="A171" s="157">
        <v>0</v>
      </c>
      <c r="C171" s="3">
        <v>132456</v>
      </c>
      <c r="D171" s="3" t="s">
        <v>2352</v>
      </c>
      <c r="E171" s="3" t="s">
        <v>2533</v>
      </c>
      <c r="F171" s="3" t="s">
        <v>9</v>
      </c>
      <c r="G171" s="101">
        <v>13.49</v>
      </c>
      <c r="H171" s="85">
        <f t="shared" si="42"/>
        <v>13.49</v>
      </c>
      <c r="I171" s="84"/>
      <c r="J171" s="85">
        <f t="shared" si="40"/>
        <v>0</v>
      </c>
    </row>
    <row r="172" spans="1:11">
      <c r="A172" s="157">
        <v>0</v>
      </c>
      <c r="C172" s="3">
        <v>132457</v>
      </c>
      <c r="D172" s="3" t="s">
        <v>2353</v>
      </c>
      <c r="E172" s="3" t="s">
        <v>2533</v>
      </c>
      <c r="F172" s="3" t="s">
        <v>9</v>
      </c>
      <c r="G172" s="101">
        <v>13.49</v>
      </c>
      <c r="H172" s="85">
        <f t="shared" si="42"/>
        <v>13.49</v>
      </c>
      <c r="I172" s="84"/>
      <c r="J172" s="85">
        <f t="shared" si="40"/>
        <v>0</v>
      </c>
    </row>
    <row r="173" spans="1:11">
      <c r="A173" s="157">
        <v>0</v>
      </c>
      <c r="C173" s="3">
        <v>132458</v>
      </c>
      <c r="D173" s="3" t="s">
        <v>2354</v>
      </c>
      <c r="E173" s="3" t="s">
        <v>2533</v>
      </c>
      <c r="F173" s="3" t="s">
        <v>9</v>
      </c>
      <c r="G173" s="101">
        <v>13.49</v>
      </c>
      <c r="H173" s="85">
        <f t="shared" si="42"/>
        <v>13.49</v>
      </c>
      <c r="I173" s="84"/>
      <c r="J173" s="85">
        <f t="shared" si="40"/>
        <v>0</v>
      </c>
    </row>
    <row r="174" spans="1:11">
      <c r="A174" s="157">
        <v>0</v>
      </c>
      <c r="C174" s="3">
        <v>132459</v>
      </c>
      <c r="D174" s="3" t="s">
        <v>2355</v>
      </c>
      <c r="E174" s="3" t="s">
        <v>2533</v>
      </c>
      <c r="F174" s="3" t="s">
        <v>9</v>
      </c>
      <c r="G174" s="101">
        <v>13.49</v>
      </c>
      <c r="H174" s="85">
        <f t="shared" si="42"/>
        <v>13.49</v>
      </c>
      <c r="I174" s="84"/>
      <c r="J174" s="85">
        <f t="shared" si="40"/>
        <v>0</v>
      </c>
    </row>
    <row r="175" spans="1:11">
      <c r="A175" s="157">
        <v>0</v>
      </c>
      <c r="C175" s="3">
        <v>132460</v>
      </c>
      <c r="D175" s="3" t="s">
        <v>2990</v>
      </c>
      <c r="E175" s="3" t="s">
        <v>2533</v>
      </c>
      <c r="F175" s="3" t="s">
        <v>9</v>
      </c>
      <c r="G175" s="101">
        <v>12.25</v>
      </c>
      <c r="H175" s="85">
        <f t="shared" ref="H175:H180" si="43">G175*(1-Скидка_ROXELPRO_Ind)</f>
        <v>12.25</v>
      </c>
      <c r="I175" s="84"/>
      <c r="J175" s="85">
        <f t="shared" si="40"/>
        <v>0</v>
      </c>
      <c r="K175" s="109"/>
    </row>
    <row r="176" spans="1:11">
      <c r="A176" s="157">
        <v>0</v>
      </c>
      <c r="C176" s="3">
        <v>132461</v>
      </c>
      <c r="D176" s="3" t="s">
        <v>2991</v>
      </c>
      <c r="E176" s="3" t="s">
        <v>2533</v>
      </c>
      <c r="F176" s="3" t="s">
        <v>9</v>
      </c>
      <c r="G176" s="101">
        <v>12.25</v>
      </c>
      <c r="H176" s="85">
        <f t="shared" si="43"/>
        <v>12.25</v>
      </c>
      <c r="I176" s="84"/>
      <c r="J176" s="85">
        <f t="shared" si="40"/>
        <v>0</v>
      </c>
      <c r="K176" s="109"/>
    </row>
    <row r="177" spans="1:11">
      <c r="A177" s="157">
        <v>0</v>
      </c>
      <c r="C177" s="3">
        <v>132462</v>
      </c>
      <c r="D177" s="3" t="s">
        <v>2992</v>
      </c>
      <c r="E177" s="3" t="s">
        <v>2533</v>
      </c>
      <c r="F177" s="3" t="s">
        <v>9</v>
      </c>
      <c r="G177" s="101">
        <v>12.25</v>
      </c>
      <c r="H177" s="85">
        <f t="shared" si="43"/>
        <v>12.25</v>
      </c>
      <c r="I177" s="84"/>
      <c r="J177" s="85">
        <f t="shared" si="40"/>
        <v>0</v>
      </c>
      <c r="K177" s="109"/>
    </row>
    <row r="178" spans="1:11">
      <c r="A178" s="157">
        <v>0</v>
      </c>
      <c r="C178" s="3">
        <v>132463</v>
      </c>
      <c r="D178" s="3" t="s">
        <v>2993</v>
      </c>
      <c r="E178" s="3" t="s">
        <v>2533</v>
      </c>
      <c r="F178" s="3" t="s">
        <v>9</v>
      </c>
      <c r="G178" s="101">
        <v>12.87</v>
      </c>
      <c r="H178" s="85">
        <f t="shared" si="43"/>
        <v>12.87</v>
      </c>
      <c r="I178" s="84"/>
      <c r="J178" s="85">
        <f t="shared" si="40"/>
        <v>0</v>
      </c>
      <c r="K178" s="109"/>
    </row>
    <row r="179" spans="1:11">
      <c r="A179" s="157">
        <v>0</v>
      </c>
      <c r="C179" s="3">
        <v>132466</v>
      </c>
      <c r="D179" s="3" t="s">
        <v>2994</v>
      </c>
      <c r="E179" s="3" t="s">
        <v>2533</v>
      </c>
      <c r="F179" s="3" t="s">
        <v>9</v>
      </c>
      <c r="G179" s="101">
        <v>13.49</v>
      </c>
      <c r="H179" s="85">
        <f t="shared" si="43"/>
        <v>13.49</v>
      </c>
      <c r="I179" s="84"/>
      <c r="J179" s="85">
        <f t="shared" si="40"/>
        <v>0</v>
      </c>
      <c r="K179" s="109"/>
    </row>
    <row r="180" spans="1:11">
      <c r="A180" s="157">
        <v>0</v>
      </c>
      <c r="C180" s="3">
        <v>132467</v>
      </c>
      <c r="D180" s="3" t="s">
        <v>2995</v>
      </c>
      <c r="E180" s="3" t="s">
        <v>2533</v>
      </c>
      <c r="F180" s="3" t="s">
        <v>9</v>
      </c>
      <c r="G180" s="101">
        <v>13.49</v>
      </c>
      <c r="H180" s="85">
        <f t="shared" si="43"/>
        <v>13.49</v>
      </c>
      <c r="I180" s="84"/>
      <c r="J180" s="85">
        <f t="shared" si="40"/>
        <v>0</v>
      </c>
      <c r="K180" s="109"/>
    </row>
    <row r="181" spans="1:11">
      <c r="A181" s="157">
        <v>0</v>
      </c>
      <c r="C181" s="3">
        <v>132932</v>
      </c>
      <c r="D181" s="3" t="s">
        <v>3044</v>
      </c>
      <c r="E181" s="3" t="s">
        <v>9</v>
      </c>
      <c r="F181" s="3" t="s">
        <v>9</v>
      </c>
      <c r="G181" s="101">
        <v>14.7</v>
      </c>
      <c r="H181" s="85">
        <f>G181*(1-Скидка_ROXELPRO_Ind)</f>
        <v>14.7</v>
      </c>
      <c r="I181" s="84"/>
      <c r="J181" s="85">
        <f>H181*I181</f>
        <v>0</v>
      </c>
      <c r="K181" s="109"/>
    </row>
    <row r="182" spans="1:11" ht="12" thickBot="1">
      <c r="A182" s="157">
        <v>0</v>
      </c>
      <c r="B182" s="109"/>
      <c r="C182" s="3">
        <v>132933</v>
      </c>
      <c r="D182" s="3" t="s">
        <v>3849</v>
      </c>
      <c r="E182" s="3" t="s">
        <v>9</v>
      </c>
      <c r="F182" s="3" t="s">
        <v>9</v>
      </c>
      <c r="G182" s="101">
        <v>14.7</v>
      </c>
      <c r="H182" s="85">
        <f>G182*(1-Скидка_ROXELPRO_Ind)</f>
        <v>14.7</v>
      </c>
      <c r="I182" s="84"/>
      <c r="J182" s="85">
        <f>H182*I182</f>
        <v>0</v>
      </c>
      <c r="K182" s="109"/>
    </row>
    <row r="183" spans="1:11" ht="12" thickBot="1">
      <c r="A183" s="157"/>
      <c r="B183" s="323" t="s">
        <v>3043</v>
      </c>
      <c r="C183" s="323"/>
      <c r="D183" s="323"/>
      <c r="E183" s="323"/>
      <c r="F183" s="323"/>
      <c r="G183" s="324"/>
      <c r="H183" s="85"/>
      <c r="I183" s="84"/>
      <c r="J183" s="85"/>
      <c r="K183" s="109"/>
    </row>
    <row r="184" spans="1:11">
      <c r="A184" s="157">
        <v>0</v>
      </c>
      <c r="C184" s="3">
        <v>133103</v>
      </c>
      <c r="D184" s="3" t="s">
        <v>4897</v>
      </c>
      <c r="E184" s="3" t="s">
        <v>2507</v>
      </c>
      <c r="F184" s="3" t="s">
        <v>9</v>
      </c>
      <c r="G184" s="101">
        <v>1.52</v>
      </c>
      <c r="H184" s="85">
        <f t="shared" ref="H184" si="44">G184*(1-Скидка_ROXELPRO_Ind)</f>
        <v>1.52</v>
      </c>
      <c r="I184" s="84"/>
      <c r="J184" s="85">
        <f t="shared" ref="J184" si="45">H184*I184</f>
        <v>0</v>
      </c>
    </row>
    <row r="185" spans="1:11">
      <c r="A185" s="157">
        <v>0</v>
      </c>
      <c r="C185" s="3">
        <v>133123</v>
      </c>
      <c r="D185" s="3" t="s">
        <v>2356</v>
      </c>
      <c r="E185" s="3" t="s">
        <v>2507</v>
      </c>
      <c r="F185" s="3" t="s">
        <v>9</v>
      </c>
      <c r="G185" s="101">
        <v>2.38</v>
      </c>
      <c r="H185" s="85">
        <f t="shared" ref="H185:H191" si="46">G185*(1-Скидка_ROXELPRO_Ind)</f>
        <v>2.38</v>
      </c>
      <c r="I185" s="84"/>
      <c r="J185" s="85">
        <f t="shared" ref="J185:J239" si="47">H185*I185</f>
        <v>0</v>
      </c>
    </row>
    <row r="186" spans="1:11">
      <c r="A186" s="157">
        <v>0</v>
      </c>
      <c r="C186" s="3">
        <v>133303</v>
      </c>
      <c r="D186" s="3" t="s">
        <v>2996</v>
      </c>
      <c r="E186" s="3" t="s">
        <v>2507</v>
      </c>
      <c r="F186" s="3" t="s">
        <v>9</v>
      </c>
      <c r="G186" s="101">
        <v>1.76</v>
      </c>
      <c r="H186" s="85">
        <f t="shared" si="46"/>
        <v>1.76</v>
      </c>
      <c r="I186" s="84"/>
      <c r="J186" s="85">
        <f t="shared" si="47"/>
        <v>0</v>
      </c>
      <c r="K186" s="109"/>
    </row>
    <row r="187" spans="1:11">
      <c r="A187" s="157">
        <v>0</v>
      </c>
      <c r="C187" s="3">
        <v>133305</v>
      </c>
      <c r="D187" s="3" t="s">
        <v>2997</v>
      </c>
      <c r="E187" s="3" t="s">
        <v>2507</v>
      </c>
      <c r="F187" s="3" t="s">
        <v>9</v>
      </c>
      <c r="G187" s="101">
        <v>1.76</v>
      </c>
      <c r="H187" s="85">
        <f t="shared" si="46"/>
        <v>1.76</v>
      </c>
      <c r="I187" s="84"/>
      <c r="J187" s="85">
        <f t="shared" si="47"/>
        <v>0</v>
      </c>
      <c r="K187" s="109"/>
    </row>
    <row r="188" spans="1:11">
      <c r="A188" s="157">
        <v>0</v>
      </c>
      <c r="C188" s="3">
        <v>133318</v>
      </c>
      <c r="D188" s="3" t="s">
        <v>4898</v>
      </c>
      <c r="E188" s="3" t="s">
        <v>2507</v>
      </c>
      <c r="F188" s="3" t="s">
        <v>9</v>
      </c>
      <c r="G188" s="101">
        <v>1.76</v>
      </c>
      <c r="H188" s="85">
        <f t="shared" ref="H188" si="48">G188*(1-Скидка_ROXELPRO_Ind)</f>
        <v>1.76</v>
      </c>
      <c r="I188" s="84"/>
      <c r="J188" s="85">
        <f t="shared" ref="J188" si="49">H188*I188</f>
        <v>0</v>
      </c>
      <c r="K188" s="109"/>
    </row>
    <row r="189" spans="1:11">
      <c r="A189" s="157">
        <v>0</v>
      </c>
      <c r="C189" s="3">
        <v>133323</v>
      </c>
      <c r="D189" s="3" t="s">
        <v>2998</v>
      </c>
      <c r="E189" s="3" t="s">
        <v>2507</v>
      </c>
      <c r="F189" s="3" t="s">
        <v>9</v>
      </c>
      <c r="G189" s="101">
        <v>1.76</v>
      </c>
      <c r="H189" s="85">
        <f t="shared" si="46"/>
        <v>1.76</v>
      </c>
      <c r="I189" s="84"/>
      <c r="J189" s="85">
        <f t="shared" si="47"/>
        <v>0</v>
      </c>
      <c r="K189" s="109"/>
    </row>
    <row r="190" spans="1:11">
      <c r="A190" s="157">
        <v>0</v>
      </c>
      <c r="C190" s="3">
        <v>133325</v>
      </c>
      <c r="D190" s="3" t="s">
        <v>2999</v>
      </c>
      <c r="E190" s="3" t="s">
        <v>2507</v>
      </c>
      <c r="F190" s="3" t="s">
        <v>9</v>
      </c>
      <c r="G190" s="101">
        <v>1.76</v>
      </c>
      <c r="H190" s="85">
        <f t="shared" si="46"/>
        <v>1.76</v>
      </c>
      <c r="I190" s="84"/>
      <c r="J190" s="85">
        <f t="shared" si="47"/>
        <v>0</v>
      </c>
      <c r="K190" s="109"/>
    </row>
    <row r="191" spans="1:11">
      <c r="A191" s="157">
        <v>0</v>
      </c>
      <c r="C191" s="3">
        <v>133343</v>
      </c>
      <c r="D191" s="3" t="s">
        <v>2357</v>
      </c>
      <c r="E191" s="3" t="s">
        <v>2507</v>
      </c>
      <c r="F191" s="3" t="s">
        <v>9</v>
      </c>
      <c r="G191" s="101">
        <v>1.88</v>
      </c>
      <c r="H191" s="85">
        <f t="shared" si="46"/>
        <v>1.88</v>
      </c>
      <c r="I191" s="84"/>
      <c r="J191" s="85">
        <f t="shared" si="47"/>
        <v>0</v>
      </c>
    </row>
    <row r="192" spans="1:11">
      <c r="A192" s="157">
        <v>0</v>
      </c>
      <c r="C192" s="3">
        <v>133403</v>
      </c>
      <c r="D192" s="3" t="s">
        <v>3000</v>
      </c>
      <c r="E192" s="3" t="s">
        <v>2507</v>
      </c>
      <c r="F192" s="3" t="s">
        <v>9</v>
      </c>
      <c r="G192" s="101">
        <v>1.8</v>
      </c>
      <c r="H192" s="85">
        <f t="shared" ref="H192:H201" si="50">G192*(1-Скидка_ROXELPRO_Ind)</f>
        <v>1.8</v>
      </c>
      <c r="I192" s="84"/>
      <c r="J192" s="85">
        <f t="shared" si="47"/>
        <v>0</v>
      </c>
      <c r="K192" s="109"/>
    </row>
    <row r="193" spans="1:11">
      <c r="A193" s="157">
        <v>0</v>
      </c>
      <c r="C193" s="3">
        <v>133405</v>
      </c>
      <c r="D193" s="3" t="s">
        <v>3001</v>
      </c>
      <c r="E193" s="3" t="s">
        <v>2507</v>
      </c>
      <c r="F193" s="3" t="s">
        <v>9</v>
      </c>
      <c r="G193" s="101">
        <v>1.8</v>
      </c>
      <c r="H193" s="85">
        <f t="shared" si="50"/>
        <v>1.8</v>
      </c>
      <c r="I193" s="84"/>
      <c r="J193" s="85">
        <f t="shared" si="47"/>
        <v>0</v>
      </c>
      <c r="K193" s="109"/>
    </row>
    <row r="194" spans="1:11">
      <c r="A194" s="157">
        <v>0</v>
      </c>
      <c r="C194" s="3">
        <v>133406</v>
      </c>
      <c r="D194" s="3" t="s">
        <v>3002</v>
      </c>
      <c r="E194" s="3" t="s">
        <v>2507</v>
      </c>
      <c r="F194" s="3" t="s">
        <v>9</v>
      </c>
      <c r="G194" s="101">
        <v>1.8</v>
      </c>
      <c r="H194" s="85">
        <f t="shared" si="50"/>
        <v>1.8</v>
      </c>
      <c r="I194" s="84"/>
      <c r="J194" s="85">
        <f t="shared" si="47"/>
        <v>0</v>
      </c>
      <c r="K194" s="109"/>
    </row>
    <row r="195" spans="1:11">
      <c r="A195" s="157">
        <v>0</v>
      </c>
      <c r="C195" s="3">
        <v>133408</v>
      </c>
      <c r="D195" s="3" t="s">
        <v>3003</v>
      </c>
      <c r="E195" s="3" t="s">
        <v>2507</v>
      </c>
      <c r="F195" s="3" t="s">
        <v>9</v>
      </c>
      <c r="G195" s="101">
        <v>1.8</v>
      </c>
      <c r="H195" s="85">
        <f t="shared" si="50"/>
        <v>1.8</v>
      </c>
      <c r="I195" s="84"/>
      <c r="J195" s="85">
        <f t="shared" si="47"/>
        <v>0</v>
      </c>
      <c r="K195" s="109"/>
    </row>
    <row r="196" spans="1:11">
      <c r="A196" s="157">
        <v>0</v>
      </c>
      <c r="C196" s="3">
        <v>133423</v>
      </c>
      <c r="D196" s="3" t="s">
        <v>2358</v>
      </c>
      <c r="E196" s="3" t="s">
        <v>2507</v>
      </c>
      <c r="F196" s="3" t="s">
        <v>9</v>
      </c>
      <c r="G196" s="101">
        <v>2.2400000000000002</v>
      </c>
      <c r="H196" s="85">
        <f t="shared" si="50"/>
        <v>2.2400000000000002</v>
      </c>
      <c r="I196" s="84"/>
      <c r="J196" s="85">
        <f t="shared" si="47"/>
        <v>0</v>
      </c>
    </row>
    <row r="197" spans="1:11">
      <c r="A197" s="157">
        <v>0</v>
      </c>
      <c r="C197" s="3">
        <v>133425</v>
      </c>
      <c r="D197" s="3" t="s">
        <v>2359</v>
      </c>
      <c r="E197" s="3" t="s">
        <v>2507</v>
      </c>
      <c r="F197" s="3" t="s">
        <v>9</v>
      </c>
      <c r="G197" s="101">
        <v>2.2400000000000002</v>
      </c>
      <c r="H197" s="85">
        <f t="shared" si="50"/>
        <v>2.2400000000000002</v>
      </c>
      <c r="I197" s="84"/>
      <c r="J197" s="85">
        <f t="shared" si="47"/>
        <v>0</v>
      </c>
    </row>
    <row r="198" spans="1:11">
      <c r="A198" s="157">
        <v>0</v>
      </c>
      <c r="C198" s="3">
        <v>133426</v>
      </c>
      <c r="D198" s="3" t="s">
        <v>2360</v>
      </c>
      <c r="E198" s="3" t="s">
        <v>2507</v>
      </c>
      <c r="F198" s="3" t="s">
        <v>9</v>
      </c>
      <c r="G198" s="101">
        <v>2.2400000000000002</v>
      </c>
      <c r="H198" s="85">
        <f t="shared" si="50"/>
        <v>2.2400000000000002</v>
      </c>
      <c r="I198" s="84"/>
      <c r="J198" s="85">
        <f t="shared" si="47"/>
        <v>0</v>
      </c>
    </row>
    <row r="199" spans="1:11">
      <c r="A199" s="157">
        <v>0</v>
      </c>
      <c r="C199" s="3">
        <v>133427</v>
      </c>
      <c r="D199" s="3" t="s">
        <v>2361</v>
      </c>
      <c r="E199" s="3" t="s">
        <v>2507</v>
      </c>
      <c r="F199" s="3" t="s">
        <v>9</v>
      </c>
      <c r="G199" s="101">
        <v>1.8</v>
      </c>
      <c r="H199" s="85">
        <f t="shared" si="50"/>
        <v>1.8</v>
      </c>
      <c r="I199" s="84"/>
      <c r="J199" s="85">
        <f t="shared" si="47"/>
        <v>0</v>
      </c>
    </row>
    <row r="200" spans="1:11">
      <c r="A200" s="157">
        <v>0</v>
      </c>
      <c r="C200" s="3">
        <v>133428</v>
      </c>
      <c r="D200" s="3" t="s">
        <v>2362</v>
      </c>
      <c r="E200" s="3" t="s">
        <v>2507</v>
      </c>
      <c r="F200" s="3" t="s">
        <v>9</v>
      </c>
      <c r="G200" s="101">
        <v>2.2400000000000002</v>
      </c>
      <c r="H200" s="85">
        <f t="shared" si="50"/>
        <v>2.2400000000000002</v>
      </c>
      <c r="I200" s="84"/>
      <c r="J200" s="85">
        <f t="shared" si="47"/>
        <v>0</v>
      </c>
    </row>
    <row r="201" spans="1:11">
      <c r="A201" s="157">
        <v>0</v>
      </c>
      <c r="C201" s="3">
        <v>133503</v>
      </c>
      <c r="D201" s="3" t="s">
        <v>3004</v>
      </c>
      <c r="E201" s="3" t="s">
        <v>2507</v>
      </c>
      <c r="F201" s="3" t="s">
        <v>9</v>
      </c>
      <c r="G201" s="101">
        <v>2.2400000000000002</v>
      </c>
      <c r="H201" s="85">
        <f t="shared" si="50"/>
        <v>2.2400000000000002</v>
      </c>
      <c r="I201" s="84"/>
      <c r="J201" s="85">
        <f t="shared" si="47"/>
        <v>0</v>
      </c>
      <c r="K201" s="109"/>
    </row>
    <row r="202" spans="1:11">
      <c r="A202" s="157">
        <v>0</v>
      </c>
      <c r="C202" s="3">
        <v>133505</v>
      </c>
      <c r="D202" s="3" t="s">
        <v>3005</v>
      </c>
      <c r="E202" s="3" t="s">
        <v>2507</v>
      </c>
      <c r="F202" s="3" t="s">
        <v>9</v>
      </c>
      <c r="G202" s="101">
        <v>2.2400000000000002</v>
      </c>
      <c r="H202" s="85">
        <f t="shared" ref="H202:H224" si="51">G202*(1-Скидка_ROXELPRO_Ind)</f>
        <v>2.2400000000000002</v>
      </c>
      <c r="I202" s="84"/>
      <c r="J202" s="85">
        <f t="shared" si="47"/>
        <v>0</v>
      </c>
      <c r="K202" s="109"/>
    </row>
    <row r="203" spans="1:11">
      <c r="A203" s="157">
        <v>0</v>
      </c>
      <c r="C203" s="3">
        <v>133506</v>
      </c>
      <c r="D203" s="3" t="s">
        <v>3006</v>
      </c>
      <c r="E203" s="3" t="s">
        <v>2507</v>
      </c>
      <c r="F203" s="3" t="s">
        <v>9</v>
      </c>
      <c r="G203" s="101">
        <v>2.2400000000000002</v>
      </c>
      <c r="H203" s="85">
        <f t="shared" si="51"/>
        <v>2.2400000000000002</v>
      </c>
      <c r="I203" s="84"/>
      <c r="J203" s="85">
        <f t="shared" si="47"/>
        <v>0</v>
      </c>
      <c r="K203" s="109"/>
    </row>
    <row r="204" spans="1:11">
      <c r="A204" s="157">
        <v>0</v>
      </c>
      <c r="C204" s="3">
        <v>133508</v>
      </c>
      <c r="D204" s="3" t="s">
        <v>3007</v>
      </c>
      <c r="E204" s="3" t="s">
        <v>2507</v>
      </c>
      <c r="F204" s="3" t="s">
        <v>9</v>
      </c>
      <c r="G204" s="101">
        <v>2.2400000000000002</v>
      </c>
      <c r="H204" s="85">
        <f t="shared" si="51"/>
        <v>2.2400000000000002</v>
      </c>
      <c r="I204" s="84"/>
      <c r="J204" s="85">
        <f t="shared" si="47"/>
        <v>0</v>
      </c>
      <c r="K204" s="109"/>
    </row>
    <row r="205" spans="1:11">
      <c r="A205" s="157">
        <v>0</v>
      </c>
      <c r="C205" s="3">
        <v>133523</v>
      </c>
      <c r="D205" s="3" t="s">
        <v>3008</v>
      </c>
      <c r="E205" s="3" t="s">
        <v>2507</v>
      </c>
      <c r="F205" s="3" t="s">
        <v>9</v>
      </c>
      <c r="G205" s="101">
        <v>2.63</v>
      </c>
      <c r="H205" s="85">
        <f t="shared" si="51"/>
        <v>2.63</v>
      </c>
      <c r="I205" s="84"/>
      <c r="J205" s="85">
        <f t="shared" si="47"/>
        <v>0</v>
      </c>
      <c r="K205" s="109"/>
    </row>
    <row r="206" spans="1:11">
      <c r="A206" s="157">
        <v>0</v>
      </c>
      <c r="C206" s="3">
        <v>133525</v>
      </c>
      <c r="D206" s="3" t="s">
        <v>3009</v>
      </c>
      <c r="E206" s="3" t="s">
        <v>2507</v>
      </c>
      <c r="F206" s="3" t="s">
        <v>9</v>
      </c>
      <c r="G206" s="101">
        <v>2.63</v>
      </c>
      <c r="H206" s="85">
        <f t="shared" si="51"/>
        <v>2.63</v>
      </c>
      <c r="I206" s="84"/>
      <c r="J206" s="85">
        <f t="shared" si="47"/>
        <v>0</v>
      </c>
      <c r="K206" s="109"/>
    </row>
    <row r="207" spans="1:11">
      <c r="A207" s="157">
        <v>0</v>
      </c>
      <c r="C207" s="3">
        <v>133526</v>
      </c>
      <c r="D207" s="3" t="s">
        <v>3010</v>
      </c>
      <c r="E207" s="3" t="s">
        <v>2507</v>
      </c>
      <c r="F207" s="3" t="s">
        <v>9</v>
      </c>
      <c r="G207" s="101">
        <v>2.63</v>
      </c>
      <c r="H207" s="85">
        <f t="shared" si="51"/>
        <v>2.63</v>
      </c>
      <c r="I207" s="84"/>
      <c r="J207" s="85">
        <f t="shared" si="47"/>
        <v>0</v>
      </c>
      <c r="K207" s="109"/>
    </row>
    <row r="208" spans="1:11">
      <c r="A208" s="157">
        <v>0</v>
      </c>
      <c r="C208" s="3">
        <v>133528</v>
      </c>
      <c r="D208" s="3" t="s">
        <v>3011</v>
      </c>
      <c r="E208" s="3" t="s">
        <v>2507</v>
      </c>
      <c r="F208" s="3" t="s">
        <v>9</v>
      </c>
      <c r="G208" s="101">
        <v>2.63</v>
      </c>
      <c r="H208" s="85">
        <f t="shared" si="51"/>
        <v>2.63</v>
      </c>
      <c r="I208" s="84"/>
      <c r="J208" s="85">
        <f t="shared" si="47"/>
        <v>0</v>
      </c>
      <c r="K208" s="109"/>
    </row>
    <row r="209" spans="1:11">
      <c r="A209" s="157">
        <v>0</v>
      </c>
      <c r="C209" s="3">
        <v>133643</v>
      </c>
      <c r="D209" s="3" t="s">
        <v>2363</v>
      </c>
      <c r="E209" s="3" t="s">
        <v>2507</v>
      </c>
      <c r="F209" s="3" t="s">
        <v>9</v>
      </c>
      <c r="G209" s="101">
        <v>3.24</v>
      </c>
      <c r="H209" s="85">
        <f t="shared" si="51"/>
        <v>3.24</v>
      </c>
      <c r="I209" s="84"/>
      <c r="J209" s="85">
        <f t="shared" si="47"/>
        <v>0</v>
      </c>
    </row>
    <row r="210" spans="1:11">
      <c r="A210" s="157">
        <v>0</v>
      </c>
      <c r="C210" s="3">
        <v>133645</v>
      </c>
      <c r="D210" s="3" t="s">
        <v>2364</v>
      </c>
      <c r="E210" s="3" t="s">
        <v>2507</v>
      </c>
      <c r="F210" s="3" t="s">
        <v>9</v>
      </c>
      <c r="G210" s="101">
        <v>3.24</v>
      </c>
      <c r="H210" s="85">
        <f t="shared" si="51"/>
        <v>3.24</v>
      </c>
      <c r="I210" s="84"/>
      <c r="J210" s="85">
        <f t="shared" si="47"/>
        <v>0</v>
      </c>
    </row>
    <row r="211" spans="1:11">
      <c r="A211" s="157">
        <v>0</v>
      </c>
      <c r="C211" s="3">
        <v>133646</v>
      </c>
      <c r="D211" s="3" t="s">
        <v>2365</v>
      </c>
      <c r="E211" s="3" t="s">
        <v>2507</v>
      </c>
      <c r="F211" s="3" t="s">
        <v>9</v>
      </c>
      <c r="G211" s="101">
        <v>3.24</v>
      </c>
      <c r="H211" s="85">
        <f t="shared" si="51"/>
        <v>3.24</v>
      </c>
      <c r="I211" s="84"/>
      <c r="J211" s="85">
        <f t="shared" si="47"/>
        <v>0</v>
      </c>
    </row>
    <row r="212" spans="1:11">
      <c r="A212" s="157">
        <v>0</v>
      </c>
      <c r="C212" s="3">
        <v>133647</v>
      </c>
      <c r="D212" s="3" t="s">
        <v>2366</v>
      </c>
      <c r="E212" s="3" t="s">
        <v>2507</v>
      </c>
      <c r="F212" s="3" t="s">
        <v>9</v>
      </c>
      <c r="G212" s="101">
        <v>3.24</v>
      </c>
      <c r="H212" s="85">
        <f t="shared" si="51"/>
        <v>3.24</v>
      </c>
      <c r="I212" s="84"/>
      <c r="J212" s="85">
        <f t="shared" si="47"/>
        <v>0</v>
      </c>
    </row>
    <row r="213" spans="1:11">
      <c r="A213" s="157">
        <v>0</v>
      </c>
      <c r="C213" s="3">
        <v>133648</v>
      </c>
      <c r="D213" s="3" t="s">
        <v>2367</v>
      </c>
      <c r="E213" s="3" t="s">
        <v>2507</v>
      </c>
      <c r="F213" s="3" t="s">
        <v>9</v>
      </c>
      <c r="G213" s="101">
        <v>3.24</v>
      </c>
      <c r="H213" s="85">
        <f t="shared" si="51"/>
        <v>3.24</v>
      </c>
      <c r="I213" s="84"/>
      <c r="J213" s="85">
        <f t="shared" si="47"/>
        <v>0</v>
      </c>
    </row>
    <row r="214" spans="1:11">
      <c r="A214" s="157">
        <v>0</v>
      </c>
      <c r="C214" s="3">
        <v>133813</v>
      </c>
      <c r="D214" s="3" t="s">
        <v>3012</v>
      </c>
      <c r="E214" s="3" t="s">
        <v>2508</v>
      </c>
      <c r="F214" s="3" t="s">
        <v>9</v>
      </c>
      <c r="G214" s="101">
        <v>3.12</v>
      </c>
      <c r="H214" s="85">
        <f t="shared" si="51"/>
        <v>3.12</v>
      </c>
      <c r="I214" s="84"/>
      <c r="J214" s="85">
        <f t="shared" si="47"/>
        <v>0</v>
      </c>
      <c r="K214" s="109"/>
    </row>
    <row r="215" spans="1:11">
      <c r="A215" s="157">
        <v>0</v>
      </c>
      <c r="C215" s="3">
        <v>133815</v>
      </c>
      <c r="D215" s="3" t="s">
        <v>3013</v>
      </c>
      <c r="E215" s="3" t="s">
        <v>2508</v>
      </c>
      <c r="F215" s="3" t="s">
        <v>9</v>
      </c>
      <c r="G215" s="101">
        <v>3.12</v>
      </c>
      <c r="H215" s="85">
        <f t="shared" si="51"/>
        <v>3.12</v>
      </c>
      <c r="I215" s="84"/>
      <c r="J215" s="85">
        <f t="shared" si="47"/>
        <v>0</v>
      </c>
      <c r="K215" s="109"/>
    </row>
    <row r="216" spans="1:11">
      <c r="A216" s="157">
        <v>0</v>
      </c>
      <c r="C216" s="3">
        <v>133816</v>
      </c>
      <c r="D216" s="3" t="s">
        <v>3014</v>
      </c>
      <c r="E216" s="3" t="s">
        <v>2508</v>
      </c>
      <c r="F216" s="3" t="s">
        <v>9</v>
      </c>
      <c r="G216" s="101">
        <v>3.12</v>
      </c>
      <c r="H216" s="85">
        <f t="shared" si="51"/>
        <v>3.12</v>
      </c>
      <c r="I216" s="84"/>
      <c r="J216" s="85">
        <f t="shared" si="47"/>
        <v>0</v>
      </c>
      <c r="K216" s="109"/>
    </row>
    <row r="217" spans="1:11">
      <c r="A217" s="157">
        <v>0</v>
      </c>
      <c r="C217" s="3">
        <v>133818</v>
      </c>
      <c r="D217" s="3" t="s">
        <v>3015</v>
      </c>
      <c r="E217" s="3" t="s">
        <v>2508</v>
      </c>
      <c r="F217" s="3" t="s">
        <v>9</v>
      </c>
      <c r="G217" s="101">
        <v>3.12</v>
      </c>
      <c r="H217" s="85">
        <f t="shared" si="51"/>
        <v>3.12</v>
      </c>
      <c r="I217" s="84"/>
      <c r="J217" s="85">
        <f t="shared" si="47"/>
        <v>0</v>
      </c>
      <c r="K217" s="109"/>
    </row>
    <row r="218" spans="1:11">
      <c r="A218" s="157">
        <v>0</v>
      </c>
      <c r="C218" s="3">
        <v>133843</v>
      </c>
      <c r="D218" s="3" t="s">
        <v>2368</v>
      </c>
      <c r="E218" s="3" t="s">
        <v>2508</v>
      </c>
      <c r="F218" s="3" t="s">
        <v>9</v>
      </c>
      <c r="G218" s="101">
        <v>4.4800000000000004</v>
      </c>
      <c r="H218" s="85">
        <f t="shared" si="51"/>
        <v>4.4800000000000004</v>
      </c>
      <c r="I218" s="84"/>
      <c r="J218" s="85">
        <f t="shared" si="47"/>
        <v>0</v>
      </c>
    </row>
    <row r="219" spans="1:11">
      <c r="A219" s="157">
        <v>0</v>
      </c>
      <c r="C219" s="3">
        <v>133845</v>
      </c>
      <c r="D219" s="3" t="s">
        <v>2369</v>
      </c>
      <c r="E219" s="3" t="s">
        <v>2508</v>
      </c>
      <c r="F219" s="3" t="s">
        <v>9</v>
      </c>
      <c r="G219" s="101">
        <v>4.4800000000000004</v>
      </c>
      <c r="H219" s="85">
        <f t="shared" si="51"/>
        <v>4.4800000000000004</v>
      </c>
      <c r="I219" s="84"/>
      <c r="J219" s="85">
        <f t="shared" si="47"/>
        <v>0</v>
      </c>
    </row>
    <row r="220" spans="1:11">
      <c r="A220" s="157">
        <v>0</v>
      </c>
      <c r="C220" s="3">
        <v>133846</v>
      </c>
      <c r="D220" s="3" t="s">
        <v>2370</v>
      </c>
      <c r="E220" s="3" t="s">
        <v>2508</v>
      </c>
      <c r="F220" s="3" t="s">
        <v>9</v>
      </c>
      <c r="G220" s="101">
        <v>4.4800000000000004</v>
      </c>
      <c r="H220" s="85">
        <f t="shared" si="51"/>
        <v>4.4800000000000004</v>
      </c>
      <c r="I220" s="84"/>
      <c r="J220" s="85">
        <f t="shared" si="47"/>
        <v>0</v>
      </c>
    </row>
    <row r="221" spans="1:11">
      <c r="A221" s="157">
        <v>0</v>
      </c>
      <c r="C221" s="3">
        <v>133847</v>
      </c>
      <c r="D221" s="3" t="s">
        <v>2371</v>
      </c>
      <c r="E221" s="3" t="s">
        <v>2508</v>
      </c>
      <c r="F221" s="3" t="s">
        <v>9</v>
      </c>
      <c r="G221" s="101">
        <v>4.4800000000000004</v>
      </c>
      <c r="H221" s="85">
        <f t="shared" si="51"/>
        <v>4.4800000000000004</v>
      </c>
      <c r="I221" s="84"/>
      <c r="J221" s="85">
        <f t="shared" si="47"/>
        <v>0</v>
      </c>
    </row>
    <row r="222" spans="1:11">
      <c r="A222" s="157">
        <v>0</v>
      </c>
      <c r="C222" s="3">
        <v>133848</v>
      </c>
      <c r="D222" s="3" t="s">
        <v>2372</v>
      </c>
      <c r="E222" s="3" t="s">
        <v>2508</v>
      </c>
      <c r="F222" s="3" t="s">
        <v>9</v>
      </c>
      <c r="G222" s="101">
        <v>4.4800000000000004</v>
      </c>
      <c r="H222" s="85">
        <f t="shared" si="51"/>
        <v>4.4800000000000004</v>
      </c>
      <c r="I222" s="84"/>
      <c r="J222" s="85">
        <f t="shared" si="47"/>
        <v>0</v>
      </c>
    </row>
    <row r="223" spans="1:11">
      <c r="A223" s="157">
        <v>0</v>
      </c>
      <c r="C223" s="3">
        <v>135426</v>
      </c>
      <c r="D223" s="3" t="s">
        <v>2373</v>
      </c>
      <c r="E223" s="3" t="s">
        <v>2507</v>
      </c>
      <c r="F223" s="3" t="s">
        <v>9</v>
      </c>
      <c r="G223" s="101">
        <v>4.4800000000000004</v>
      </c>
      <c r="H223" s="85">
        <f t="shared" si="51"/>
        <v>4.4800000000000004</v>
      </c>
      <c r="I223" s="84"/>
      <c r="J223" s="85">
        <f t="shared" si="47"/>
        <v>0</v>
      </c>
    </row>
    <row r="224" spans="1:11">
      <c r="A224" s="157">
        <v>0</v>
      </c>
      <c r="C224" s="3">
        <v>135429</v>
      </c>
      <c r="D224" s="3" t="s">
        <v>2374</v>
      </c>
      <c r="E224" s="3" t="s">
        <v>2507</v>
      </c>
      <c r="F224" s="3" t="s">
        <v>9</v>
      </c>
      <c r="G224" s="101">
        <v>4.72</v>
      </c>
      <c r="H224" s="85">
        <f t="shared" si="51"/>
        <v>4.72</v>
      </c>
      <c r="I224" s="84"/>
      <c r="J224" s="85">
        <f t="shared" si="47"/>
        <v>0</v>
      </c>
    </row>
    <row r="225" spans="1:11">
      <c r="A225" s="157">
        <v>0</v>
      </c>
      <c r="C225" s="3">
        <v>135856</v>
      </c>
      <c r="D225" s="3" t="s">
        <v>2375</v>
      </c>
      <c r="E225" s="3" t="s">
        <v>2508</v>
      </c>
      <c r="F225" s="3" t="s">
        <v>9</v>
      </c>
      <c r="G225" s="101">
        <v>8.7200000000000006</v>
      </c>
      <c r="H225" s="85">
        <f t="shared" ref="H225:H239" si="52">G225*(1-Скидка_ROXELPRO_Ind)</f>
        <v>8.7200000000000006</v>
      </c>
      <c r="I225" s="84"/>
      <c r="J225" s="85">
        <f t="shared" si="47"/>
        <v>0</v>
      </c>
    </row>
    <row r="226" spans="1:11">
      <c r="A226" s="157">
        <v>0</v>
      </c>
      <c r="C226" s="3">
        <v>135859</v>
      </c>
      <c r="D226" s="3" t="s">
        <v>2376</v>
      </c>
      <c r="E226" s="3" t="s">
        <v>2508</v>
      </c>
      <c r="F226" s="3" t="s">
        <v>9</v>
      </c>
      <c r="G226" s="101">
        <v>9.92</v>
      </c>
      <c r="H226" s="85">
        <f t="shared" si="52"/>
        <v>9.92</v>
      </c>
      <c r="I226" s="84"/>
      <c r="J226" s="85">
        <f t="shared" si="47"/>
        <v>0</v>
      </c>
    </row>
    <row r="227" spans="1:11">
      <c r="A227" s="157">
        <v>0</v>
      </c>
      <c r="C227" s="3">
        <v>137423</v>
      </c>
      <c r="D227" s="3" t="s">
        <v>2377</v>
      </c>
      <c r="E227" s="3" t="s">
        <v>2507</v>
      </c>
      <c r="F227" s="3" t="s">
        <v>9</v>
      </c>
      <c r="G227" s="101">
        <v>3.72</v>
      </c>
      <c r="H227" s="85">
        <f t="shared" si="52"/>
        <v>3.72</v>
      </c>
      <c r="I227" s="84"/>
      <c r="J227" s="85">
        <f t="shared" si="47"/>
        <v>0</v>
      </c>
    </row>
    <row r="228" spans="1:11">
      <c r="A228" s="157">
        <v>0</v>
      </c>
      <c r="C228" s="3">
        <v>137424</v>
      </c>
      <c r="D228" s="3" t="s">
        <v>2378</v>
      </c>
      <c r="E228" s="3" t="s">
        <v>2507</v>
      </c>
      <c r="F228" s="3" t="s">
        <v>9</v>
      </c>
      <c r="G228" s="101">
        <v>3.92</v>
      </c>
      <c r="H228" s="85">
        <f t="shared" si="52"/>
        <v>3.92</v>
      </c>
      <c r="I228" s="84"/>
      <c r="J228" s="85">
        <f t="shared" si="47"/>
        <v>0</v>
      </c>
    </row>
    <row r="229" spans="1:11">
      <c r="A229" s="157">
        <v>0</v>
      </c>
      <c r="C229" s="3">
        <v>137852</v>
      </c>
      <c r="D229" s="3" t="s">
        <v>3946</v>
      </c>
      <c r="E229" s="3" t="s">
        <v>2508</v>
      </c>
      <c r="F229" s="3" t="s">
        <v>9</v>
      </c>
      <c r="G229" s="101">
        <v>6.6</v>
      </c>
      <c r="H229" s="85">
        <f t="shared" ref="H229" si="53">G229*(1-Скидка_ROXELPRO_Ind)</f>
        <v>6.6</v>
      </c>
      <c r="I229" s="84"/>
      <c r="J229" s="85">
        <f t="shared" ref="J229" si="54">H229*I229</f>
        <v>0</v>
      </c>
    </row>
    <row r="230" spans="1:11">
      <c r="A230" s="157">
        <v>0</v>
      </c>
      <c r="C230" s="3">
        <v>137853</v>
      </c>
      <c r="D230" s="3" t="s">
        <v>2379</v>
      </c>
      <c r="E230" s="3" t="s">
        <v>2508</v>
      </c>
      <c r="F230" s="3" t="s">
        <v>9</v>
      </c>
      <c r="G230" s="101">
        <v>7.28</v>
      </c>
      <c r="H230" s="85">
        <f t="shared" si="52"/>
        <v>7.28</v>
      </c>
      <c r="I230" s="84"/>
      <c r="J230" s="85">
        <f t="shared" si="47"/>
        <v>0</v>
      </c>
    </row>
    <row r="231" spans="1:11">
      <c r="A231" s="157">
        <v>0</v>
      </c>
      <c r="C231" s="3">
        <v>137854</v>
      </c>
      <c r="D231" s="3" t="s">
        <v>2380</v>
      </c>
      <c r="E231" s="3" t="s">
        <v>2508</v>
      </c>
      <c r="F231" s="3" t="s">
        <v>9</v>
      </c>
      <c r="G231" s="101">
        <v>8.2799999999999994</v>
      </c>
      <c r="H231" s="85">
        <f t="shared" si="52"/>
        <v>8.2799999999999994</v>
      </c>
      <c r="I231" s="84"/>
      <c r="J231" s="85">
        <f t="shared" si="47"/>
        <v>0</v>
      </c>
    </row>
    <row r="232" spans="1:11">
      <c r="A232" s="157">
        <v>0</v>
      </c>
      <c r="C232" s="3">
        <v>138223</v>
      </c>
      <c r="D232" s="3" t="s">
        <v>3178</v>
      </c>
      <c r="E232" s="3" t="s">
        <v>2386</v>
      </c>
      <c r="F232" s="3" t="s">
        <v>9</v>
      </c>
      <c r="G232" s="101">
        <v>8.7100000000000009</v>
      </c>
      <c r="H232" s="85">
        <f>G232*(1-Скидка_ROXELPRO_Ind)</f>
        <v>8.7100000000000009</v>
      </c>
      <c r="I232" s="84"/>
      <c r="J232" s="85">
        <f>H232*I232</f>
        <v>0</v>
      </c>
    </row>
    <row r="233" spans="1:11">
      <c r="A233" s="157">
        <v>0</v>
      </c>
      <c r="C233" s="3">
        <v>138225</v>
      </c>
      <c r="D233" s="3" t="s">
        <v>3179</v>
      </c>
      <c r="E233" s="3" t="s">
        <v>2386</v>
      </c>
      <c r="F233" s="3" t="s">
        <v>9</v>
      </c>
      <c r="G233" s="101">
        <v>8.7100000000000009</v>
      </c>
      <c r="H233" s="85">
        <f>G233*(1-Скидка_ROXELPRO_Ind)</f>
        <v>8.7100000000000009</v>
      </c>
      <c r="I233" s="84"/>
      <c r="J233" s="85">
        <f>H233*I233</f>
        <v>0</v>
      </c>
    </row>
    <row r="234" spans="1:11">
      <c r="A234" s="157">
        <v>0</v>
      </c>
      <c r="C234" s="3">
        <v>138226</v>
      </c>
      <c r="D234" s="3" t="s">
        <v>3180</v>
      </c>
      <c r="E234" s="3" t="s">
        <v>2386</v>
      </c>
      <c r="F234" s="3" t="s">
        <v>9</v>
      </c>
      <c r="G234" s="101">
        <v>8.7100000000000009</v>
      </c>
      <c r="H234" s="85">
        <f>G234*(1-Скидка_ROXELPRO_Ind)</f>
        <v>8.7100000000000009</v>
      </c>
      <c r="I234" s="84"/>
      <c r="J234" s="85">
        <f>H234*I234</f>
        <v>0</v>
      </c>
    </row>
    <row r="235" spans="1:11">
      <c r="A235" s="157">
        <v>0</v>
      </c>
      <c r="C235" s="3">
        <v>138228</v>
      </c>
      <c r="D235" s="3" t="s">
        <v>3181</v>
      </c>
      <c r="E235" s="3" t="s">
        <v>2386</v>
      </c>
      <c r="F235" s="3" t="s">
        <v>9</v>
      </c>
      <c r="G235" s="101">
        <v>8.7100000000000009</v>
      </c>
      <c r="H235" s="85">
        <f>G235*(1-Скидка_ROXELPRO_Ind)</f>
        <v>8.7100000000000009</v>
      </c>
      <c r="I235" s="84"/>
      <c r="J235" s="85">
        <f>H235*I235</f>
        <v>0</v>
      </c>
    </row>
    <row r="236" spans="1:11">
      <c r="A236" s="157">
        <v>0</v>
      </c>
      <c r="C236" s="3">
        <v>138323</v>
      </c>
      <c r="D236" s="3" t="s">
        <v>3016</v>
      </c>
      <c r="E236" s="3" t="s">
        <v>2386</v>
      </c>
      <c r="F236" s="3" t="s">
        <v>9</v>
      </c>
      <c r="G236" s="101">
        <v>8.58</v>
      </c>
      <c r="H236" s="85">
        <f t="shared" si="52"/>
        <v>8.58</v>
      </c>
      <c r="I236" s="84"/>
      <c r="J236" s="85">
        <f t="shared" si="47"/>
        <v>0</v>
      </c>
      <c r="K236" s="109"/>
    </row>
    <row r="237" spans="1:11">
      <c r="A237" s="157">
        <v>0</v>
      </c>
      <c r="C237" s="3">
        <v>138325</v>
      </c>
      <c r="D237" s="3" t="s">
        <v>3017</v>
      </c>
      <c r="E237" s="3" t="s">
        <v>2386</v>
      </c>
      <c r="F237" s="3" t="s">
        <v>9</v>
      </c>
      <c r="G237" s="101">
        <v>8.58</v>
      </c>
      <c r="H237" s="85">
        <f t="shared" si="52"/>
        <v>8.58</v>
      </c>
      <c r="I237" s="84"/>
      <c r="J237" s="85">
        <f t="shared" si="47"/>
        <v>0</v>
      </c>
      <c r="K237" s="109"/>
    </row>
    <row r="238" spans="1:11">
      <c r="A238" s="157">
        <v>0</v>
      </c>
      <c r="C238" s="3">
        <v>138326</v>
      </c>
      <c r="D238" s="3" t="s">
        <v>3018</v>
      </c>
      <c r="E238" s="3" t="s">
        <v>2386</v>
      </c>
      <c r="F238" s="3" t="s">
        <v>9</v>
      </c>
      <c r="G238" s="101">
        <v>8.58</v>
      </c>
      <c r="H238" s="85">
        <f t="shared" si="52"/>
        <v>8.58</v>
      </c>
      <c r="I238" s="84"/>
      <c r="J238" s="85">
        <f t="shared" si="47"/>
        <v>0</v>
      </c>
      <c r="K238" s="109"/>
    </row>
    <row r="239" spans="1:11" ht="12" thickBot="1">
      <c r="A239" s="157">
        <v>0</v>
      </c>
      <c r="C239" s="3">
        <v>138328</v>
      </c>
      <c r="D239" s="3" t="s">
        <v>3019</v>
      </c>
      <c r="E239" s="3" t="s">
        <v>2386</v>
      </c>
      <c r="F239" s="3" t="s">
        <v>9</v>
      </c>
      <c r="G239" s="101">
        <v>8.58</v>
      </c>
      <c r="H239" s="85">
        <f t="shared" si="52"/>
        <v>8.58</v>
      </c>
      <c r="I239" s="84"/>
      <c r="J239" s="85">
        <f t="shared" si="47"/>
        <v>0</v>
      </c>
      <c r="K239" s="109"/>
    </row>
    <row r="240" spans="1:11" ht="12" thickBot="1">
      <c r="A240" s="157"/>
      <c r="B240" s="323" t="s">
        <v>2381</v>
      </c>
      <c r="C240" s="323"/>
      <c r="D240" s="323"/>
      <c r="E240" s="323"/>
      <c r="F240" s="323"/>
      <c r="G240" s="324"/>
      <c r="H240" s="85"/>
      <c r="I240" s="84"/>
      <c r="J240" s="85"/>
    </row>
    <row r="241" spans="1:10">
      <c r="A241" s="157">
        <v>0</v>
      </c>
      <c r="C241" s="3">
        <v>141143</v>
      </c>
      <c r="D241" s="3" t="s">
        <v>3429</v>
      </c>
      <c r="E241" s="3" t="s">
        <v>2508</v>
      </c>
      <c r="F241" s="3" t="s">
        <v>9</v>
      </c>
      <c r="G241" s="101">
        <v>4.24</v>
      </c>
      <c r="H241" s="85">
        <f t="shared" ref="H241:H281" si="55">G241*(1-Скидка_ROXELPRO_Ind)</f>
        <v>4.24</v>
      </c>
      <c r="I241" s="84"/>
      <c r="J241" s="85">
        <f>H241*I241</f>
        <v>0</v>
      </c>
    </row>
    <row r="242" spans="1:10">
      <c r="A242" s="157">
        <v>0</v>
      </c>
      <c r="C242" s="3">
        <v>141203</v>
      </c>
      <c r="D242" s="3" t="s">
        <v>3337</v>
      </c>
      <c r="E242" s="3" t="s">
        <v>2385</v>
      </c>
      <c r="F242" s="3" t="s">
        <v>9</v>
      </c>
      <c r="G242" s="101">
        <v>4.75</v>
      </c>
      <c r="H242" s="85">
        <f t="shared" si="55"/>
        <v>4.75</v>
      </c>
      <c r="I242" s="84"/>
      <c r="J242" s="85">
        <f t="shared" ref="J242:J281" si="56">H242*I242</f>
        <v>0</v>
      </c>
    </row>
    <row r="243" spans="1:10">
      <c r="A243" s="157">
        <v>0</v>
      </c>
      <c r="C243" s="3">
        <v>141214</v>
      </c>
      <c r="D243" s="3" t="s">
        <v>3338</v>
      </c>
      <c r="E243" s="3" t="s">
        <v>2385</v>
      </c>
      <c r="F243" s="3" t="s">
        <v>9</v>
      </c>
      <c r="G243" s="101">
        <v>3.97</v>
      </c>
      <c r="H243" s="85">
        <f t="shared" si="55"/>
        <v>3.97</v>
      </c>
      <c r="I243" s="84"/>
      <c r="J243" s="85">
        <f t="shared" si="56"/>
        <v>0</v>
      </c>
    </row>
    <row r="244" spans="1:10">
      <c r="A244" s="157">
        <v>0</v>
      </c>
      <c r="C244" s="3">
        <v>141224</v>
      </c>
      <c r="D244" s="3" t="s">
        <v>3339</v>
      </c>
      <c r="E244" s="3" t="s">
        <v>2385</v>
      </c>
      <c r="F244" s="3" t="s">
        <v>9</v>
      </c>
      <c r="G244" s="101">
        <v>5.22</v>
      </c>
      <c r="H244" s="85">
        <f t="shared" si="55"/>
        <v>5.22</v>
      </c>
      <c r="I244" s="84"/>
      <c r="J244" s="85">
        <f t="shared" si="56"/>
        <v>0</v>
      </c>
    </row>
    <row r="245" spans="1:10">
      <c r="A245" s="157">
        <v>0</v>
      </c>
      <c r="C245" s="3">
        <v>141243</v>
      </c>
      <c r="D245" s="3" t="s">
        <v>3340</v>
      </c>
      <c r="E245" s="3" t="s">
        <v>2385</v>
      </c>
      <c r="F245" s="3" t="s">
        <v>9</v>
      </c>
      <c r="G245" s="101">
        <v>5.38</v>
      </c>
      <c r="H245" s="85">
        <f t="shared" si="55"/>
        <v>5.38</v>
      </c>
      <c r="I245" s="84"/>
      <c r="J245" s="85">
        <f t="shared" si="56"/>
        <v>0</v>
      </c>
    </row>
    <row r="246" spans="1:10">
      <c r="A246" s="157">
        <v>0</v>
      </c>
      <c r="C246" s="3">
        <v>141272</v>
      </c>
      <c r="D246" s="3" t="s">
        <v>3341</v>
      </c>
      <c r="E246" s="3" t="s">
        <v>2385</v>
      </c>
      <c r="F246" s="3" t="s">
        <v>9</v>
      </c>
      <c r="G246" s="101">
        <v>8.58</v>
      </c>
      <c r="H246" s="85">
        <f t="shared" si="55"/>
        <v>8.58</v>
      </c>
      <c r="I246" s="84"/>
      <c r="J246" s="85">
        <f t="shared" si="56"/>
        <v>0</v>
      </c>
    </row>
    <row r="247" spans="1:10">
      <c r="A247" s="157">
        <v>0</v>
      </c>
      <c r="C247" s="3">
        <v>143214</v>
      </c>
      <c r="D247" s="3" t="s">
        <v>3430</v>
      </c>
      <c r="E247" s="3" t="s">
        <v>2385</v>
      </c>
      <c r="F247" s="3" t="s">
        <v>9</v>
      </c>
      <c r="G247" s="101">
        <v>12.82</v>
      </c>
      <c r="H247" s="85">
        <f t="shared" si="55"/>
        <v>12.82</v>
      </c>
      <c r="I247" s="84"/>
      <c r="J247" s="85">
        <f t="shared" si="56"/>
        <v>0</v>
      </c>
    </row>
    <row r="248" spans="1:10">
      <c r="A248" s="157">
        <v>0</v>
      </c>
      <c r="C248" s="3">
        <v>143224</v>
      </c>
      <c r="D248" s="3" t="s">
        <v>3431</v>
      </c>
      <c r="E248" s="3" t="s">
        <v>2385</v>
      </c>
      <c r="F248" s="3" t="s">
        <v>9</v>
      </c>
      <c r="G248" s="101">
        <v>14.23</v>
      </c>
      <c r="H248" s="85">
        <f t="shared" si="55"/>
        <v>14.23</v>
      </c>
      <c r="I248" s="84"/>
      <c r="J248" s="85">
        <f t="shared" si="56"/>
        <v>0</v>
      </c>
    </row>
    <row r="249" spans="1:10">
      <c r="A249" s="157">
        <v>0</v>
      </c>
      <c r="C249" s="3">
        <v>142143</v>
      </c>
      <c r="D249" s="3" t="s">
        <v>3342</v>
      </c>
      <c r="E249" s="3" t="s">
        <v>3343</v>
      </c>
      <c r="F249" s="3" t="s">
        <v>9</v>
      </c>
      <c r="G249" s="101">
        <v>13.88</v>
      </c>
      <c r="H249" s="85">
        <f t="shared" si="55"/>
        <v>13.88</v>
      </c>
      <c r="I249" s="84"/>
      <c r="J249" s="85">
        <f t="shared" si="56"/>
        <v>0</v>
      </c>
    </row>
    <row r="250" spans="1:10">
      <c r="A250" s="157">
        <v>0</v>
      </c>
      <c r="C250" s="3">
        <v>142203</v>
      </c>
      <c r="D250" s="3" t="s">
        <v>3344</v>
      </c>
      <c r="E250" s="3" t="s">
        <v>2382</v>
      </c>
      <c r="F250" s="3" t="s">
        <v>9</v>
      </c>
      <c r="G250" s="101">
        <v>16.079999999999998</v>
      </c>
      <c r="H250" s="85">
        <f t="shared" si="55"/>
        <v>16.079999999999998</v>
      </c>
      <c r="I250" s="84"/>
      <c r="J250" s="85">
        <f t="shared" si="56"/>
        <v>0</v>
      </c>
    </row>
    <row r="251" spans="1:10">
      <c r="A251" s="157">
        <v>0</v>
      </c>
      <c r="C251" s="3">
        <v>142214</v>
      </c>
      <c r="D251" s="3" t="s">
        <v>3345</v>
      </c>
      <c r="E251" s="3" t="s">
        <v>2382</v>
      </c>
      <c r="F251" s="3" t="s">
        <v>9</v>
      </c>
      <c r="G251" s="101">
        <v>14.05</v>
      </c>
      <c r="H251" s="85">
        <f t="shared" si="55"/>
        <v>14.05</v>
      </c>
      <c r="I251" s="84"/>
      <c r="J251" s="85">
        <f t="shared" si="56"/>
        <v>0</v>
      </c>
    </row>
    <row r="252" spans="1:10">
      <c r="A252" s="157">
        <v>0</v>
      </c>
      <c r="C252" s="3">
        <v>142224</v>
      </c>
      <c r="D252" s="3" t="s">
        <v>3346</v>
      </c>
      <c r="E252" s="3" t="s">
        <v>2382</v>
      </c>
      <c r="F252" s="3" t="s">
        <v>9</v>
      </c>
      <c r="G252" s="101">
        <v>16.07</v>
      </c>
      <c r="H252" s="85">
        <f t="shared" si="55"/>
        <v>16.07</v>
      </c>
      <c r="I252" s="84"/>
      <c r="J252" s="85">
        <f t="shared" si="56"/>
        <v>0</v>
      </c>
    </row>
    <row r="253" spans="1:10">
      <c r="A253" s="157">
        <v>0</v>
      </c>
      <c r="C253" s="3">
        <v>142243</v>
      </c>
      <c r="D253" s="3" t="s">
        <v>3347</v>
      </c>
      <c r="E253" s="3" t="s">
        <v>2382</v>
      </c>
      <c r="F253" s="3" t="s">
        <v>9</v>
      </c>
      <c r="G253" s="101">
        <v>18.54</v>
      </c>
      <c r="H253" s="85">
        <f t="shared" si="55"/>
        <v>18.54</v>
      </c>
      <c r="I253" s="84"/>
      <c r="J253" s="85">
        <f t="shared" si="56"/>
        <v>0</v>
      </c>
    </row>
    <row r="254" spans="1:10">
      <c r="A254" s="157">
        <v>0</v>
      </c>
      <c r="C254" s="3">
        <v>142272</v>
      </c>
      <c r="D254" s="3" t="s">
        <v>3348</v>
      </c>
      <c r="E254" s="3" t="s">
        <v>2382</v>
      </c>
      <c r="F254" s="3" t="s">
        <v>9</v>
      </c>
      <c r="G254" s="101">
        <v>29.55</v>
      </c>
      <c r="H254" s="85">
        <f t="shared" si="55"/>
        <v>29.55</v>
      </c>
      <c r="I254" s="84"/>
      <c r="J254" s="85">
        <f t="shared" si="56"/>
        <v>0</v>
      </c>
    </row>
    <row r="255" spans="1:10">
      <c r="A255" s="157">
        <v>0</v>
      </c>
      <c r="C255" s="3">
        <v>142403</v>
      </c>
      <c r="D255" s="3" t="s">
        <v>3349</v>
      </c>
      <c r="E255" s="3" t="s">
        <v>2383</v>
      </c>
      <c r="F255" s="3" t="s">
        <v>9</v>
      </c>
      <c r="G255" s="101">
        <v>23.99</v>
      </c>
      <c r="H255" s="85">
        <f t="shared" si="55"/>
        <v>23.99</v>
      </c>
      <c r="I255" s="84"/>
      <c r="J255" s="85">
        <f t="shared" si="56"/>
        <v>0</v>
      </c>
    </row>
    <row r="256" spans="1:10">
      <c r="A256" s="157">
        <v>0</v>
      </c>
      <c r="C256" s="3">
        <v>142414</v>
      </c>
      <c r="D256" s="3" t="s">
        <v>3350</v>
      </c>
      <c r="E256" s="3" t="s">
        <v>2383</v>
      </c>
      <c r="F256" s="3" t="s">
        <v>9</v>
      </c>
      <c r="G256" s="101">
        <v>21.58</v>
      </c>
      <c r="H256" s="85">
        <f t="shared" si="55"/>
        <v>21.58</v>
      </c>
      <c r="I256" s="84"/>
      <c r="J256" s="85">
        <f t="shared" si="56"/>
        <v>0</v>
      </c>
    </row>
    <row r="257" spans="1:10">
      <c r="A257" s="157">
        <v>0</v>
      </c>
      <c r="C257" s="3">
        <v>142614</v>
      </c>
      <c r="D257" s="3" t="s">
        <v>3351</v>
      </c>
      <c r="E257" s="3" t="s">
        <v>3049</v>
      </c>
      <c r="F257" s="3" t="s">
        <v>9</v>
      </c>
      <c r="G257" s="101">
        <v>35.83</v>
      </c>
      <c r="H257" s="85">
        <f t="shared" si="55"/>
        <v>35.83</v>
      </c>
      <c r="I257" s="84"/>
      <c r="J257" s="85">
        <f t="shared" si="56"/>
        <v>0</v>
      </c>
    </row>
    <row r="258" spans="1:10">
      <c r="A258" s="157">
        <v>0</v>
      </c>
      <c r="C258" s="3">
        <v>144224</v>
      </c>
      <c r="D258" s="3" t="s">
        <v>3352</v>
      </c>
      <c r="E258" s="3" t="s">
        <v>2382</v>
      </c>
      <c r="F258" s="3" t="s">
        <v>9</v>
      </c>
      <c r="G258" s="101">
        <v>11.57</v>
      </c>
      <c r="H258" s="85">
        <f t="shared" si="55"/>
        <v>11.57</v>
      </c>
      <c r="I258" s="84"/>
      <c r="J258" s="85">
        <f t="shared" si="56"/>
        <v>0</v>
      </c>
    </row>
    <row r="259" spans="1:10">
      <c r="A259" s="157">
        <v>0</v>
      </c>
      <c r="C259" s="3">
        <v>144243</v>
      </c>
      <c r="D259" s="3" t="s">
        <v>3353</v>
      </c>
      <c r="E259" s="3" t="s">
        <v>2382</v>
      </c>
      <c r="F259" s="3" t="s">
        <v>9</v>
      </c>
      <c r="G259" s="101">
        <v>14.68</v>
      </c>
      <c r="H259" s="85">
        <f t="shared" si="55"/>
        <v>14.68</v>
      </c>
      <c r="I259" s="84"/>
      <c r="J259" s="85">
        <f t="shared" si="56"/>
        <v>0</v>
      </c>
    </row>
    <row r="260" spans="1:10">
      <c r="A260" s="157">
        <v>0</v>
      </c>
      <c r="C260" s="3">
        <v>144272</v>
      </c>
      <c r="D260" s="3" t="s">
        <v>3354</v>
      </c>
      <c r="E260" s="3" t="s">
        <v>2382</v>
      </c>
      <c r="F260" s="3" t="s">
        <v>9</v>
      </c>
      <c r="G260" s="101">
        <v>23.45</v>
      </c>
      <c r="H260" s="85">
        <f t="shared" si="55"/>
        <v>23.45</v>
      </c>
      <c r="I260" s="84"/>
      <c r="J260" s="85">
        <f t="shared" si="56"/>
        <v>0</v>
      </c>
    </row>
    <row r="261" spans="1:10">
      <c r="A261" s="157">
        <v>0</v>
      </c>
      <c r="C261" s="3">
        <v>144403</v>
      </c>
      <c r="D261" s="3" t="s">
        <v>3355</v>
      </c>
      <c r="E261" s="3" t="s">
        <v>2384</v>
      </c>
      <c r="F261" s="3" t="s">
        <v>9</v>
      </c>
      <c r="G261" s="101">
        <v>15.66</v>
      </c>
      <c r="H261" s="85">
        <f t="shared" si="55"/>
        <v>15.66</v>
      </c>
      <c r="I261" s="84"/>
      <c r="J261" s="85">
        <f t="shared" si="56"/>
        <v>0</v>
      </c>
    </row>
    <row r="262" spans="1:10">
      <c r="A262" s="157">
        <v>0</v>
      </c>
      <c r="C262" s="3">
        <v>144414</v>
      </c>
      <c r="D262" s="3" t="s">
        <v>3356</v>
      </c>
      <c r="E262" s="3" t="s">
        <v>2384</v>
      </c>
      <c r="F262" s="3" t="s">
        <v>9</v>
      </c>
      <c r="G262" s="101">
        <v>14.52</v>
      </c>
      <c r="H262" s="85">
        <f t="shared" si="55"/>
        <v>14.52</v>
      </c>
      <c r="I262" s="84"/>
      <c r="J262" s="85">
        <f t="shared" si="56"/>
        <v>0</v>
      </c>
    </row>
    <row r="263" spans="1:10">
      <c r="A263" s="157">
        <v>0</v>
      </c>
      <c r="C263" s="3">
        <v>146224</v>
      </c>
      <c r="D263" s="3" t="s">
        <v>3432</v>
      </c>
      <c r="E263" s="3" t="s">
        <v>2382</v>
      </c>
      <c r="F263" s="3" t="s">
        <v>9</v>
      </c>
      <c r="G263" s="101">
        <v>13.22</v>
      </c>
      <c r="H263" s="85">
        <f t="shared" si="55"/>
        <v>13.22</v>
      </c>
      <c r="I263" s="84"/>
      <c r="J263" s="85">
        <f t="shared" si="56"/>
        <v>0</v>
      </c>
    </row>
    <row r="264" spans="1:10">
      <c r="A264" s="157">
        <v>0</v>
      </c>
      <c r="C264" s="3">
        <v>146243</v>
      </c>
      <c r="D264" s="3" t="s">
        <v>3433</v>
      </c>
      <c r="E264" s="3" t="s">
        <v>2382</v>
      </c>
      <c r="F264" s="3" t="s">
        <v>9</v>
      </c>
      <c r="G264" s="101">
        <v>15.26</v>
      </c>
      <c r="H264" s="85">
        <f t="shared" si="55"/>
        <v>15.26</v>
      </c>
      <c r="I264" s="84"/>
      <c r="J264" s="85">
        <f t="shared" si="56"/>
        <v>0</v>
      </c>
    </row>
    <row r="265" spans="1:10">
      <c r="A265" s="157">
        <v>0</v>
      </c>
      <c r="C265" s="3">
        <v>146272</v>
      </c>
      <c r="D265" s="3" t="s">
        <v>3434</v>
      </c>
      <c r="E265" s="3" t="s">
        <v>2382</v>
      </c>
      <c r="F265" s="3" t="s">
        <v>9</v>
      </c>
      <c r="G265" s="101">
        <v>24.19</v>
      </c>
      <c r="H265" s="85">
        <f t="shared" si="55"/>
        <v>24.19</v>
      </c>
      <c r="I265" s="84"/>
      <c r="J265" s="85">
        <f t="shared" si="56"/>
        <v>0</v>
      </c>
    </row>
    <row r="266" spans="1:10">
      <c r="A266" s="157">
        <v>0</v>
      </c>
      <c r="C266" s="3">
        <v>146403</v>
      </c>
      <c r="D266" s="3" t="s">
        <v>3435</v>
      </c>
      <c r="E266" s="3" t="s">
        <v>2384</v>
      </c>
      <c r="F266" s="3" t="s">
        <v>9</v>
      </c>
      <c r="G266" s="101">
        <v>17.899999999999999</v>
      </c>
      <c r="H266" s="85">
        <f t="shared" si="55"/>
        <v>17.899999999999999</v>
      </c>
      <c r="I266" s="84"/>
      <c r="J266" s="85">
        <f t="shared" si="56"/>
        <v>0</v>
      </c>
    </row>
    <row r="267" spans="1:10">
      <c r="A267" s="157">
        <v>0</v>
      </c>
      <c r="C267" s="3">
        <v>146414</v>
      </c>
      <c r="D267" s="3" t="s">
        <v>3436</v>
      </c>
      <c r="E267" s="3" t="s">
        <v>2384</v>
      </c>
      <c r="F267" s="3" t="s">
        <v>9</v>
      </c>
      <c r="G267" s="101">
        <v>16.149999999999999</v>
      </c>
      <c r="H267" s="85">
        <f t="shared" si="55"/>
        <v>16.149999999999999</v>
      </c>
      <c r="I267" s="84"/>
      <c r="J267" s="85">
        <f t="shared" si="56"/>
        <v>0</v>
      </c>
    </row>
    <row r="268" spans="1:10">
      <c r="A268" s="157">
        <v>0</v>
      </c>
      <c r="C268" s="3">
        <v>147203</v>
      </c>
      <c r="D268" s="3" t="s">
        <v>3357</v>
      </c>
      <c r="E268" s="3" t="s">
        <v>3250</v>
      </c>
      <c r="F268" s="3" t="s">
        <v>9</v>
      </c>
      <c r="G268" s="101">
        <v>2.71</v>
      </c>
      <c r="H268" s="85">
        <f t="shared" si="55"/>
        <v>2.71</v>
      </c>
      <c r="I268" s="84"/>
      <c r="J268" s="85">
        <f t="shared" si="56"/>
        <v>0</v>
      </c>
    </row>
    <row r="269" spans="1:10">
      <c r="A269" s="157">
        <v>0</v>
      </c>
      <c r="C269" s="3">
        <v>147214</v>
      </c>
      <c r="D269" s="3" t="s">
        <v>3358</v>
      </c>
      <c r="E269" s="3" t="s">
        <v>3250</v>
      </c>
      <c r="F269" s="3" t="s">
        <v>9</v>
      </c>
      <c r="G269" s="101">
        <v>2.0099999999999998</v>
      </c>
      <c r="H269" s="85">
        <f t="shared" si="55"/>
        <v>2.0099999999999998</v>
      </c>
      <c r="I269" s="84"/>
      <c r="J269" s="85">
        <f t="shared" si="56"/>
        <v>0</v>
      </c>
    </row>
    <row r="270" spans="1:10">
      <c r="A270" s="157">
        <v>0</v>
      </c>
      <c r="C270" s="3">
        <v>147224</v>
      </c>
      <c r="D270" s="3" t="s">
        <v>3359</v>
      </c>
      <c r="E270" s="3" t="s">
        <v>3250</v>
      </c>
      <c r="F270" s="3" t="s">
        <v>9</v>
      </c>
      <c r="G270" s="101">
        <v>2.5</v>
      </c>
      <c r="H270" s="85">
        <f t="shared" si="55"/>
        <v>2.5</v>
      </c>
      <c r="I270" s="84"/>
      <c r="J270" s="85">
        <f t="shared" si="56"/>
        <v>0</v>
      </c>
    </row>
    <row r="271" spans="1:10">
      <c r="A271" s="157">
        <v>0</v>
      </c>
      <c r="C271" s="3">
        <v>147243</v>
      </c>
      <c r="D271" s="3" t="s">
        <v>3360</v>
      </c>
      <c r="E271" s="3" t="s">
        <v>3250</v>
      </c>
      <c r="F271" s="3" t="s">
        <v>9</v>
      </c>
      <c r="G271" s="101">
        <v>3.3</v>
      </c>
      <c r="H271" s="85">
        <f t="shared" si="55"/>
        <v>3.3</v>
      </c>
      <c r="I271" s="84"/>
      <c r="J271" s="85">
        <f t="shared" si="56"/>
        <v>0</v>
      </c>
    </row>
    <row r="272" spans="1:10">
      <c r="A272" s="157">
        <v>0</v>
      </c>
      <c r="C272" s="3">
        <v>147272</v>
      </c>
      <c r="D272" s="3" t="s">
        <v>3361</v>
      </c>
      <c r="E272" s="3" t="s">
        <v>3250</v>
      </c>
      <c r="F272" s="3" t="s">
        <v>9</v>
      </c>
      <c r="G272" s="101">
        <v>4.34</v>
      </c>
      <c r="H272" s="85">
        <f t="shared" si="55"/>
        <v>4.34</v>
      </c>
      <c r="I272" s="84"/>
      <c r="J272" s="85">
        <f t="shared" si="56"/>
        <v>0</v>
      </c>
    </row>
    <row r="273" spans="1:10">
      <c r="A273" s="157">
        <v>0</v>
      </c>
      <c r="C273" s="3">
        <v>147403</v>
      </c>
      <c r="D273" s="3" t="s">
        <v>3362</v>
      </c>
      <c r="E273" s="3" t="s">
        <v>3343</v>
      </c>
      <c r="F273" s="3" t="s">
        <v>9</v>
      </c>
      <c r="G273" s="101">
        <v>2.5099999999999998</v>
      </c>
      <c r="H273" s="85">
        <f t="shared" si="55"/>
        <v>2.5099999999999998</v>
      </c>
      <c r="I273" s="84"/>
      <c r="J273" s="85">
        <f t="shared" si="56"/>
        <v>0</v>
      </c>
    </row>
    <row r="274" spans="1:10">
      <c r="A274" s="157">
        <v>0</v>
      </c>
      <c r="C274" s="3">
        <v>147414</v>
      </c>
      <c r="D274" s="3" t="s">
        <v>3363</v>
      </c>
      <c r="E274" s="3" t="s">
        <v>3343</v>
      </c>
      <c r="F274" s="3" t="s">
        <v>9</v>
      </c>
      <c r="G274" s="101">
        <v>2.4</v>
      </c>
      <c r="H274" s="85">
        <f t="shared" si="55"/>
        <v>2.4</v>
      </c>
      <c r="I274" s="84"/>
      <c r="J274" s="85">
        <f t="shared" si="56"/>
        <v>0</v>
      </c>
    </row>
    <row r="275" spans="1:10">
      <c r="A275" s="157">
        <v>0</v>
      </c>
      <c r="C275" s="3">
        <v>148203</v>
      </c>
      <c r="D275" s="3" t="s">
        <v>3364</v>
      </c>
      <c r="E275" s="3" t="s">
        <v>2386</v>
      </c>
      <c r="F275" s="3" t="s">
        <v>9</v>
      </c>
      <c r="G275" s="101">
        <v>4.87</v>
      </c>
      <c r="H275" s="85">
        <f t="shared" si="55"/>
        <v>4.87</v>
      </c>
      <c r="I275" s="84"/>
      <c r="J275" s="85">
        <f t="shared" si="56"/>
        <v>0</v>
      </c>
    </row>
    <row r="276" spans="1:10">
      <c r="A276" s="157">
        <v>0</v>
      </c>
      <c r="C276" s="3">
        <v>148214</v>
      </c>
      <c r="D276" s="3" t="s">
        <v>3365</v>
      </c>
      <c r="E276" s="3" t="s">
        <v>2386</v>
      </c>
      <c r="F276" s="3" t="s">
        <v>9</v>
      </c>
      <c r="G276" s="101">
        <v>4.53</v>
      </c>
      <c r="H276" s="85">
        <f t="shared" si="55"/>
        <v>4.53</v>
      </c>
      <c r="I276" s="84"/>
      <c r="J276" s="85">
        <f t="shared" si="56"/>
        <v>0</v>
      </c>
    </row>
    <row r="277" spans="1:10">
      <c r="A277" s="157">
        <v>0</v>
      </c>
      <c r="C277" s="3">
        <v>148224</v>
      </c>
      <c r="D277" s="3" t="s">
        <v>3366</v>
      </c>
      <c r="E277" s="3" t="s">
        <v>2386</v>
      </c>
      <c r="F277" s="3" t="s">
        <v>9</v>
      </c>
      <c r="G277" s="101">
        <v>5.76</v>
      </c>
      <c r="H277" s="85">
        <f t="shared" si="55"/>
        <v>5.76</v>
      </c>
      <c r="I277" s="84"/>
      <c r="J277" s="85">
        <f t="shared" si="56"/>
        <v>0</v>
      </c>
    </row>
    <row r="278" spans="1:10">
      <c r="A278" s="157">
        <v>0</v>
      </c>
      <c r="C278" s="3">
        <v>148243</v>
      </c>
      <c r="D278" s="3" t="s">
        <v>3367</v>
      </c>
      <c r="E278" s="3" t="s">
        <v>2386</v>
      </c>
      <c r="F278" s="3" t="s">
        <v>9</v>
      </c>
      <c r="G278" s="101">
        <v>6.3</v>
      </c>
      <c r="H278" s="85">
        <f t="shared" si="55"/>
        <v>6.3</v>
      </c>
      <c r="I278" s="84"/>
      <c r="J278" s="85">
        <f t="shared" si="56"/>
        <v>0</v>
      </c>
    </row>
    <row r="279" spans="1:10">
      <c r="A279" s="157">
        <v>0</v>
      </c>
      <c r="C279" s="3">
        <v>148272</v>
      </c>
      <c r="D279" s="3" t="s">
        <v>3368</v>
      </c>
      <c r="E279" s="3" t="s">
        <v>2386</v>
      </c>
      <c r="F279" s="3" t="s">
        <v>9</v>
      </c>
      <c r="G279" s="101">
        <v>10.01</v>
      </c>
      <c r="H279" s="85">
        <f t="shared" si="55"/>
        <v>10.01</v>
      </c>
      <c r="I279" s="84"/>
      <c r="J279" s="85">
        <f t="shared" si="56"/>
        <v>0</v>
      </c>
    </row>
    <row r="280" spans="1:10">
      <c r="A280" s="157">
        <v>0</v>
      </c>
      <c r="C280" s="3">
        <v>148403</v>
      </c>
      <c r="D280" s="3" t="s">
        <v>3369</v>
      </c>
      <c r="E280" s="3" t="s">
        <v>3370</v>
      </c>
      <c r="F280" s="3" t="s">
        <v>9</v>
      </c>
      <c r="G280" s="101">
        <v>7.23</v>
      </c>
      <c r="H280" s="85">
        <f t="shared" si="55"/>
        <v>7.23</v>
      </c>
      <c r="I280" s="84"/>
      <c r="J280" s="85">
        <f t="shared" si="56"/>
        <v>0</v>
      </c>
    </row>
    <row r="281" spans="1:10">
      <c r="A281" s="157">
        <v>0</v>
      </c>
      <c r="C281" s="3">
        <v>148414</v>
      </c>
      <c r="D281" s="3" t="s">
        <v>3371</v>
      </c>
      <c r="E281" s="3" t="s">
        <v>3370</v>
      </c>
      <c r="F281" s="3" t="s">
        <v>9</v>
      </c>
      <c r="G281" s="101">
        <v>7.03</v>
      </c>
      <c r="H281" s="85">
        <f t="shared" si="55"/>
        <v>7.03</v>
      </c>
      <c r="I281" s="84"/>
      <c r="J281" s="85">
        <f t="shared" si="56"/>
        <v>0</v>
      </c>
    </row>
    <row r="282" spans="1:10">
      <c r="A282" s="157">
        <v>0</v>
      </c>
      <c r="C282" s="3">
        <v>149203</v>
      </c>
      <c r="D282" s="3" t="s">
        <v>3819</v>
      </c>
      <c r="E282" s="3" t="s">
        <v>2385</v>
      </c>
      <c r="F282" s="3" t="s">
        <v>9</v>
      </c>
      <c r="G282" s="101">
        <v>12.03</v>
      </c>
      <c r="H282" s="85">
        <f t="shared" ref="H282:H285" si="57">G282*(1-Скидка_ROXELPRO_Ind)</f>
        <v>12.03</v>
      </c>
      <c r="I282" s="84"/>
      <c r="J282" s="85">
        <f t="shared" ref="J282:J285" si="58">H282*I282</f>
        <v>0</v>
      </c>
    </row>
    <row r="283" spans="1:10">
      <c r="A283" s="157">
        <v>0</v>
      </c>
      <c r="C283" s="3">
        <v>149214</v>
      </c>
      <c r="D283" s="3" t="s">
        <v>3820</v>
      </c>
      <c r="E283" s="3" t="s">
        <v>2385</v>
      </c>
      <c r="F283" s="3" t="s">
        <v>9</v>
      </c>
      <c r="G283" s="101">
        <v>9.01</v>
      </c>
      <c r="H283" s="85">
        <f t="shared" si="57"/>
        <v>9.01</v>
      </c>
      <c r="I283" s="84"/>
      <c r="J283" s="85">
        <f t="shared" si="58"/>
        <v>0</v>
      </c>
    </row>
    <row r="284" spans="1:10">
      <c r="A284" s="157">
        <v>0</v>
      </c>
      <c r="C284" s="3">
        <v>149224</v>
      </c>
      <c r="D284" s="3" t="s">
        <v>3821</v>
      </c>
      <c r="E284" s="3" t="s">
        <v>2385</v>
      </c>
      <c r="F284" s="3" t="s">
        <v>9</v>
      </c>
      <c r="G284" s="101">
        <v>11.38</v>
      </c>
      <c r="H284" s="85">
        <f t="shared" si="57"/>
        <v>11.38</v>
      </c>
      <c r="I284" s="84"/>
      <c r="J284" s="85">
        <f t="shared" si="58"/>
        <v>0</v>
      </c>
    </row>
    <row r="285" spans="1:10">
      <c r="A285" s="157">
        <v>0</v>
      </c>
      <c r="C285" s="3">
        <v>149243</v>
      </c>
      <c r="D285" s="3" t="s">
        <v>3822</v>
      </c>
      <c r="E285" s="3" t="s">
        <v>2385</v>
      </c>
      <c r="F285" s="3" t="s">
        <v>9</v>
      </c>
      <c r="G285" s="101">
        <v>14.75</v>
      </c>
      <c r="H285" s="85">
        <f t="shared" si="57"/>
        <v>14.75</v>
      </c>
      <c r="I285" s="84"/>
      <c r="J285" s="85">
        <f t="shared" si="58"/>
        <v>0</v>
      </c>
    </row>
    <row r="286" spans="1:10">
      <c r="A286" s="157">
        <v>0</v>
      </c>
      <c r="B286" s="109"/>
      <c r="C286" s="3">
        <v>149932</v>
      </c>
      <c r="D286" s="3" t="s">
        <v>3850</v>
      </c>
      <c r="E286" s="3" t="s">
        <v>2543</v>
      </c>
      <c r="F286" s="3" t="s">
        <v>9</v>
      </c>
      <c r="G286" s="101">
        <v>8.9600000000000009</v>
      </c>
      <c r="H286" s="85">
        <f t="shared" ref="H286:H290" si="59">G286*(1-Скидка_ROXELPRO_Ind)</f>
        <v>8.9600000000000009</v>
      </c>
      <c r="I286" s="84"/>
      <c r="J286" s="85">
        <f t="shared" ref="J286:J290" si="60">H286*I286</f>
        <v>0</v>
      </c>
    </row>
    <row r="287" spans="1:10">
      <c r="A287" s="157">
        <v>0</v>
      </c>
      <c r="B287" s="109"/>
      <c r="C287" s="3">
        <v>149933</v>
      </c>
      <c r="D287" s="3" t="s">
        <v>3851</v>
      </c>
      <c r="E287" s="3" t="s">
        <v>2543</v>
      </c>
      <c r="F287" s="3" t="s">
        <v>9</v>
      </c>
      <c r="G287" s="101">
        <v>7.56</v>
      </c>
      <c r="H287" s="85">
        <f t="shared" si="59"/>
        <v>7.56</v>
      </c>
      <c r="I287" s="84"/>
      <c r="J287" s="85">
        <f t="shared" si="60"/>
        <v>0</v>
      </c>
    </row>
    <row r="288" spans="1:10">
      <c r="A288" s="157">
        <v>0</v>
      </c>
      <c r="B288" s="109"/>
      <c r="C288" s="3">
        <v>149934</v>
      </c>
      <c r="D288" s="3" t="s">
        <v>3852</v>
      </c>
      <c r="E288" s="3" t="s">
        <v>2543</v>
      </c>
      <c r="F288" s="3" t="s">
        <v>9</v>
      </c>
      <c r="G288" s="101">
        <v>11.89</v>
      </c>
      <c r="H288" s="85">
        <f t="shared" si="59"/>
        <v>11.89</v>
      </c>
      <c r="I288" s="84"/>
      <c r="J288" s="85">
        <f t="shared" si="60"/>
        <v>0</v>
      </c>
    </row>
    <row r="289" spans="1:10">
      <c r="A289" s="157">
        <v>0</v>
      </c>
      <c r="B289" s="109"/>
      <c r="C289" s="3">
        <v>149937</v>
      </c>
      <c r="D289" s="3" t="s">
        <v>3853</v>
      </c>
      <c r="E289" s="3" t="s">
        <v>2543</v>
      </c>
      <c r="F289" s="3" t="s">
        <v>9</v>
      </c>
      <c r="G289" s="101">
        <v>9.2799999999999994</v>
      </c>
      <c r="H289" s="85">
        <f t="shared" si="59"/>
        <v>9.2799999999999994</v>
      </c>
      <c r="I289" s="84"/>
      <c r="J289" s="85">
        <f t="shared" si="60"/>
        <v>0</v>
      </c>
    </row>
    <row r="290" spans="1:10" ht="12" thickBot="1">
      <c r="A290" s="157">
        <v>0</v>
      </c>
      <c r="B290" s="109"/>
      <c r="C290" s="3">
        <v>149938</v>
      </c>
      <c r="D290" s="3" t="s">
        <v>3854</v>
      </c>
      <c r="E290" s="3" t="s">
        <v>2543</v>
      </c>
      <c r="F290" s="3" t="s">
        <v>9</v>
      </c>
      <c r="G290" s="101">
        <v>9.2799999999999994</v>
      </c>
      <c r="H290" s="85">
        <f t="shared" si="59"/>
        <v>9.2799999999999994</v>
      </c>
      <c r="I290" s="84"/>
      <c r="J290" s="85">
        <f t="shared" si="60"/>
        <v>0</v>
      </c>
    </row>
    <row r="291" spans="1:10" ht="12" thickBot="1">
      <c r="A291" s="157"/>
      <c r="B291" s="323" t="s">
        <v>3372</v>
      </c>
      <c r="C291" s="323"/>
      <c r="D291" s="323"/>
      <c r="E291" s="323"/>
      <c r="F291" s="323"/>
      <c r="G291" s="324"/>
      <c r="H291" s="85"/>
      <c r="I291" s="84"/>
      <c r="J291" s="85"/>
    </row>
    <row r="292" spans="1:10">
      <c r="A292" s="157">
        <v>0</v>
      </c>
      <c r="C292" s="3">
        <v>160224</v>
      </c>
      <c r="D292" s="3" t="s">
        <v>3373</v>
      </c>
      <c r="E292" s="3" t="s">
        <v>3250</v>
      </c>
      <c r="F292" s="3" t="s">
        <v>9</v>
      </c>
      <c r="G292" s="5">
        <v>2.48</v>
      </c>
      <c r="H292" s="85">
        <f t="shared" ref="H292" si="61">G292*(1-Скидка_ROXELPRO_Ind)</f>
        <v>2.48</v>
      </c>
      <c r="I292" s="84"/>
      <c r="J292" s="85">
        <f t="shared" ref="J292:J327" si="62">H292*I292</f>
        <v>0</v>
      </c>
    </row>
    <row r="293" spans="1:10">
      <c r="A293" s="157">
        <v>0</v>
      </c>
      <c r="C293" s="3">
        <v>160226</v>
      </c>
      <c r="D293" s="3" t="s">
        <v>3772</v>
      </c>
      <c r="E293" s="3" t="s">
        <v>3250</v>
      </c>
      <c r="F293" s="3" t="s">
        <v>9</v>
      </c>
      <c r="G293" s="5">
        <v>2.31</v>
      </c>
      <c r="H293" s="85">
        <f t="shared" ref="H293:H324" si="63">G293*(1-Скидка_ROXELPRO_Ind)</f>
        <v>2.31</v>
      </c>
      <c r="I293" s="84"/>
      <c r="J293" s="85">
        <f t="shared" si="62"/>
        <v>0</v>
      </c>
    </row>
    <row r="294" spans="1:10">
      <c r="A294" s="157">
        <v>0</v>
      </c>
      <c r="C294" s="3">
        <v>160314</v>
      </c>
      <c r="D294" s="3" t="s">
        <v>3374</v>
      </c>
      <c r="E294" s="3" t="s">
        <v>3343</v>
      </c>
      <c r="F294" s="3" t="s">
        <v>9</v>
      </c>
      <c r="G294" s="5">
        <v>3.33</v>
      </c>
      <c r="H294" s="85">
        <f t="shared" si="63"/>
        <v>3.33</v>
      </c>
      <c r="I294" s="84"/>
      <c r="J294" s="85">
        <f t="shared" si="62"/>
        <v>0</v>
      </c>
    </row>
    <row r="295" spans="1:10">
      <c r="A295" s="157">
        <v>0</v>
      </c>
      <c r="C295" s="3">
        <v>160324</v>
      </c>
      <c r="D295" s="3" t="s">
        <v>3773</v>
      </c>
      <c r="E295" s="3" t="s">
        <v>3343</v>
      </c>
      <c r="F295" s="3" t="s">
        <v>9</v>
      </c>
      <c r="G295" s="5">
        <v>4.53</v>
      </c>
      <c r="H295" s="85">
        <f t="shared" ref="H295:H297" si="64">G295*(1-Скидка_ROXELPRO_Ind)</f>
        <v>4.53</v>
      </c>
      <c r="I295" s="84"/>
      <c r="J295" s="85">
        <f t="shared" si="62"/>
        <v>0</v>
      </c>
    </row>
    <row r="296" spans="1:10">
      <c r="A296" s="157">
        <v>0</v>
      </c>
      <c r="C296" s="3">
        <v>161324</v>
      </c>
      <c r="D296" s="3" t="s">
        <v>3774</v>
      </c>
      <c r="E296" s="3" t="s">
        <v>3343</v>
      </c>
      <c r="F296" s="3" t="s">
        <v>9</v>
      </c>
      <c r="G296" s="5">
        <v>5.29</v>
      </c>
      <c r="H296" s="85">
        <f t="shared" si="64"/>
        <v>5.29</v>
      </c>
      <c r="I296" s="84"/>
      <c r="J296" s="85">
        <f t="shared" si="62"/>
        <v>0</v>
      </c>
    </row>
    <row r="297" spans="1:10">
      <c r="A297" s="157">
        <v>0</v>
      </c>
      <c r="C297" s="3">
        <v>162214</v>
      </c>
      <c r="D297" s="3" t="s">
        <v>3775</v>
      </c>
      <c r="E297" s="3" t="s">
        <v>2385</v>
      </c>
      <c r="F297" s="3" t="s">
        <v>9</v>
      </c>
      <c r="G297" s="5">
        <v>4.3899999999999997</v>
      </c>
      <c r="H297" s="85">
        <f t="shared" si="64"/>
        <v>4.3899999999999997</v>
      </c>
      <c r="I297" s="84"/>
      <c r="J297" s="85">
        <f t="shared" si="62"/>
        <v>0</v>
      </c>
    </row>
    <row r="298" spans="1:10">
      <c r="A298" s="157">
        <v>0</v>
      </c>
      <c r="C298" s="3">
        <v>162224</v>
      </c>
      <c r="D298" s="3" t="s">
        <v>3375</v>
      </c>
      <c r="E298" s="3" t="s">
        <v>2385</v>
      </c>
      <c r="F298" s="3" t="s">
        <v>9</v>
      </c>
      <c r="G298" s="5">
        <v>5.82</v>
      </c>
      <c r="H298" s="85">
        <f t="shared" si="63"/>
        <v>5.82</v>
      </c>
      <c r="I298" s="84"/>
      <c r="J298" s="85">
        <f t="shared" si="62"/>
        <v>0</v>
      </c>
    </row>
    <row r="299" spans="1:10">
      <c r="A299" s="157">
        <v>0</v>
      </c>
      <c r="C299" s="3">
        <v>162226</v>
      </c>
      <c r="D299" s="3" t="s">
        <v>3776</v>
      </c>
      <c r="E299" s="3" t="s">
        <v>2385</v>
      </c>
      <c r="F299" s="3" t="s">
        <v>9</v>
      </c>
      <c r="G299" s="5">
        <v>5.04</v>
      </c>
      <c r="H299" s="85">
        <f t="shared" ref="H299:H304" si="65">G299*(1-Скидка_ROXELPRO_Ind)</f>
        <v>5.04</v>
      </c>
      <c r="I299" s="84"/>
      <c r="J299" s="85">
        <f t="shared" si="62"/>
        <v>0</v>
      </c>
    </row>
    <row r="300" spans="1:10">
      <c r="A300" s="157">
        <v>0</v>
      </c>
      <c r="C300" s="3">
        <v>162243</v>
      </c>
      <c r="D300" s="3" t="s">
        <v>3777</v>
      </c>
      <c r="E300" s="3" t="s">
        <v>2385</v>
      </c>
      <c r="F300" s="3" t="s">
        <v>9</v>
      </c>
      <c r="G300" s="5">
        <v>5.5</v>
      </c>
      <c r="H300" s="85">
        <f t="shared" ref="H300:H301" si="66">G300*(1-Скидка_ROXELPRO_Ind)</f>
        <v>5.5</v>
      </c>
      <c r="I300" s="84"/>
      <c r="J300" s="85">
        <f t="shared" si="62"/>
        <v>0</v>
      </c>
    </row>
    <row r="301" spans="1:10">
      <c r="A301" s="157">
        <v>0</v>
      </c>
      <c r="C301" s="3">
        <v>162273</v>
      </c>
      <c r="D301" s="3" t="s">
        <v>3778</v>
      </c>
      <c r="E301" s="3" t="s">
        <v>2385</v>
      </c>
      <c r="F301" s="3" t="s">
        <v>9</v>
      </c>
      <c r="G301" s="5">
        <v>6.85</v>
      </c>
      <c r="H301" s="85">
        <f t="shared" si="66"/>
        <v>6.85</v>
      </c>
      <c r="I301" s="84"/>
      <c r="J301" s="85">
        <f t="shared" si="62"/>
        <v>0</v>
      </c>
    </row>
    <row r="302" spans="1:10">
      <c r="A302" s="157">
        <v>0</v>
      </c>
      <c r="C302" s="3">
        <v>162714</v>
      </c>
      <c r="D302" s="3" t="s">
        <v>5063</v>
      </c>
      <c r="E302" s="3" t="s">
        <v>2385</v>
      </c>
      <c r="F302" s="3" t="s">
        <v>9</v>
      </c>
      <c r="G302" s="5">
        <v>11.52</v>
      </c>
      <c r="H302" s="85">
        <f t="shared" ref="H302:H303" si="67">G302*(1-Скидка_ROXELPRO_Ind)</f>
        <v>11.52</v>
      </c>
      <c r="I302" s="84"/>
      <c r="J302" s="85">
        <f t="shared" ref="J302:J303" si="68">H302*I302</f>
        <v>0</v>
      </c>
    </row>
    <row r="303" spans="1:10">
      <c r="A303" s="157">
        <v>0</v>
      </c>
      <c r="C303" s="3">
        <v>162724</v>
      </c>
      <c r="D303" s="3" t="s">
        <v>5064</v>
      </c>
      <c r="E303" s="3" t="s">
        <v>2385</v>
      </c>
      <c r="F303" s="3" t="s">
        <v>9</v>
      </c>
      <c r="G303" s="5">
        <v>13.36</v>
      </c>
      <c r="H303" s="85">
        <f t="shared" si="67"/>
        <v>13.36</v>
      </c>
      <c r="I303" s="84"/>
      <c r="J303" s="85">
        <f t="shared" si="68"/>
        <v>0</v>
      </c>
    </row>
    <row r="304" spans="1:10">
      <c r="A304" s="157">
        <v>0</v>
      </c>
      <c r="C304" s="3">
        <v>163214</v>
      </c>
      <c r="D304" s="3" t="s">
        <v>3779</v>
      </c>
      <c r="E304" s="3" t="s">
        <v>2382</v>
      </c>
      <c r="F304" s="3" t="s">
        <v>9</v>
      </c>
      <c r="G304" s="5">
        <v>13.72</v>
      </c>
      <c r="H304" s="85">
        <f t="shared" si="65"/>
        <v>13.72</v>
      </c>
      <c r="I304" s="84"/>
      <c r="J304" s="85">
        <f t="shared" si="62"/>
        <v>0</v>
      </c>
    </row>
    <row r="305" spans="1:10">
      <c r="A305" s="157">
        <v>0</v>
      </c>
      <c r="C305" s="3">
        <v>163224</v>
      </c>
      <c r="D305" s="3" t="s">
        <v>3376</v>
      </c>
      <c r="E305" s="3" t="s">
        <v>2382</v>
      </c>
      <c r="F305" s="3" t="s">
        <v>9</v>
      </c>
      <c r="G305" s="5">
        <v>15.91</v>
      </c>
      <c r="H305" s="85">
        <f t="shared" si="63"/>
        <v>15.91</v>
      </c>
      <c r="I305" s="84"/>
      <c r="J305" s="85">
        <f t="shared" si="62"/>
        <v>0</v>
      </c>
    </row>
    <row r="306" spans="1:10">
      <c r="A306" s="157">
        <v>0</v>
      </c>
      <c r="C306" s="3">
        <v>163226</v>
      </c>
      <c r="D306" s="3" t="s">
        <v>3780</v>
      </c>
      <c r="E306" s="3" t="s">
        <v>2382</v>
      </c>
      <c r="F306" s="3" t="s">
        <v>9</v>
      </c>
      <c r="G306" s="5">
        <v>15.98</v>
      </c>
      <c r="H306" s="85">
        <f t="shared" ref="H306" si="69">G306*(1-Скидка_ROXELPRO_Ind)</f>
        <v>15.98</v>
      </c>
      <c r="I306" s="84"/>
      <c r="J306" s="85">
        <f t="shared" si="62"/>
        <v>0</v>
      </c>
    </row>
    <row r="307" spans="1:10">
      <c r="A307" s="157">
        <v>0</v>
      </c>
      <c r="C307" s="3">
        <v>163243</v>
      </c>
      <c r="D307" s="3" t="s">
        <v>3781</v>
      </c>
      <c r="E307" s="3" t="s">
        <v>2382</v>
      </c>
      <c r="F307" s="3" t="s">
        <v>9</v>
      </c>
      <c r="G307" s="5">
        <v>17.96</v>
      </c>
      <c r="H307" s="85">
        <f t="shared" ref="H307:H308" si="70">G307*(1-Скидка_ROXELPRO_Ind)</f>
        <v>17.96</v>
      </c>
      <c r="I307" s="84"/>
      <c r="J307" s="85">
        <f t="shared" si="62"/>
        <v>0</v>
      </c>
    </row>
    <row r="308" spans="1:10">
      <c r="A308" s="157">
        <v>0</v>
      </c>
      <c r="C308" s="3">
        <v>163273</v>
      </c>
      <c r="D308" s="3" t="s">
        <v>3782</v>
      </c>
      <c r="E308" s="3" t="s">
        <v>2382</v>
      </c>
      <c r="F308" s="3" t="s">
        <v>9</v>
      </c>
      <c r="G308" s="5">
        <v>22.39</v>
      </c>
      <c r="H308" s="85">
        <f t="shared" si="70"/>
        <v>22.39</v>
      </c>
      <c r="I308" s="84"/>
      <c r="J308" s="85">
        <f t="shared" si="62"/>
        <v>0</v>
      </c>
    </row>
    <row r="309" spans="1:10">
      <c r="A309" s="157">
        <v>0</v>
      </c>
      <c r="C309" s="3">
        <v>163314</v>
      </c>
      <c r="D309" s="3" t="s">
        <v>3377</v>
      </c>
      <c r="E309" s="3" t="s">
        <v>2383</v>
      </c>
      <c r="F309" s="3" t="s">
        <v>9</v>
      </c>
      <c r="G309" s="5">
        <v>20.190000000000001</v>
      </c>
      <c r="H309" s="85">
        <f t="shared" si="63"/>
        <v>20.190000000000001</v>
      </c>
      <c r="I309" s="84"/>
      <c r="J309" s="85">
        <f t="shared" si="62"/>
        <v>0</v>
      </c>
    </row>
    <row r="310" spans="1:10">
      <c r="A310" s="157">
        <v>0</v>
      </c>
      <c r="C310" s="3">
        <v>163324</v>
      </c>
      <c r="D310" s="3" t="s">
        <v>3783</v>
      </c>
      <c r="E310" s="3" t="s">
        <v>2383</v>
      </c>
      <c r="F310" s="3" t="s">
        <v>9</v>
      </c>
      <c r="G310" s="5">
        <v>29.49</v>
      </c>
      <c r="H310" s="85">
        <f t="shared" ref="H310:H312" si="71">G310*(1-Скидка_ROXELPRO_Ind)</f>
        <v>29.49</v>
      </c>
      <c r="I310" s="84"/>
      <c r="J310" s="85">
        <f t="shared" si="62"/>
        <v>0</v>
      </c>
    </row>
    <row r="311" spans="1:10">
      <c r="A311" s="157">
        <v>0</v>
      </c>
      <c r="C311" s="3">
        <v>163603</v>
      </c>
      <c r="D311" s="3" t="s">
        <v>3784</v>
      </c>
      <c r="E311" s="3" t="s">
        <v>3049</v>
      </c>
      <c r="F311" s="3" t="s">
        <v>9</v>
      </c>
      <c r="G311" s="5">
        <v>39.21</v>
      </c>
      <c r="H311" s="85">
        <f t="shared" si="71"/>
        <v>39.21</v>
      </c>
      <c r="I311" s="84"/>
      <c r="J311" s="85">
        <f t="shared" si="62"/>
        <v>0</v>
      </c>
    </row>
    <row r="312" spans="1:10">
      <c r="A312" s="157">
        <v>0</v>
      </c>
      <c r="C312" s="3">
        <v>163614</v>
      </c>
      <c r="D312" s="3" t="s">
        <v>3785</v>
      </c>
      <c r="E312" s="3" t="s">
        <v>3049</v>
      </c>
      <c r="F312" s="3" t="s">
        <v>9</v>
      </c>
      <c r="G312" s="5">
        <v>39.33</v>
      </c>
      <c r="H312" s="85">
        <f t="shared" si="71"/>
        <v>39.33</v>
      </c>
      <c r="I312" s="84"/>
      <c r="J312" s="85">
        <f t="shared" si="62"/>
        <v>0</v>
      </c>
    </row>
    <row r="313" spans="1:10">
      <c r="A313" s="157">
        <v>0</v>
      </c>
      <c r="C313" s="3">
        <v>165314</v>
      </c>
      <c r="D313" s="3" t="s">
        <v>3378</v>
      </c>
      <c r="E313" s="3" t="s">
        <v>2384</v>
      </c>
      <c r="F313" s="3" t="s">
        <v>9</v>
      </c>
      <c r="G313" s="5">
        <v>13.78</v>
      </c>
      <c r="H313" s="85">
        <f t="shared" si="63"/>
        <v>13.78</v>
      </c>
      <c r="I313" s="84"/>
      <c r="J313" s="85">
        <f t="shared" si="62"/>
        <v>0</v>
      </c>
    </row>
    <row r="314" spans="1:10">
      <c r="A314" s="157">
        <v>0</v>
      </c>
      <c r="C314" s="3">
        <v>165324</v>
      </c>
      <c r="D314" s="3" t="s">
        <v>3786</v>
      </c>
      <c r="E314" s="3" t="s">
        <v>2384</v>
      </c>
      <c r="F314" s="3" t="s">
        <v>9</v>
      </c>
      <c r="G314" s="5">
        <v>17.7</v>
      </c>
      <c r="H314" s="85">
        <f t="shared" ref="H314" si="72">G314*(1-Скидка_ROXELPRO_Ind)</f>
        <v>17.7</v>
      </c>
      <c r="I314" s="84"/>
      <c r="J314" s="85">
        <f t="shared" si="62"/>
        <v>0</v>
      </c>
    </row>
    <row r="315" spans="1:10">
      <c r="A315" s="157">
        <v>0</v>
      </c>
      <c r="C315" s="3">
        <v>166314</v>
      </c>
      <c r="D315" s="3" t="s">
        <v>3379</v>
      </c>
      <c r="E315" s="3" t="s">
        <v>2384</v>
      </c>
      <c r="F315" s="3" t="s">
        <v>9</v>
      </c>
      <c r="G315" s="5">
        <v>16.63</v>
      </c>
      <c r="H315" s="85">
        <f t="shared" si="63"/>
        <v>16.63</v>
      </c>
      <c r="I315" s="84"/>
      <c r="J315" s="85">
        <f t="shared" si="62"/>
        <v>0</v>
      </c>
    </row>
    <row r="316" spans="1:10">
      <c r="A316" s="157">
        <v>0</v>
      </c>
      <c r="C316" s="3">
        <v>166324</v>
      </c>
      <c r="D316" s="3" t="s">
        <v>3787</v>
      </c>
      <c r="E316" s="3" t="s">
        <v>2384</v>
      </c>
      <c r="F316" s="3" t="s">
        <v>9</v>
      </c>
      <c r="G316" s="5">
        <v>22.12</v>
      </c>
      <c r="H316" s="85">
        <f t="shared" ref="H316" si="73">G316*(1-Скидка_ROXELPRO_Ind)</f>
        <v>22.12</v>
      </c>
      <c r="I316" s="84"/>
      <c r="J316" s="85">
        <f t="shared" si="62"/>
        <v>0</v>
      </c>
    </row>
    <row r="317" spans="1:10">
      <c r="A317" s="157">
        <v>0</v>
      </c>
      <c r="C317" s="3">
        <v>167224</v>
      </c>
      <c r="D317" s="3" t="s">
        <v>3380</v>
      </c>
      <c r="E317" s="3" t="s">
        <v>3250</v>
      </c>
      <c r="F317" s="3" t="s">
        <v>9</v>
      </c>
      <c r="G317" s="5">
        <v>3.37</v>
      </c>
      <c r="H317" s="85">
        <f t="shared" si="63"/>
        <v>3.37</v>
      </c>
      <c r="I317" s="84"/>
      <c r="J317" s="85">
        <f t="shared" si="62"/>
        <v>0</v>
      </c>
    </row>
    <row r="318" spans="1:10">
      <c r="A318" s="157">
        <v>0</v>
      </c>
      <c r="C318" s="3">
        <v>167226</v>
      </c>
      <c r="D318" s="3" t="s">
        <v>3788</v>
      </c>
      <c r="E318" s="3" t="s">
        <v>3250</v>
      </c>
      <c r="F318" s="3" t="s">
        <v>9</v>
      </c>
      <c r="G318" s="5">
        <v>2.76</v>
      </c>
      <c r="H318" s="85">
        <f t="shared" ref="H318" si="74">G318*(1-Скидка_ROXELPRO_Ind)</f>
        <v>2.76</v>
      </c>
      <c r="I318" s="84"/>
      <c r="J318" s="85">
        <f t="shared" si="62"/>
        <v>0</v>
      </c>
    </row>
    <row r="319" spans="1:10">
      <c r="A319" s="157">
        <v>0</v>
      </c>
      <c r="C319" s="3">
        <v>167314</v>
      </c>
      <c r="D319" s="3" t="s">
        <v>3381</v>
      </c>
      <c r="E319" s="3" t="s">
        <v>3343</v>
      </c>
      <c r="F319" s="3" t="s">
        <v>9</v>
      </c>
      <c r="G319" s="5">
        <v>3.8</v>
      </c>
      <c r="H319" s="85">
        <f t="shared" si="63"/>
        <v>3.8</v>
      </c>
      <c r="I319" s="84"/>
      <c r="J319" s="85">
        <f t="shared" si="62"/>
        <v>0</v>
      </c>
    </row>
    <row r="320" spans="1:10">
      <c r="A320" s="157">
        <v>0</v>
      </c>
      <c r="C320" s="3">
        <v>167324</v>
      </c>
      <c r="D320" s="3" t="s">
        <v>3789</v>
      </c>
      <c r="E320" s="3" t="s">
        <v>3343</v>
      </c>
      <c r="F320" s="3" t="s">
        <v>9</v>
      </c>
      <c r="G320" s="5">
        <v>5.0599999999999996</v>
      </c>
      <c r="H320" s="85">
        <f t="shared" ref="H320:H323" si="75">G320*(1-Скидка_ROXELPRO_Ind)</f>
        <v>5.0599999999999996</v>
      </c>
      <c r="I320" s="84"/>
      <c r="J320" s="85">
        <f t="shared" si="62"/>
        <v>0</v>
      </c>
    </row>
    <row r="321" spans="1:10">
      <c r="A321" s="157">
        <v>0</v>
      </c>
      <c r="C321" s="3">
        <v>168324</v>
      </c>
      <c r="D321" s="3" t="s">
        <v>3790</v>
      </c>
      <c r="E321" s="3" t="s">
        <v>3343</v>
      </c>
      <c r="F321" s="3" t="s">
        <v>9</v>
      </c>
      <c r="G321" s="5">
        <v>5.8</v>
      </c>
      <c r="H321" s="85">
        <f t="shared" si="75"/>
        <v>5.8</v>
      </c>
      <c r="I321" s="84"/>
      <c r="J321" s="85">
        <f t="shared" si="62"/>
        <v>0</v>
      </c>
    </row>
    <row r="322" spans="1:10">
      <c r="A322" s="157">
        <v>0</v>
      </c>
      <c r="C322" s="3">
        <v>169203</v>
      </c>
      <c r="D322" s="3" t="s">
        <v>3791</v>
      </c>
      <c r="E322" s="3" t="s">
        <v>2386</v>
      </c>
      <c r="F322" s="3" t="s">
        <v>9</v>
      </c>
      <c r="G322" s="5">
        <v>4.9400000000000004</v>
      </c>
      <c r="H322" s="85">
        <f t="shared" ref="H322" si="76">G322*(1-Скидка_ROXELPRO_Ind)</f>
        <v>4.9400000000000004</v>
      </c>
      <c r="I322" s="84"/>
      <c r="J322" s="85">
        <f t="shared" si="62"/>
        <v>0</v>
      </c>
    </row>
    <row r="323" spans="1:10">
      <c r="A323" s="157">
        <v>0</v>
      </c>
      <c r="C323" s="3">
        <v>169214</v>
      </c>
      <c r="D323" s="3" t="s">
        <v>3792</v>
      </c>
      <c r="E323" s="3" t="s">
        <v>2386</v>
      </c>
      <c r="F323" s="3" t="s">
        <v>9</v>
      </c>
      <c r="G323" s="5">
        <v>5.0199999999999996</v>
      </c>
      <c r="H323" s="85">
        <f t="shared" si="75"/>
        <v>5.0199999999999996</v>
      </c>
      <c r="I323" s="84"/>
      <c r="J323" s="85">
        <f t="shared" si="62"/>
        <v>0</v>
      </c>
    </row>
    <row r="324" spans="1:10">
      <c r="A324" s="157">
        <v>0</v>
      </c>
      <c r="C324" s="3">
        <v>169224</v>
      </c>
      <c r="D324" s="3" t="s">
        <v>3382</v>
      </c>
      <c r="E324" s="3" t="s">
        <v>2386</v>
      </c>
      <c r="F324" s="3" t="s">
        <v>9</v>
      </c>
      <c r="G324" s="5">
        <v>6</v>
      </c>
      <c r="H324" s="85">
        <f t="shared" si="63"/>
        <v>6</v>
      </c>
      <c r="I324" s="84"/>
      <c r="J324" s="85">
        <f t="shared" si="62"/>
        <v>0</v>
      </c>
    </row>
    <row r="325" spans="1:10">
      <c r="A325" s="157">
        <v>0</v>
      </c>
      <c r="C325" s="3">
        <v>169226</v>
      </c>
      <c r="D325" s="3" t="s">
        <v>3793</v>
      </c>
      <c r="E325" s="3" t="s">
        <v>2386</v>
      </c>
      <c r="F325" s="3" t="s">
        <v>9</v>
      </c>
      <c r="G325" s="5">
        <v>5.2</v>
      </c>
      <c r="H325" s="85">
        <f t="shared" ref="H325" si="77">G325*(1-Скидка_ROXELPRO_Ind)</f>
        <v>5.2</v>
      </c>
      <c r="I325" s="84"/>
      <c r="J325" s="85">
        <f t="shared" si="62"/>
        <v>0</v>
      </c>
    </row>
    <row r="326" spans="1:10">
      <c r="A326" s="157">
        <v>0</v>
      </c>
      <c r="C326" s="3">
        <v>169243</v>
      </c>
      <c r="D326" s="3" t="s">
        <v>3794</v>
      </c>
      <c r="E326" s="3" t="s">
        <v>2386</v>
      </c>
      <c r="F326" s="3" t="s">
        <v>9</v>
      </c>
      <c r="G326" s="5">
        <v>6.05</v>
      </c>
      <c r="H326" s="85">
        <f t="shared" ref="H326:H327" si="78">G326*(1-Скидка_ROXELPRO_Ind)</f>
        <v>6.05</v>
      </c>
      <c r="I326" s="84"/>
      <c r="J326" s="85">
        <f t="shared" si="62"/>
        <v>0</v>
      </c>
    </row>
    <row r="327" spans="1:10">
      <c r="A327" s="157">
        <v>0</v>
      </c>
      <c r="C327" s="3">
        <v>169273</v>
      </c>
      <c r="D327" s="3" t="s">
        <v>3795</v>
      </c>
      <c r="E327" s="3" t="s">
        <v>2386</v>
      </c>
      <c r="F327" s="3" t="s">
        <v>9</v>
      </c>
      <c r="G327" s="5">
        <v>6.62</v>
      </c>
      <c r="H327" s="85">
        <f t="shared" si="78"/>
        <v>6.62</v>
      </c>
      <c r="I327" s="84"/>
      <c r="J327" s="85">
        <f t="shared" si="62"/>
        <v>0</v>
      </c>
    </row>
    <row r="328" spans="1:10">
      <c r="A328" s="157">
        <v>0</v>
      </c>
      <c r="C328" s="3">
        <v>169803</v>
      </c>
      <c r="D328" s="3" t="s">
        <v>4992</v>
      </c>
      <c r="E328" s="3" t="s">
        <v>2385</v>
      </c>
      <c r="F328" s="3" t="s">
        <v>9</v>
      </c>
      <c r="G328" s="5">
        <v>10.8</v>
      </c>
      <c r="H328" s="85">
        <f t="shared" ref="H328:H331" si="79">G328*(1-Скидка_ROXELPRO_Ind)</f>
        <v>10.8</v>
      </c>
      <c r="I328" s="84"/>
      <c r="J328" s="85">
        <f t="shared" ref="J328:J331" si="80">H328*I328</f>
        <v>0</v>
      </c>
    </row>
    <row r="329" spans="1:10">
      <c r="A329" s="157">
        <v>0</v>
      </c>
      <c r="C329" s="3">
        <v>169814</v>
      </c>
      <c r="D329" s="3" t="s">
        <v>4993</v>
      </c>
      <c r="E329" s="3" t="s">
        <v>2385</v>
      </c>
      <c r="F329" s="3" t="s">
        <v>9</v>
      </c>
      <c r="G329" s="5">
        <v>12.35</v>
      </c>
      <c r="H329" s="85">
        <f t="shared" si="79"/>
        <v>12.35</v>
      </c>
      <c r="I329" s="84"/>
      <c r="J329" s="85">
        <f t="shared" si="80"/>
        <v>0</v>
      </c>
    </row>
    <row r="330" spans="1:10">
      <c r="A330" s="157">
        <v>0</v>
      </c>
      <c r="C330" s="3">
        <v>169824</v>
      </c>
      <c r="D330" s="3" t="s">
        <v>4994</v>
      </c>
      <c r="E330" s="3" t="s">
        <v>2385</v>
      </c>
      <c r="F330" s="3" t="s">
        <v>9</v>
      </c>
      <c r="G330" s="5">
        <v>14.32</v>
      </c>
      <c r="H330" s="85">
        <f t="shared" si="79"/>
        <v>14.32</v>
      </c>
      <c r="I330" s="84"/>
      <c r="J330" s="85">
        <f t="shared" si="80"/>
        <v>0</v>
      </c>
    </row>
    <row r="331" spans="1:10" ht="12" thickBot="1">
      <c r="A331" s="157">
        <v>0</v>
      </c>
      <c r="C331" s="3">
        <v>169826</v>
      </c>
      <c r="D331" s="3" t="s">
        <v>4995</v>
      </c>
      <c r="E331" s="3" t="s">
        <v>2385</v>
      </c>
      <c r="F331" s="3" t="s">
        <v>9</v>
      </c>
      <c r="G331" s="5">
        <v>12.4</v>
      </c>
      <c r="H331" s="85">
        <f t="shared" si="79"/>
        <v>12.4</v>
      </c>
      <c r="I331" s="84"/>
      <c r="J331" s="85">
        <f t="shared" si="80"/>
        <v>0</v>
      </c>
    </row>
    <row r="332" spans="1:10" ht="12" thickBot="1">
      <c r="A332" s="157"/>
      <c r="B332" s="323" t="s">
        <v>3383</v>
      </c>
      <c r="C332" s="323"/>
      <c r="D332" s="323"/>
      <c r="E332" s="323">
        <v>0</v>
      </c>
      <c r="F332" s="323">
        <v>0</v>
      </c>
      <c r="G332" s="324">
        <v>0</v>
      </c>
      <c r="H332" s="85"/>
      <c r="I332" s="84"/>
      <c r="J332" s="85"/>
    </row>
    <row r="333" spans="1:10">
      <c r="A333" s="157">
        <v>0</v>
      </c>
      <c r="C333" s="3">
        <v>160233</v>
      </c>
      <c r="D333" s="3" t="s">
        <v>3384</v>
      </c>
      <c r="E333" s="3" t="s">
        <v>3250</v>
      </c>
      <c r="F333" s="3" t="s">
        <v>9</v>
      </c>
      <c r="G333" s="5">
        <v>3.26</v>
      </c>
      <c r="H333" s="85">
        <f t="shared" ref="H333:H347" si="81">G333*(1-Скидка_ROXELPRO_Ind)</f>
        <v>3.26</v>
      </c>
      <c r="I333" s="84"/>
      <c r="J333" s="85">
        <f t="shared" ref="J333:J347" si="82">H333*I333</f>
        <v>0</v>
      </c>
    </row>
    <row r="334" spans="1:10">
      <c r="A334" s="157">
        <v>0</v>
      </c>
      <c r="C334" s="3">
        <v>160263</v>
      </c>
      <c r="D334" s="3" t="s">
        <v>3385</v>
      </c>
      <c r="E334" s="3" t="s">
        <v>3250</v>
      </c>
      <c r="F334" s="3" t="s">
        <v>9</v>
      </c>
      <c r="G334" s="5">
        <v>4.08</v>
      </c>
      <c r="H334" s="85">
        <f t="shared" si="81"/>
        <v>4.08</v>
      </c>
      <c r="I334" s="84"/>
      <c r="J334" s="85">
        <f t="shared" si="82"/>
        <v>0</v>
      </c>
    </row>
    <row r="335" spans="1:10">
      <c r="A335" s="157">
        <v>0</v>
      </c>
      <c r="C335" s="3">
        <v>160333</v>
      </c>
      <c r="D335" s="3" t="s">
        <v>3386</v>
      </c>
      <c r="E335" s="3" t="s">
        <v>3343</v>
      </c>
      <c r="F335" s="3" t="s">
        <v>9</v>
      </c>
      <c r="G335" s="5">
        <v>4.55</v>
      </c>
      <c r="H335" s="85">
        <f t="shared" si="81"/>
        <v>4.55</v>
      </c>
      <c r="I335" s="84"/>
      <c r="J335" s="85">
        <f t="shared" si="82"/>
        <v>0</v>
      </c>
    </row>
    <row r="336" spans="1:10">
      <c r="A336" s="157">
        <v>0</v>
      </c>
      <c r="C336" s="3">
        <v>162233</v>
      </c>
      <c r="D336" s="3" t="s">
        <v>3387</v>
      </c>
      <c r="E336" s="3" t="s">
        <v>2385</v>
      </c>
      <c r="F336" s="3" t="s">
        <v>9</v>
      </c>
      <c r="G336" s="5">
        <v>6.73</v>
      </c>
      <c r="H336" s="85">
        <f t="shared" si="81"/>
        <v>6.73</v>
      </c>
      <c r="I336" s="84"/>
      <c r="J336" s="85">
        <f t="shared" si="82"/>
        <v>0</v>
      </c>
    </row>
    <row r="337" spans="1:10">
      <c r="A337" s="157">
        <v>0</v>
      </c>
      <c r="C337" s="3">
        <v>162263</v>
      </c>
      <c r="D337" s="3" t="s">
        <v>3388</v>
      </c>
      <c r="E337" s="3" t="s">
        <v>2385</v>
      </c>
      <c r="F337" s="3" t="s">
        <v>9</v>
      </c>
      <c r="G337" s="5">
        <v>7.14</v>
      </c>
      <c r="H337" s="85">
        <f t="shared" si="81"/>
        <v>7.14</v>
      </c>
      <c r="I337" s="84"/>
      <c r="J337" s="85">
        <f t="shared" si="82"/>
        <v>0</v>
      </c>
    </row>
    <row r="338" spans="1:10">
      <c r="A338" s="157">
        <v>0</v>
      </c>
      <c r="C338" s="3">
        <v>163233</v>
      </c>
      <c r="D338" s="3" t="s">
        <v>3389</v>
      </c>
      <c r="E338" s="3" t="s">
        <v>2382</v>
      </c>
      <c r="F338" s="3" t="s">
        <v>9</v>
      </c>
      <c r="G338" s="5">
        <v>21.09</v>
      </c>
      <c r="H338" s="85">
        <f t="shared" si="81"/>
        <v>21.09</v>
      </c>
      <c r="I338" s="84"/>
      <c r="J338" s="85">
        <f t="shared" si="82"/>
        <v>0</v>
      </c>
    </row>
    <row r="339" spans="1:10">
      <c r="A339" s="157">
        <v>0</v>
      </c>
      <c r="C339" s="3">
        <v>163263</v>
      </c>
      <c r="D339" s="3" t="s">
        <v>3390</v>
      </c>
      <c r="E339" s="3" t="s">
        <v>2382</v>
      </c>
      <c r="F339" s="3" t="s">
        <v>9</v>
      </c>
      <c r="G339" s="5">
        <v>25.8</v>
      </c>
      <c r="H339" s="85">
        <f t="shared" si="81"/>
        <v>25.8</v>
      </c>
      <c r="I339" s="84"/>
      <c r="J339" s="85">
        <f t="shared" si="82"/>
        <v>0</v>
      </c>
    </row>
    <row r="340" spans="1:10">
      <c r="A340" s="157">
        <v>0</v>
      </c>
      <c r="C340" s="3">
        <v>163333</v>
      </c>
      <c r="D340" s="3" t="s">
        <v>3391</v>
      </c>
      <c r="E340" s="3" t="s">
        <v>2383</v>
      </c>
      <c r="F340" s="3" t="s">
        <v>9</v>
      </c>
      <c r="G340" s="5">
        <v>28.76</v>
      </c>
      <c r="H340" s="85">
        <f t="shared" si="81"/>
        <v>28.76</v>
      </c>
      <c r="I340" s="84"/>
      <c r="J340" s="85">
        <f t="shared" si="82"/>
        <v>0</v>
      </c>
    </row>
    <row r="341" spans="1:10">
      <c r="A341" s="157">
        <v>0</v>
      </c>
      <c r="C341" s="3">
        <v>165333</v>
      </c>
      <c r="D341" s="3" t="s">
        <v>3392</v>
      </c>
      <c r="E341" s="3" t="s">
        <v>2384</v>
      </c>
      <c r="F341" s="3" t="s">
        <v>9</v>
      </c>
      <c r="G341" s="5">
        <v>18.93</v>
      </c>
      <c r="H341" s="85">
        <f t="shared" si="81"/>
        <v>18.93</v>
      </c>
      <c r="I341" s="84"/>
      <c r="J341" s="85">
        <f t="shared" si="82"/>
        <v>0</v>
      </c>
    </row>
    <row r="342" spans="1:10">
      <c r="A342" s="157">
        <v>0</v>
      </c>
      <c r="C342" s="3">
        <v>166333</v>
      </c>
      <c r="D342" s="3" t="s">
        <v>3393</v>
      </c>
      <c r="E342" s="3" t="s">
        <v>2384</v>
      </c>
      <c r="F342" s="3" t="s">
        <v>9</v>
      </c>
      <c r="G342" s="5">
        <v>22.03</v>
      </c>
      <c r="H342" s="85">
        <f t="shared" si="81"/>
        <v>22.03</v>
      </c>
      <c r="I342" s="84"/>
      <c r="J342" s="85">
        <f t="shared" si="82"/>
        <v>0</v>
      </c>
    </row>
    <row r="343" spans="1:10">
      <c r="A343" s="157">
        <v>0</v>
      </c>
      <c r="C343" s="3">
        <v>167233</v>
      </c>
      <c r="D343" s="3" t="s">
        <v>3394</v>
      </c>
      <c r="E343" s="3" t="s">
        <v>3250</v>
      </c>
      <c r="F343" s="3" t="s">
        <v>9</v>
      </c>
      <c r="G343" s="5">
        <v>4.26</v>
      </c>
      <c r="H343" s="85">
        <f t="shared" si="81"/>
        <v>4.26</v>
      </c>
      <c r="I343" s="84"/>
      <c r="J343" s="85">
        <f t="shared" si="82"/>
        <v>0</v>
      </c>
    </row>
    <row r="344" spans="1:10">
      <c r="A344" s="157">
        <v>0</v>
      </c>
      <c r="C344" s="3">
        <v>167263</v>
      </c>
      <c r="D344" s="3" t="s">
        <v>3395</v>
      </c>
      <c r="E344" s="3" t="s">
        <v>3250</v>
      </c>
      <c r="F344" s="3" t="s">
        <v>9</v>
      </c>
      <c r="G344" s="5">
        <v>5.21</v>
      </c>
      <c r="H344" s="85">
        <f t="shared" si="81"/>
        <v>5.21</v>
      </c>
      <c r="I344" s="84"/>
      <c r="J344" s="85">
        <f t="shared" si="82"/>
        <v>0</v>
      </c>
    </row>
    <row r="345" spans="1:10">
      <c r="A345" s="157">
        <v>0</v>
      </c>
      <c r="C345" s="3">
        <v>167333</v>
      </c>
      <c r="D345" s="3" t="s">
        <v>3396</v>
      </c>
      <c r="E345" s="3" t="s">
        <v>3343</v>
      </c>
      <c r="F345" s="3" t="s">
        <v>9</v>
      </c>
      <c r="G345" s="5">
        <v>5.81</v>
      </c>
      <c r="H345" s="85">
        <f t="shared" si="81"/>
        <v>5.81</v>
      </c>
      <c r="I345" s="84"/>
      <c r="J345" s="85">
        <f t="shared" si="82"/>
        <v>0</v>
      </c>
    </row>
    <row r="346" spans="1:10">
      <c r="A346" s="157">
        <v>0</v>
      </c>
      <c r="C346" s="3">
        <v>169233</v>
      </c>
      <c r="D346" s="3" t="s">
        <v>3397</v>
      </c>
      <c r="E346" s="3" t="s">
        <v>2386</v>
      </c>
      <c r="F346" s="3" t="s">
        <v>9</v>
      </c>
      <c r="G346" s="5">
        <v>6.28</v>
      </c>
      <c r="H346" s="85">
        <f t="shared" si="81"/>
        <v>6.28</v>
      </c>
      <c r="I346" s="84"/>
      <c r="J346" s="85">
        <f t="shared" si="82"/>
        <v>0</v>
      </c>
    </row>
    <row r="347" spans="1:10">
      <c r="A347" s="157">
        <v>0</v>
      </c>
      <c r="C347" s="3">
        <v>169263</v>
      </c>
      <c r="D347" s="3" t="s">
        <v>3398</v>
      </c>
      <c r="E347" s="3" t="s">
        <v>2386</v>
      </c>
      <c r="F347" s="3" t="s">
        <v>9</v>
      </c>
      <c r="G347" s="5">
        <v>7.14</v>
      </c>
      <c r="H347" s="85">
        <f t="shared" si="81"/>
        <v>7.14</v>
      </c>
      <c r="I347" s="84"/>
      <c r="J347" s="85">
        <f t="shared" si="82"/>
        <v>0</v>
      </c>
    </row>
    <row r="348" spans="1:10">
      <c r="A348" s="157">
        <v>0</v>
      </c>
      <c r="C348" s="3">
        <v>169833</v>
      </c>
      <c r="D348" s="3" t="s">
        <v>4996</v>
      </c>
      <c r="E348" s="3" t="s">
        <v>2385</v>
      </c>
      <c r="F348" s="3" t="s">
        <v>9</v>
      </c>
      <c r="G348" s="5">
        <v>17.95</v>
      </c>
      <c r="H348" s="85">
        <f t="shared" ref="H348:H349" si="83">G348*(1-Скидка_ROXELPRO_Ind)</f>
        <v>17.95</v>
      </c>
      <c r="I348" s="84"/>
      <c r="J348" s="85">
        <f t="shared" ref="J348:J349" si="84">H348*I348</f>
        <v>0</v>
      </c>
    </row>
    <row r="349" spans="1:10" ht="12" thickBot="1">
      <c r="A349" s="157">
        <v>0</v>
      </c>
      <c r="C349" s="3">
        <v>169863</v>
      </c>
      <c r="D349" s="3" t="s">
        <v>4997</v>
      </c>
      <c r="E349" s="3" t="s">
        <v>2385</v>
      </c>
      <c r="F349" s="3" t="s">
        <v>9</v>
      </c>
      <c r="G349" s="5">
        <v>21.96</v>
      </c>
      <c r="H349" s="85">
        <f t="shared" si="83"/>
        <v>21.96</v>
      </c>
      <c r="I349" s="84"/>
      <c r="J349" s="85">
        <f t="shared" si="84"/>
        <v>0</v>
      </c>
    </row>
    <row r="350" spans="1:10" ht="12" thickBot="1">
      <c r="A350" s="157"/>
      <c r="B350" s="323" t="s">
        <v>3823</v>
      </c>
      <c r="C350" s="323"/>
      <c r="D350" s="323"/>
      <c r="E350" s="323"/>
      <c r="F350" s="323"/>
      <c r="G350" s="324"/>
      <c r="H350" s="85"/>
      <c r="I350" s="84"/>
      <c r="J350" s="85"/>
    </row>
    <row r="351" spans="1:10">
      <c r="A351" s="157">
        <v>0</v>
      </c>
      <c r="C351" s="3">
        <v>156308</v>
      </c>
      <c r="D351" s="3" t="s">
        <v>3824</v>
      </c>
      <c r="E351" s="3" t="s">
        <v>2507</v>
      </c>
      <c r="F351" s="3" t="s">
        <v>9</v>
      </c>
      <c r="G351" s="5">
        <v>2.99</v>
      </c>
      <c r="H351" s="85">
        <f t="shared" ref="H351:H357" si="85">G351*(1-Скидка_ROXELPRO_Ind)</f>
        <v>2.99</v>
      </c>
      <c r="I351" s="84"/>
      <c r="J351" s="85">
        <f t="shared" ref="J351:J357" si="86">H351*I351</f>
        <v>0</v>
      </c>
    </row>
    <row r="352" spans="1:10">
      <c r="A352" s="157">
        <v>0</v>
      </c>
      <c r="C352" s="3">
        <v>156310</v>
      </c>
      <c r="D352" s="3" t="s">
        <v>3825</v>
      </c>
      <c r="E352" s="3" t="s">
        <v>2507</v>
      </c>
      <c r="F352" s="3" t="s">
        <v>9</v>
      </c>
      <c r="G352" s="5">
        <v>2.99</v>
      </c>
      <c r="H352" s="85">
        <f t="shared" si="85"/>
        <v>2.99</v>
      </c>
      <c r="I352" s="84"/>
      <c r="J352" s="85">
        <f t="shared" si="86"/>
        <v>0</v>
      </c>
    </row>
    <row r="353" spans="1:10">
      <c r="A353" s="157">
        <v>0</v>
      </c>
      <c r="C353" s="3">
        <v>156313</v>
      </c>
      <c r="D353" s="3" t="s">
        <v>3826</v>
      </c>
      <c r="E353" s="3" t="s">
        <v>2507</v>
      </c>
      <c r="F353" s="3" t="s">
        <v>9</v>
      </c>
      <c r="G353" s="5">
        <v>2.99</v>
      </c>
      <c r="H353" s="85">
        <f t="shared" si="85"/>
        <v>2.99</v>
      </c>
      <c r="I353" s="84"/>
      <c r="J353" s="85">
        <f t="shared" si="86"/>
        <v>0</v>
      </c>
    </row>
    <row r="354" spans="1:10">
      <c r="A354" s="157">
        <v>0</v>
      </c>
      <c r="C354" s="3">
        <v>156315</v>
      </c>
      <c r="D354" s="3" t="s">
        <v>3827</v>
      </c>
      <c r="E354" s="3" t="s">
        <v>2507</v>
      </c>
      <c r="F354" s="3" t="s">
        <v>9</v>
      </c>
      <c r="G354" s="5">
        <v>2.99</v>
      </c>
      <c r="H354" s="85">
        <f t="shared" si="85"/>
        <v>2.99</v>
      </c>
      <c r="I354" s="84"/>
      <c r="J354" s="85">
        <f t="shared" si="86"/>
        <v>0</v>
      </c>
    </row>
    <row r="355" spans="1:10">
      <c r="A355" s="157">
        <v>0</v>
      </c>
      <c r="C355" s="3">
        <v>156318</v>
      </c>
      <c r="D355" s="3" t="s">
        <v>3828</v>
      </c>
      <c r="E355" s="3" t="s">
        <v>2507</v>
      </c>
      <c r="F355" s="3" t="s">
        <v>9</v>
      </c>
      <c r="G355" s="5">
        <v>2.99</v>
      </c>
      <c r="H355" s="85">
        <f t="shared" si="85"/>
        <v>2.99</v>
      </c>
      <c r="I355" s="84"/>
      <c r="J355" s="85">
        <f t="shared" si="86"/>
        <v>0</v>
      </c>
    </row>
    <row r="356" spans="1:10">
      <c r="A356" s="157">
        <v>0</v>
      </c>
      <c r="C356" s="3">
        <v>156320</v>
      </c>
      <c r="D356" s="3" t="s">
        <v>3829</v>
      </c>
      <c r="E356" s="3" t="s">
        <v>2507</v>
      </c>
      <c r="F356" s="3" t="s">
        <v>9</v>
      </c>
      <c r="G356" s="5">
        <v>2.99</v>
      </c>
      <c r="H356" s="85">
        <f t="shared" si="85"/>
        <v>2.99</v>
      </c>
      <c r="I356" s="84"/>
      <c r="J356" s="85">
        <f t="shared" si="86"/>
        <v>0</v>
      </c>
    </row>
    <row r="357" spans="1:10" ht="12" thickBot="1">
      <c r="A357" s="157">
        <v>0</v>
      </c>
      <c r="C357" s="3">
        <v>156324</v>
      </c>
      <c r="D357" s="3" t="s">
        <v>3830</v>
      </c>
      <c r="E357" s="3" t="s">
        <v>2507</v>
      </c>
      <c r="F357" s="3" t="s">
        <v>9</v>
      </c>
      <c r="G357" s="5">
        <v>2.99</v>
      </c>
      <c r="H357" s="85">
        <f t="shared" si="85"/>
        <v>2.99</v>
      </c>
      <c r="I357" s="84"/>
      <c r="J357" s="85">
        <f t="shared" si="86"/>
        <v>0</v>
      </c>
    </row>
    <row r="358" spans="1:10" ht="12" thickBot="1">
      <c r="A358" s="157"/>
      <c r="B358" s="323" t="s">
        <v>1938</v>
      </c>
      <c r="C358" s="323"/>
      <c r="D358" s="323"/>
      <c r="E358" s="323"/>
      <c r="F358" s="323"/>
      <c r="G358" s="324"/>
      <c r="H358" s="85"/>
      <c r="I358" s="84"/>
      <c r="J358" s="85"/>
    </row>
    <row r="359" spans="1:10">
      <c r="A359" s="322">
        <v>0</v>
      </c>
      <c r="C359" s="329">
        <v>195534</v>
      </c>
      <c r="D359" s="331" t="s">
        <v>3599</v>
      </c>
      <c r="E359" s="329" t="s">
        <v>9</v>
      </c>
      <c r="F359" s="329" t="s">
        <v>9</v>
      </c>
      <c r="G359" s="333">
        <v>9.6</v>
      </c>
      <c r="H359" s="325">
        <f t="shared" ref="H359" si="87">G359*(1-Скидка_ROXELPRO_Ind)</f>
        <v>9.6</v>
      </c>
      <c r="I359" s="327"/>
      <c r="J359" s="325">
        <f t="shared" ref="J359" si="88">H359*I359</f>
        <v>0</v>
      </c>
    </row>
    <row r="360" spans="1:10" ht="12" thickBot="1">
      <c r="A360" s="322"/>
      <c r="C360" s="330"/>
      <c r="D360" s="332"/>
      <c r="E360" s="330"/>
      <c r="F360" s="330"/>
      <c r="G360" s="334"/>
      <c r="H360" s="326"/>
      <c r="I360" s="328"/>
      <c r="J360" s="326"/>
    </row>
    <row r="361" spans="1:10" ht="12" thickBot="1">
      <c r="A361" s="157"/>
      <c r="B361" s="323" t="s">
        <v>29</v>
      </c>
      <c r="C361" s="323"/>
      <c r="D361" s="323"/>
      <c r="E361" s="323"/>
      <c r="F361" s="323"/>
      <c r="G361" s="324"/>
      <c r="H361" s="85"/>
      <c r="I361" s="84"/>
      <c r="J361" s="85"/>
    </row>
    <row r="362" spans="1:10">
      <c r="A362" s="157">
        <v>0</v>
      </c>
      <c r="C362" s="3">
        <v>215374</v>
      </c>
      <c r="D362" s="3" t="s">
        <v>2387</v>
      </c>
      <c r="E362" s="3" t="s">
        <v>2385</v>
      </c>
      <c r="F362" s="3" t="s">
        <v>9</v>
      </c>
      <c r="G362" s="101">
        <v>6.41</v>
      </c>
      <c r="H362" s="85">
        <f t="shared" ref="H362:H370" si="89">G362*(1-Скидка_ROXELPRO_Ind)</f>
        <v>6.41</v>
      </c>
      <c r="I362" s="84"/>
      <c r="J362" s="85">
        <f t="shared" ref="J362:J370" si="90">H362*I362</f>
        <v>0</v>
      </c>
    </row>
    <row r="363" spans="1:10">
      <c r="A363" s="157">
        <v>0</v>
      </c>
      <c r="C363" s="3">
        <v>215681</v>
      </c>
      <c r="D363" s="3" t="s">
        <v>2388</v>
      </c>
      <c r="E363" s="3" t="s">
        <v>2385</v>
      </c>
      <c r="F363" s="3" t="s">
        <v>9</v>
      </c>
      <c r="G363" s="101">
        <v>10.19</v>
      </c>
      <c r="H363" s="85">
        <f t="shared" si="89"/>
        <v>10.19</v>
      </c>
      <c r="I363" s="84"/>
      <c r="J363" s="85">
        <f t="shared" si="90"/>
        <v>0</v>
      </c>
    </row>
    <row r="364" spans="1:10">
      <c r="A364" s="157">
        <v>0</v>
      </c>
      <c r="C364" s="3">
        <v>215682</v>
      </c>
      <c r="D364" s="3" t="s">
        <v>2389</v>
      </c>
      <c r="E364" s="3" t="s">
        <v>2385</v>
      </c>
      <c r="F364" s="3" t="s">
        <v>9</v>
      </c>
      <c r="G364" s="101">
        <v>8.19</v>
      </c>
      <c r="H364" s="85">
        <f t="shared" si="89"/>
        <v>8.19</v>
      </c>
      <c r="I364" s="84"/>
      <c r="J364" s="85">
        <f t="shared" si="90"/>
        <v>0</v>
      </c>
    </row>
    <row r="365" spans="1:10">
      <c r="A365" s="157">
        <v>0</v>
      </c>
      <c r="B365" s="112"/>
      <c r="C365" s="3">
        <v>215692</v>
      </c>
      <c r="D365" s="3" t="s">
        <v>2390</v>
      </c>
      <c r="E365" s="3" t="s">
        <v>2385</v>
      </c>
      <c r="F365" s="3" t="s">
        <v>9</v>
      </c>
      <c r="G365" s="101">
        <v>7.53</v>
      </c>
      <c r="H365" s="85">
        <f t="shared" si="89"/>
        <v>7.53</v>
      </c>
      <c r="I365" s="84"/>
      <c r="J365" s="85">
        <f t="shared" si="90"/>
        <v>0</v>
      </c>
    </row>
    <row r="366" spans="1:10">
      <c r="A366" s="157">
        <v>0</v>
      </c>
      <c r="B366" s="121"/>
      <c r="C366" s="3">
        <v>229124</v>
      </c>
      <c r="D366" s="3" t="s">
        <v>3310</v>
      </c>
      <c r="E366" s="3" t="s">
        <v>2536</v>
      </c>
      <c r="F366" s="3" t="s">
        <v>9</v>
      </c>
      <c r="G366" s="101">
        <v>3.97</v>
      </c>
      <c r="H366" s="85">
        <f t="shared" si="89"/>
        <v>3.97</v>
      </c>
      <c r="I366" s="84"/>
      <c r="J366" s="85">
        <f>H366*I366</f>
        <v>0</v>
      </c>
    </row>
    <row r="367" spans="1:10">
      <c r="A367" s="157">
        <v>0</v>
      </c>
      <c r="B367" s="121"/>
      <c r="C367" s="3">
        <v>229524</v>
      </c>
      <c r="D367" s="3" t="s">
        <v>3312</v>
      </c>
      <c r="E367" s="3" t="s">
        <v>2536</v>
      </c>
      <c r="F367" s="3" t="s">
        <v>9</v>
      </c>
      <c r="G367" s="101">
        <v>8.86</v>
      </c>
      <c r="H367" s="85">
        <f t="shared" si="89"/>
        <v>8.86</v>
      </c>
      <c r="I367" s="84"/>
      <c r="J367" s="85">
        <f>H367*I367</f>
        <v>0</v>
      </c>
    </row>
    <row r="368" spans="1:10">
      <c r="A368" s="157">
        <v>0</v>
      </c>
      <c r="B368" s="163"/>
      <c r="C368" s="3">
        <v>252585</v>
      </c>
      <c r="D368" s="3" t="s">
        <v>2475</v>
      </c>
      <c r="E368" s="124" t="s">
        <v>2537</v>
      </c>
      <c r="F368" s="124" t="s">
        <v>9</v>
      </c>
      <c r="G368" s="101">
        <v>23.05</v>
      </c>
      <c r="H368" s="85">
        <f t="shared" si="89"/>
        <v>23.05</v>
      </c>
      <c r="I368" s="84"/>
      <c r="J368" s="85">
        <f t="shared" si="90"/>
        <v>0</v>
      </c>
    </row>
    <row r="369" spans="1:10">
      <c r="A369" s="157">
        <v>0</v>
      </c>
      <c r="B369" s="121"/>
      <c r="C369" s="3">
        <v>255410</v>
      </c>
      <c r="D369" s="3" t="s">
        <v>2476</v>
      </c>
      <c r="E369" s="124" t="s">
        <v>2538</v>
      </c>
      <c r="F369" s="124" t="s">
        <v>9</v>
      </c>
      <c r="G369" s="101">
        <v>2.57</v>
      </c>
      <c r="H369" s="85">
        <f t="shared" si="89"/>
        <v>2.57</v>
      </c>
      <c r="I369" s="84"/>
      <c r="J369" s="85">
        <f t="shared" si="90"/>
        <v>0</v>
      </c>
    </row>
    <row r="370" spans="1:10">
      <c r="A370" s="157">
        <v>0</v>
      </c>
      <c r="B370" s="112"/>
      <c r="C370" s="3">
        <v>259440</v>
      </c>
      <c r="D370" s="3" t="s">
        <v>2477</v>
      </c>
      <c r="E370" s="124" t="s">
        <v>2539</v>
      </c>
      <c r="F370" s="124" t="s">
        <v>9</v>
      </c>
      <c r="G370" s="101">
        <v>5.08</v>
      </c>
      <c r="H370" s="85">
        <f t="shared" si="89"/>
        <v>5.08</v>
      </c>
      <c r="I370" s="84"/>
      <c r="J370" s="85">
        <f t="shared" si="90"/>
        <v>0</v>
      </c>
    </row>
    <row r="371" spans="1:10">
      <c r="C371" s="107"/>
      <c r="D371" s="107"/>
      <c r="E371" s="107"/>
      <c r="F371" s="107"/>
      <c r="G371" s="108"/>
    </row>
    <row r="372" spans="1:10">
      <c r="C372" s="13" t="s">
        <v>119</v>
      </c>
    </row>
    <row r="373" spans="1:10">
      <c r="C373" s="13" t="s">
        <v>120</v>
      </c>
    </row>
  </sheetData>
  <autoFilter ref="A7:J370" xr:uid="{AE012A5A-20B7-4092-A810-8DBB769155A5}"/>
  <mergeCells count="26">
    <mergeCell ref="B183:G183"/>
    <mergeCell ref="B240:G240"/>
    <mergeCell ref="B361:G361"/>
    <mergeCell ref="B2:G2"/>
    <mergeCell ref="B3:G3"/>
    <mergeCell ref="B8:G8"/>
    <mergeCell ref="B34:G34"/>
    <mergeCell ref="B51:G51"/>
    <mergeCell ref="B82:G82"/>
    <mergeCell ref="B98:G98"/>
    <mergeCell ref="B121:G121"/>
    <mergeCell ref="B136:G136"/>
    <mergeCell ref="B148:G148"/>
    <mergeCell ref="B291:G291"/>
    <mergeCell ref="B332:G332"/>
    <mergeCell ref="B358:G358"/>
    <mergeCell ref="A359:A360"/>
    <mergeCell ref="B350:G350"/>
    <mergeCell ref="H359:H360"/>
    <mergeCell ref="J359:J360"/>
    <mergeCell ref="I359:I360"/>
    <mergeCell ref="C359:C360"/>
    <mergeCell ref="D359:D360"/>
    <mergeCell ref="E359:E360"/>
    <mergeCell ref="F359:F360"/>
    <mergeCell ref="G359:G360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9921875" defaultRowHeight="11.65" outlineLevelCol="1"/>
  <cols>
    <col min="1" max="1" width="8.19921875" style="1" hidden="1" customWidth="1" outlineLevel="1"/>
    <col min="2" max="2" width="12.265625" style="1" customWidth="1" collapsed="1"/>
    <col min="3" max="3" width="21.59765625" style="1" customWidth="1"/>
    <col min="4" max="7" width="8.9296875" style="1" customWidth="1"/>
    <col min="8" max="8" width="12" style="1" customWidth="1"/>
    <col min="9" max="11" width="9.19921875" style="1" customWidth="1" outlineLevel="1"/>
    <col min="12" max="12" width="2.19921875" style="1" customWidth="1"/>
    <col min="13" max="16384" width="9.19921875" style="1"/>
  </cols>
  <sheetData>
    <row r="2" spans="1:11" ht="15.75">
      <c r="B2" s="319" t="s">
        <v>0</v>
      </c>
      <c r="C2" s="319"/>
      <c r="D2" s="319"/>
      <c r="E2" s="319"/>
      <c r="F2" s="319"/>
      <c r="G2" s="319"/>
      <c r="H2" s="319"/>
    </row>
    <row r="3" spans="1:11" ht="15.75">
      <c r="B3" s="319" t="s">
        <v>3859</v>
      </c>
      <c r="C3" s="319"/>
      <c r="D3" s="319"/>
      <c r="E3" s="319"/>
      <c r="F3" s="319"/>
      <c r="G3" s="319"/>
      <c r="H3" s="319"/>
    </row>
    <row r="4" spans="1:11">
      <c r="B4" s="1" t="s">
        <v>3758</v>
      </c>
      <c r="H4" s="2"/>
      <c r="J4" s="66" t="s">
        <v>1957</v>
      </c>
      <c r="K4" s="67">
        <v>0</v>
      </c>
    </row>
    <row r="5" spans="1:11" ht="14.65" thickBot="1">
      <c r="B5" s="1" t="s">
        <v>1</v>
      </c>
      <c r="H5" s="62" t="s">
        <v>2088</v>
      </c>
      <c r="J5" s="66" t="s">
        <v>1958</v>
      </c>
      <c r="K5" s="50">
        <f>SUM(K7:K73)</f>
        <v>0</v>
      </c>
    </row>
    <row r="6" spans="1:11" ht="23.65" thickBot="1">
      <c r="A6" s="249" t="s">
        <v>3238</v>
      </c>
      <c r="B6" s="17" t="s">
        <v>2</v>
      </c>
      <c r="C6" s="221" t="s">
        <v>3860</v>
      </c>
      <c r="D6" s="38" t="s">
        <v>3861</v>
      </c>
      <c r="E6" s="38" t="s">
        <v>3862</v>
      </c>
      <c r="F6" s="38" t="s">
        <v>3863</v>
      </c>
      <c r="G6" s="38" t="s">
        <v>3864</v>
      </c>
      <c r="H6" s="38" t="s">
        <v>3865</v>
      </c>
      <c r="I6" s="79" t="s">
        <v>1959</v>
      </c>
      <c r="J6" s="79" t="s">
        <v>1960</v>
      </c>
      <c r="K6" s="80" t="s">
        <v>1961</v>
      </c>
    </row>
    <row r="7" spans="1:11">
      <c r="A7" s="222"/>
      <c r="B7" s="250" t="s">
        <v>3866</v>
      </c>
      <c r="C7" s="113"/>
      <c r="D7" s="3"/>
      <c r="E7" s="3"/>
      <c r="F7" s="3"/>
      <c r="G7" s="3"/>
      <c r="H7" s="237"/>
      <c r="I7" s="110"/>
      <c r="J7" s="111"/>
      <c r="K7" s="100"/>
    </row>
    <row r="8" spans="1:11">
      <c r="A8" s="228">
        <v>0</v>
      </c>
      <c r="B8" s="229" t="s">
        <v>3876</v>
      </c>
      <c r="C8" s="230"/>
      <c r="D8" s="220">
        <v>6</v>
      </c>
      <c r="E8" s="220">
        <v>16</v>
      </c>
      <c r="F8" s="220">
        <v>6</v>
      </c>
      <c r="G8" s="220">
        <v>61</v>
      </c>
      <c r="H8" s="231">
        <v>5.75</v>
      </c>
      <c r="I8" s="227">
        <f>H8*(1-Скидка_ROXELPRO_burrs)</f>
        <v>5.75</v>
      </c>
      <c r="J8" s="84"/>
      <c r="K8" s="85">
        <f>I8*J8</f>
        <v>0</v>
      </c>
    </row>
    <row r="9" spans="1:11">
      <c r="A9" s="228">
        <v>0</v>
      </c>
      <c r="B9" s="229" t="s">
        <v>3877</v>
      </c>
      <c r="C9" s="230"/>
      <c r="D9" s="220">
        <v>10</v>
      </c>
      <c r="E9" s="220">
        <v>20</v>
      </c>
      <c r="F9" s="220">
        <v>6</v>
      </c>
      <c r="G9" s="220">
        <v>65</v>
      </c>
      <c r="H9" s="231">
        <v>10.119999999999999</v>
      </c>
      <c r="I9" s="227">
        <f>H9*(1-Скидка_ROXELPRO_burrs)</f>
        <v>10.119999999999999</v>
      </c>
      <c r="J9" s="84"/>
      <c r="K9" s="85">
        <f>I9*J9</f>
        <v>0</v>
      </c>
    </row>
    <row r="10" spans="1:11">
      <c r="A10" s="228">
        <v>0</v>
      </c>
      <c r="B10" s="229" t="s">
        <v>3878</v>
      </c>
      <c r="C10" s="230"/>
      <c r="D10" s="220">
        <v>12</v>
      </c>
      <c r="E10" s="220">
        <v>25</v>
      </c>
      <c r="F10" s="220">
        <v>6</v>
      </c>
      <c r="G10" s="220">
        <v>70</v>
      </c>
      <c r="H10" s="231">
        <v>16.27</v>
      </c>
      <c r="I10" s="227">
        <f>H10*(1-Скидка_ROXELPRO_burrs)</f>
        <v>16.27</v>
      </c>
      <c r="J10" s="84"/>
      <c r="K10" s="85">
        <f>I10*J10</f>
        <v>0</v>
      </c>
    </row>
    <row r="11" spans="1:11">
      <c r="A11" s="228"/>
      <c r="B11" s="229"/>
      <c r="C11" s="230"/>
      <c r="D11" s="6"/>
      <c r="E11" s="6"/>
      <c r="F11" s="6"/>
      <c r="G11" s="6"/>
      <c r="H11" s="231"/>
      <c r="I11" s="227"/>
      <c r="J11" s="84"/>
      <c r="K11" s="85"/>
    </row>
    <row r="12" spans="1:11">
      <c r="A12" s="228"/>
      <c r="B12" s="229"/>
      <c r="C12" s="230"/>
      <c r="D12" s="6"/>
      <c r="E12" s="6"/>
      <c r="F12" s="6"/>
      <c r="G12" s="6"/>
      <c r="H12" s="231"/>
      <c r="I12" s="227"/>
      <c r="J12" s="84"/>
      <c r="K12" s="85"/>
    </row>
    <row r="13" spans="1:11">
      <c r="A13" s="228"/>
      <c r="B13" s="229"/>
      <c r="C13" s="230"/>
      <c r="D13" s="6"/>
      <c r="E13" s="6"/>
      <c r="F13" s="6"/>
      <c r="G13" s="6"/>
      <c r="H13" s="231"/>
      <c r="I13" s="227"/>
      <c r="J13" s="84"/>
      <c r="K13" s="85"/>
    </row>
    <row r="14" spans="1:11" ht="12" thickBot="1">
      <c r="A14" s="228"/>
      <c r="B14" s="232"/>
      <c r="C14" s="233"/>
      <c r="D14" s="234"/>
      <c r="E14" s="234"/>
      <c r="F14" s="234"/>
      <c r="G14" s="234"/>
      <c r="H14" s="235"/>
      <c r="I14" s="227"/>
      <c r="J14" s="84"/>
      <c r="K14" s="85"/>
    </row>
    <row r="15" spans="1:11">
      <c r="A15" s="228"/>
      <c r="B15" s="223" t="s">
        <v>3867</v>
      </c>
      <c r="C15" s="224"/>
      <c r="D15" s="236"/>
      <c r="E15" s="236"/>
      <c r="F15" s="236"/>
      <c r="G15" s="236"/>
      <c r="H15" s="226"/>
      <c r="I15" s="227"/>
      <c r="J15" s="84"/>
      <c r="K15" s="85"/>
    </row>
    <row r="16" spans="1:11">
      <c r="A16" s="228">
        <v>0</v>
      </c>
      <c r="B16" s="229" t="s">
        <v>3879</v>
      </c>
      <c r="C16" s="230"/>
      <c r="D16" s="158">
        <v>6</v>
      </c>
      <c r="E16" s="3">
        <v>16</v>
      </c>
      <c r="F16" s="3">
        <v>6</v>
      </c>
      <c r="G16" s="3">
        <v>61</v>
      </c>
      <c r="H16" s="237">
        <v>5.49</v>
      </c>
      <c r="I16" s="227">
        <f>H16*(1-Скидка_ROXELPRO_burrs)</f>
        <v>5.49</v>
      </c>
      <c r="J16" s="84"/>
      <c r="K16" s="85">
        <f>I16*J16</f>
        <v>0</v>
      </c>
    </row>
    <row r="17" spans="1:11">
      <c r="A17" s="228">
        <v>0</v>
      </c>
      <c r="B17" s="238" t="s">
        <v>3880</v>
      </c>
      <c r="C17" s="230"/>
      <c r="D17" s="3">
        <v>12.7</v>
      </c>
      <c r="E17" s="3">
        <v>25</v>
      </c>
      <c r="F17" s="3">
        <v>6</v>
      </c>
      <c r="G17" s="3">
        <v>70</v>
      </c>
      <c r="H17" s="237">
        <v>15.93</v>
      </c>
      <c r="I17" s="227">
        <f>H17*(1-Скидка_ROXELPRO_burrs)</f>
        <v>15.93</v>
      </c>
      <c r="J17" s="84"/>
      <c r="K17" s="85">
        <f>I17*J17</f>
        <v>0</v>
      </c>
    </row>
    <row r="18" spans="1:11">
      <c r="A18" s="228"/>
      <c r="B18" s="238"/>
      <c r="C18" s="230"/>
      <c r="D18" s="3"/>
      <c r="E18" s="3"/>
      <c r="F18" s="3"/>
      <c r="G18" s="3"/>
      <c r="H18" s="237"/>
      <c r="I18" s="227"/>
      <c r="J18" s="84"/>
      <c r="K18" s="85"/>
    </row>
    <row r="19" spans="1:11">
      <c r="A19" s="228"/>
      <c r="B19" s="238"/>
      <c r="C19" s="230"/>
      <c r="D19" s="3"/>
      <c r="E19" s="3"/>
      <c r="F19" s="3"/>
      <c r="G19" s="3"/>
      <c r="H19" s="237"/>
      <c r="I19" s="227"/>
      <c r="J19" s="84"/>
      <c r="K19" s="85"/>
    </row>
    <row r="20" spans="1:11">
      <c r="A20" s="228"/>
      <c r="B20" s="238"/>
      <c r="C20" s="230"/>
      <c r="D20" s="3"/>
      <c r="E20" s="3"/>
      <c r="F20" s="3"/>
      <c r="G20" s="3"/>
      <c r="H20" s="237"/>
      <c r="I20" s="227"/>
      <c r="J20" s="84"/>
      <c r="K20" s="85"/>
    </row>
    <row r="21" spans="1:11">
      <c r="A21" s="228"/>
      <c r="B21" s="238"/>
      <c r="C21" s="230"/>
      <c r="D21" s="3"/>
      <c r="E21" s="3"/>
      <c r="F21" s="3"/>
      <c r="G21" s="3"/>
      <c r="H21" s="237"/>
      <c r="I21" s="227"/>
      <c r="J21" s="84"/>
      <c r="K21" s="85"/>
    </row>
    <row r="22" spans="1:11" ht="12" thickBot="1">
      <c r="A22" s="228"/>
      <c r="B22" s="239"/>
      <c r="C22" s="233"/>
      <c r="D22" s="240"/>
      <c r="E22" s="240"/>
      <c r="F22" s="240"/>
      <c r="G22" s="240"/>
      <c r="H22" s="241"/>
      <c r="I22" s="227"/>
      <c r="J22" s="84"/>
      <c r="K22" s="85"/>
    </row>
    <row r="23" spans="1:11">
      <c r="A23" s="228"/>
      <c r="B23" s="223" t="s">
        <v>3868</v>
      </c>
      <c r="C23" s="224"/>
      <c r="D23" s="225"/>
      <c r="E23" s="225"/>
      <c r="F23" s="225"/>
      <c r="G23" s="225"/>
      <c r="H23" s="226"/>
      <c r="I23" s="227"/>
      <c r="J23" s="84"/>
      <c r="K23" s="85"/>
    </row>
    <row r="24" spans="1:11">
      <c r="A24" s="228">
        <v>0</v>
      </c>
      <c r="B24" s="238" t="s">
        <v>3881</v>
      </c>
      <c r="C24" s="230"/>
      <c r="D24" s="3">
        <v>10</v>
      </c>
      <c r="E24" s="3">
        <v>10</v>
      </c>
      <c r="F24" s="3">
        <v>6</v>
      </c>
      <c r="G24" s="3">
        <v>54</v>
      </c>
      <c r="H24" s="237">
        <v>7.16</v>
      </c>
      <c r="I24" s="227">
        <f>H24*(1-Скидка_ROXELPRO_burrs)</f>
        <v>7.16</v>
      </c>
      <c r="J24" s="84"/>
      <c r="K24" s="85">
        <f>I24*J24</f>
        <v>0</v>
      </c>
    </row>
    <row r="25" spans="1:11">
      <c r="A25" s="228">
        <v>0</v>
      </c>
      <c r="B25" s="238" t="s">
        <v>3882</v>
      </c>
      <c r="C25" s="230"/>
      <c r="D25" s="3">
        <v>12.7</v>
      </c>
      <c r="E25" s="3">
        <v>11</v>
      </c>
      <c r="F25" s="3">
        <v>6</v>
      </c>
      <c r="G25" s="3">
        <v>55</v>
      </c>
      <c r="H25" s="237">
        <v>9.86</v>
      </c>
      <c r="I25" s="227">
        <f>H25*(1-Скидка_ROXELPRO_burrs)</f>
        <v>9.86</v>
      </c>
      <c r="J25" s="84"/>
      <c r="K25" s="85">
        <f>I25*J25</f>
        <v>0</v>
      </c>
    </row>
    <row r="26" spans="1:11">
      <c r="A26" s="228"/>
      <c r="B26" s="238"/>
      <c r="C26" s="230"/>
      <c r="D26" s="3"/>
      <c r="E26" s="3"/>
      <c r="F26" s="3"/>
      <c r="G26" s="3"/>
      <c r="H26" s="237"/>
      <c r="I26" s="227"/>
      <c r="J26" s="84"/>
      <c r="K26" s="85"/>
    </row>
    <row r="27" spans="1:11">
      <c r="A27" s="228"/>
      <c r="B27" s="238"/>
      <c r="C27" s="230"/>
      <c r="D27" s="3"/>
      <c r="E27" s="3"/>
      <c r="F27" s="3"/>
      <c r="G27" s="3"/>
      <c r="H27" s="237"/>
      <c r="I27" s="227"/>
      <c r="J27" s="84"/>
      <c r="K27" s="85"/>
    </row>
    <row r="28" spans="1:11">
      <c r="A28" s="228"/>
      <c r="B28" s="238"/>
      <c r="C28" s="230"/>
      <c r="D28" s="3"/>
      <c r="E28" s="3"/>
      <c r="F28" s="3"/>
      <c r="G28" s="3"/>
      <c r="H28" s="237"/>
      <c r="I28" s="227"/>
      <c r="J28" s="84"/>
      <c r="K28" s="85"/>
    </row>
    <row r="29" spans="1:11">
      <c r="A29" s="228"/>
      <c r="B29" s="238"/>
      <c r="C29" s="230"/>
      <c r="D29" s="3"/>
      <c r="E29" s="3"/>
      <c r="F29" s="3"/>
      <c r="G29" s="3"/>
      <c r="H29" s="237"/>
      <c r="I29" s="227"/>
      <c r="J29" s="84"/>
      <c r="K29" s="85"/>
    </row>
    <row r="30" spans="1:11" ht="12" thickBot="1">
      <c r="A30" s="228"/>
      <c r="B30" s="239"/>
      <c r="C30" s="233"/>
      <c r="D30" s="240"/>
      <c r="E30" s="240"/>
      <c r="F30" s="240"/>
      <c r="G30" s="240"/>
      <c r="H30" s="241"/>
      <c r="I30" s="227"/>
      <c r="J30" s="84"/>
      <c r="K30" s="85"/>
    </row>
    <row r="31" spans="1:11">
      <c r="A31" s="228"/>
      <c r="B31" s="223" t="s">
        <v>3869</v>
      </c>
      <c r="C31" s="224"/>
      <c r="D31" s="225"/>
      <c r="E31" s="225"/>
      <c r="F31" s="225"/>
      <c r="G31" s="225"/>
      <c r="H31" s="226"/>
      <c r="I31" s="227"/>
      <c r="J31" s="84"/>
      <c r="K31" s="85"/>
    </row>
    <row r="32" spans="1:11">
      <c r="A32" s="228">
        <v>0</v>
      </c>
      <c r="B32" s="238" t="s">
        <v>3883</v>
      </c>
      <c r="C32" s="230"/>
      <c r="D32" s="3">
        <v>12.7</v>
      </c>
      <c r="E32" s="3">
        <v>25</v>
      </c>
      <c r="F32" s="3">
        <v>6</v>
      </c>
      <c r="G32" s="3">
        <v>65</v>
      </c>
      <c r="H32" s="237">
        <v>12.44</v>
      </c>
      <c r="I32" s="227">
        <f>H32*(1-Скидка_ROXELPRO_burrs)</f>
        <v>12.44</v>
      </c>
      <c r="J32" s="84"/>
      <c r="K32" s="85">
        <f>I32*J32</f>
        <v>0</v>
      </c>
    </row>
    <row r="33" spans="1:11">
      <c r="A33" s="228"/>
      <c r="B33" s="238"/>
      <c r="C33" s="230"/>
      <c r="D33" s="3"/>
      <c r="E33" s="3"/>
      <c r="F33" s="3"/>
      <c r="G33" s="3"/>
      <c r="H33" s="237"/>
      <c r="I33" s="227"/>
      <c r="J33" s="84"/>
      <c r="K33" s="85"/>
    </row>
    <row r="34" spans="1:11">
      <c r="A34" s="228"/>
      <c r="B34" s="238"/>
      <c r="C34" s="230"/>
      <c r="D34" s="3"/>
      <c r="E34" s="3"/>
      <c r="F34" s="3"/>
      <c r="G34" s="3"/>
      <c r="H34" s="237"/>
      <c r="I34" s="227"/>
      <c r="J34" s="84"/>
      <c r="K34" s="85"/>
    </row>
    <row r="35" spans="1:11">
      <c r="A35" s="228"/>
      <c r="B35" s="238"/>
      <c r="C35" s="230"/>
      <c r="D35" s="3"/>
      <c r="E35" s="3"/>
      <c r="F35" s="3"/>
      <c r="G35" s="3"/>
      <c r="H35" s="237"/>
      <c r="I35" s="227"/>
      <c r="J35" s="84"/>
      <c r="K35" s="85"/>
    </row>
    <row r="36" spans="1:11">
      <c r="A36" s="228"/>
      <c r="B36" s="238"/>
      <c r="C36" s="230"/>
      <c r="D36" s="3"/>
      <c r="E36" s="3"/>
      <c r="F36" s="3"/>
      <c r="G36" s="3"/>
      <c r="H36" s="237"/>
      <c r="I36" s="227"/>
      <c r="J36" s="84"/>
      <c r="K36" s="85"/>
    </row>
    <row r="37" spans="1:11">
      <c r="A37" s="228"/>
      <c r="B37" s="238"/>
      <c r="C37" s="230"/>
      <c r="D37" s="3"/>
      <c r="E37" s="3"/>
      <c r="F37" s="3"/>
      <c r="G37" s="3"/>
      <c r="H37" s="237"/>
      <c r="I37" s="227"/>
      <c r="J37" s="84"/>
      <c r="K37" s="85"/>
    </row>
    <row r="38" spans="1:11" ht="12" thickBot="1">
      <c r="A38" s="228"/>
      <c r="B38" s="239"/>
      <c r="C38" s="233"/>
      <c r="D38" s="240"/>
      <c r="E38" s="240"/>
      <c r="F38" s="240"/>
      <c r="G38" s="240"/>
      <c r="H38" s="241"/>
      <c r="I38" s="227"/>
      <c r="J38" s="84"/>
      <c r="K38" s="85"/>
    </row>
    <row r="39" spans="1:11">
      <c r="A39" s="228"/>
      <c r="B39" s="223" t="s">
        <v>3870</v>
      </c>
      <c r="C39" s="224"/>
      <c r="D39" s="225"/>
      <c r="E39" s="225"/>
      <c r="F39" s="225"/>
      <c r="G39" s="225"/>
      <c r="H39" s="226"/>
      <c r="I39" s="227"/>
      <c r="J39" s="84"/>
      <c r="K39" s="85"/>
    </row>
    <row r="40" spans="1:11">
      <c r="A40" s="228">
        <v>0</v>
      </c>
      <c r="B40" s="238" t="s">
        <v>3884</v>
      </c>
      <c r="C40" s="230"/>
      <c r="D40" s="3">
        <v>8</v>
      </c>
      <c r="E40" s="3">
        <v>20</v>
      </c>
      <c r="F40" s="3">
        <v>6</v>
      </c>
      <c r="G40" s="3">
        <v>65</v>
      </c>
      <c r="H40" s="237">
        <v>7.22</v>
      </c>
      <c r="I40" s="227">
        <f>H40*(1-Скидка_ROXELPRO_burrs)</f>
        <v>7.22</v>
      </c>
      <c r="J40" s="84"/>
      <c r="K40" s="85">
        <f>I40*J40</f>
        <v>0</v>
      </c>
    </row>
    <row r="41" spans="1:11">
      <c r="A41" s="228">
        <v>0</v>
      </c>
      <c r="B41" s="238" t="s">
        <v>3885</v>
      </c>
      <c r="C41" s="230"/>
      <c r="D41" s="3">
        <v>10</v>
      </c>
      <c r="E41" s="3">
        <v>20</v>
      </c>
      <c r="F41" s="3">
        <v>6</v>
      </c>
      <c r="G41" s="3">
        <v>65</v>
      </c>
      <c r="H41" s="237">
        <v>8.3699999999999992</v>
      </c>
      <c r="I41" s="227">
        <f>H41*(1-Скидка_ROXELPRO_burrs)</f>
        <v>8.3699999999999992</v>
      </c>
      <c r="J41" s="84"/>
      <c r="K41" s="85">
        <f>I41*J41</f>
        <v>0</v>
      </c>
    </row>
    <row r="42" spans="1:11">
      <c r="A42" s="228">
        <v>0</v>
      </c>
      <c r="B42" s="238" t="s">
        <v>3886</v>
      </c>
      <c r="C42" s="230"/>
      <c r="D42" s="3">
        <v>12.7</v>
      </c>
      <c r="E42" s="3">
        <v>25</v>
      </c>
      <c r="F42" s="3">
        <v>6</v>
      </c>
      <c r="G42" s="3">
        <v>70</v>
      </c>
      <c r="H42" s="237">
        <v>12.37</v>
      </c>
      <c r="I42" s="227">
        <f>H42*(1-Скидка_ROXELPRO_burrs)</f>
        <v>12.37</v>
      </c>
      <c r="J42" s="84"/>
      <c r="K42" s="85">
        <f>I42*J42</f>
        <v>0</v>
      </c>
    </row>
    <row r="43" spans="1:11">
      <c r="A43" s="228">
        <v>0</v>
      </c>
      <c r="B43" s="238" t="s">
        <v>3887</v>
      </c>
      <c r="C43" s="230"/>
      <c r="D43" s="3">
        <v>16</v>
      </c>
      <c r="E43" s="3">
        <v>25</v>
      </c>
      <c r="F43" s="3">
        <v>6</v>
      </c>
      <c r="G43" s="3">
        <v>70</v>
      </c>
      <c r="H43" s="237">
        <v>18.45</v>
      </c>
      <c r="I43" s="227">
        <f>H43*(1-Скидка_ROXELPRO_burrs)</f>
        <v>18.45</v>
      </c>
      <c r="J43" s="84"/>
      <c r="K43" s="85">
        <f>I43*J43</f>
        <v>0</v>
      </c>
    </row>
    <row r="44" spans="1:11">
      <c r="A44" s="228">
        <v>0</v>
      </c>
      <c r="B44" s="238" t="s">
        <v>3888</v>
      </c>
      <c r="C44" s="230"/>
      <c r="D44" s="3">
        <v>12.7</v>
      </c>
      <c r="E44" s="3">
        <v>25</v>
      </c>
      <c r="F44" s="3">
        <v>8</v>
      </c>
      <c r="G44" s="3">
        <v>70</v>
      </c>
      <c r="H44" s="237">
        <v>12.35</v>
      </c>
      <c r="I44" s="227">
        <f>H44*(1-Скидка_ROXELPRO_burrs)</f>
        <v>12.35</v>
      </c>
      <c r="J44" s="84"/>
      <c r="K44" s="85">
        <f>I44*J44</f>
        <v>0</v>
      </c>
    </row>
    <row r="45" spans="1:11">
      <c r="A45" s="228"/>
      <c r="B45" s="238"/>
      <c r="C45" s="230"/>
      <c r="D45" s="3"/>
      <c r="E45" s="3"/>
      <c r="F45" s="3"/>
      <c r="G45" s="3"/>
      <c r="H45" s="237"/>
      <c r="I45" s="227"/>
      <c r="J45" s="84"/>
      <c r="K45" s="85"/>
    </row>
    <row r="46" spans="1:11" ht="12" thickBot="1">
      <c r="A46" s="228"/>
      <c r="B46" s="239"/>
      <c r="C46" s="233"/>
      <c r="D46" s="240"/>
      <c r="E46" s="240"/>
      <c r="F46" s="240"/>
      <c r="G46" s="240"/>
      <c r="H46" s="241"/>
      <c r="I46" s="227"/>
      <c r="J46" s="84"/>
      <c r="K46" s="85"/>
    </row>
    <row r="47" spans="1:11">
      <c r="A47" s="228"/>
      <c r="B47" s="223" t="s">
        <v>3871</v>
      </c>
      <c r="C47" s="224"/>
      <c r="D47" s="225"/>
      <c r="E47" s="225"/>
      <c r="F47" s="225"/>
      <c r="G47" s="225"/>
      <c r="H47" s="226"/>
      <c r="I47" s="227"/>
      <c r="J47" s="84"/>
      <c r="K47" s="85"/>
    </row>
    <row r="48" spans="1:11">
      <c r="A48" s="228">
        <v>0</v>
      </c>
      <c r="B48" s="238" t="s">
        <v>3889</v>
      </c>
      <c r="C48" s="230"/>
      <c r="D48" s="3">
        <v>10</v>
      </c>
      <c r="E48" s="3">
        <v>20</v>
      </c>
      <c r="F48" s="3">
        <v>6</v>
      </c>
      <c r="G48" s="3">
        <v>65</v>
      </c>
      <c r="H48" s="237">
        <v>8.2200000000000006</v>
      </c>
      <c r="I48" s="227">
        <f>H48*(1-Скидка_ROXELPRO_burrs)</f>
        <v>8.2200000000000006</v>
      </c>
      <c r="J48" s="84"/>
      <c r="K48" s="85">
        <f>I48*J48</f>
        <v>0</v>
      </c>
    </row>
    <row r="49" spans="1:11">
      <c r="A49" s="228"/>
      <c r="B49" s="238"/>
      <c r="C49" s="230"/>
      <c r="D49" s="3"/>
      <c r="E49" s="3"/>
      <c r="F49" s="3"/>
      <c r="G49" s="3"/>
      <c r="H49" s="237"/>
      <c r="I49" s="227"/>
      <c r="J49" s="84"/>
      <c r="K49" s="85"/>
    </row>
    <row r="50" spans="1:11">
      <c r="A50" s="228"/>
      <c r="B50" s="238"/>
      <c r="C50" s="230"/>
      <c r="D50" s="3"/>
      <c r="E50" s="3"/>
      <c r="F50" s="3"/>
      <c r="G50" s="3"/>
      <c r="H50" s="237"/>
      <c r="I50" s="227"/>
      <c r="J50" s="84"/>
      <c r="K50" s="85"/>
    </row>
    <row r="51" spans="1:11">
      <c r="A51" s="228"/>
      <c r="B51" s="238"/>
      <c r="C51" s="230"/>
      <c r="D51" s="3"/>
      <c r="E51" s="3"/>
      <c r="F51" s="3"/>
      <c r="G51" s="3"/>
      <c r="H51" s="237"/>
      <c r="I51" s="227"/>
      <c r="J51" s="84"/>
      <c r="K51" s="85"/>
    </row>
    <row r="52" spans="1:11">
      <c r="A52" s="228"/>
      <c r="B52" s="238"/>
      <c r="C52" s="230"/>
      <c r="D52" s="3"/>
      <c r="E52" s="3"/>
      <c r="F52" s="3"/>
      <c r="G52" s="3"/>
      <c r="H52" s="237"/>
      <c r="I52" s="227"/>
      <c r="J52" s="84"/>
      <c r="K52" s="85"/>
    </row>
    <row r="53" spans="1:11">
      <c r="A53" s="228"/>
      <c r="B53" s="238"/>
      <c r="C53" s="230"/>
      <c r="D53" s="3"/>
      <c r="E53" s="3"/>
      <c r="F53" s="3"/>
      <c r="G53" s="3"/>
      <c r="H53" s="237"/>
      <c r="I53" s="227"/>
      <c r="J53" s="84"/>
      <c r="K53" s="85"/>
    </row>
    <row r="54" spans="1:11" ht="12" thickBot="1">
      <c r="A54" s="228"/>
      <c r="B54" s="239"/>
      <c r="C54" s="233"/>
      <c r="D54" s="240"/>
      <c r="E54" s="240"/>
      <c r="F54" s="240"/>
      <c r="G54" s="240"/>
      <c r="H54" s="241"/>
      <c r="I54" s="227"/>
      <c r="J54" s="84"/>
      <c r="K54" s="85"/>
    </row>
    <row r="55" spans="1:11">
      <c r="A55" s="228"/>
      <c r="B55" s="223" t="s">
        <v>3872</v>
      </c>
      <c r="C55" s="224"/>
      <c r="D55" s="225"/>
      <c r="E55" s="225"/>
      <c r="F55" s="225"/>
      <c r="G55" s="225"/>
      <c r="H55" s="226"/>
      <c r="I55" s="227"/>
      <c r="J55" s="84"/>
      <c r="K55" s="85"/>
    </row>
    <row r="56" spans="1:11">
      <c r="A56" s="228">
        <v>0</v>
      </c>
      <c r="B56" s="238" t="s">
        <v>3890</v>
      </c>
      <c r="C56" s="230"/>
      <c r="D56" s="3">
        <v>12</v>
      </c>
      <c r="E56" s="3">
        <v>32</v>
      </c>
      <c r="F56" s="3">
        <v>6</v>
      </c>
      <c r="G56" s="3">
        <v>77</v>
      </c>
      <c r="H56" s="237">
        <v>14.54</v>
      </c>
      <c r="I56" s="227">
        <f>H56*(1-Скидка_ROXELPRO_burrs)</f>
        <v>14.54</v>
      </c>
      <c r="J56" s="84"/>
      <c r="K56" s="85">
        <f>I56*J56</f>
        <v>0</v>
      </c>
    </row>
    <row r="57" spans="1:11">
      <c r="A57" s="228"/>
      <c r="B57" s="238"/>
      <c r="C57" s="230"/>
      <c r="D57" s="3"/>
      <c r="E57" s="3"/>
      <c r="F57" s="3"/>
      <c r="G57" s="3"/>
      <c r="H57" s="237"/>
      <c r="I57" s="227"/>
      <c r="J57" s="84"/>
      <c r="K57" s="85"/>
    </row>
    <row r="58" spans="1:11">
      <c r="A58" s="228"/>
      <c r="B58" s="238"/>
      <c r="C58" s="230"/>
      <c r="D58" s="3"/>
      <c r="E58" s="3"/>
      <c r="F58" s="3"/>
      <c r="G58" s="3"/>
      <c r="H58" s="237"/>
      <c r="I58" s="227"/>
      <c r="J58" s="84"/>
      <c r="K58" s="85"/>
    </row>
    <row r="59" spans="1:11">
      <c r="A59" s="228"/>
      <c r="B59" s="238"/>
      <c r="C59" s="230"/>
      <c r="D59" s="3"/>
      <c r="E59" s="3"/>
      <c r="F59" s="3"/>
      <c r="G59" s="3"/>
      <c r="H59" s="237"/>
      <c r="I59" s="227"/>
      <c r="J59" s="84"/>
      <c r="K59" s="85"/>
    </row>
    <row r="60" spans="1:11">
      <c r="A60" s="228"/>
      <c r="B60" s="238"/>
      <c r="C60" s="230"/>
      <c r="D60" s="3"/>
      <c r="E60" s="3"/>
      <c r="F60" s="3"/>
      <c r="G60" s="3"/>
      <c r="H60" s="237"/>
      <c r="I60" s="227"/>
      <c r="J60" s="84"/>
      <c r="K60" s="85"/>
    </row>
    <row r="61" spans="1:11">
      <c r="A61" s="228"/>
      <c r="B61" s="238"/>
      <c r="C61" s="230"/>
      <c r="D61" s="3"/>
      <c r="E61" s="3"/>
      <c r="F61" s="3"/>
      <c r="G61" s="3"/>
      <c r="H61" s="237"/>
      <c r="I61" s="227"/>
      <c r="J61" s="84"/>
      <c r="K61" s="85"/>
    </row>
    <row r="62" spans="1:11" ht="12" thickBot="1">
      <c r="A62" s="228"/>
      <c r="B62" s="239"/>
      <c r="C62" s="233"/>
      <c r="D62" s="240"/>
      <c r="E62" s="240"/>
      <c r="F62" s="240"/>
      <c r="G62" s="240"/>
      <c r="H62" s="241"/>
      <c r="I62" s="227"/>
      <c r="J62" s="84"/>
      <c r="K62" s="85"/>
    </row>
    <row r="63" spans="1:11">
      <c r="A63" s="228"/>
      <c r="B63" s="223" t="s">
        <v>3873</v>
      </c>
      <c r="C63" s="224"/>
      <c r="D63" s="225"/>
      <c r="E63" s="225"/>
      <c r="F63" s="225"/>
      <c r="G63" s="225"/>
      <c r="H63" s="226"/>
      <c r="I63" s="227"/>
      <c r="J63" s="84"/>
      <c r="K63" s="85"/>
    </row>
    <row r="64" spans="1:11">
      <c r="A64" s="228">
        <v>0</v>
      </c>
      <c r="B64" s="238" t="s">
        <v>3891</v>
      </c>
      <c r="C64" s="230"/>
      <c r="D64" s="3">
        <v>12</v>
      </c>
      <c r="E64" s="3">
        <v>28</v>
      </c>
      <c r="F64" s="3">
        <v>6</v>
      </c>
      <c r="G64" s="3">
        <v>72</v>
      </c>
      <c r="H64" s="237">
        <v>12.8</v>
      </c>
      <c r="I64" s="227">
        <f>H64*(1-Скидка_ROXELPRO_burrs)</f>
        <v>12.8</v>
      </c>
      <c r="J64" s="84"/>
      <c r="K64" s="85">
        <f>I64*J64</f>
        <v>0</v>
      </c>
    </row>
    <row r="65" spans="1:11">
      <c r="A65" s="228"/>
      <c r="B65" s="238"/>
      <c r="C65" s="230"/>
      <c r="D65" s="3"/>
      <c r="E65" s="3"/>
      <c r="F65" s="3"/>
      <c r="G65" s="3"/>
      <c r="H65" s="237"/>
      <c r="I65" s="227"/>
      <c r="J65" s="84"/>
      <c r="K65" s="85"/>
    </row>
    <row r="66" spans="1:11">
      <c r="A66" s="228"/>
      <c r="B66" s="238"/>
      <c r="C66" s="230"/>
      <c r="D66" s="3"/>
      <c r="E66" s="3"/>
      <c r="F66" s="3"/>
      <c r="G66" s="3"/>
      <c r="H66" s="237"/>
      <c r="I66" s="227"/>
      <c r="J66" s="84"/>
      <c r="K66" s="85"/>
    </row>
    <row r="67" spans="1:11">
      <c r="A67" s="228"/>
      <c r="B67" s="238"/>
      <c r="C67" s="230"/>
      <c r="D67" s="3"/>
      <c r="E67" s="3"/>
      <c r="F67" s="3"/>
      <c r="G67" s="3"/>
      <c r="H67" s="237"/>
      <c r="I67" s="227"/>
      <c r="J67" s="84"/>
      <c r="K67" s="85"/>
    </row>
    <row r="68" spans="1:11">
      <c r="A68" s="228"/>
      <c r="B68" s="238"/>
      <c r="C68" s="230"/>
      <c r="D68" s="3"/>
      <c r="E68" s="3"/>
      <c r="F68" s="3"/>
      <c r="G68" s="3"/>
      <c r="H68" s="237"/>
      <c r="I68" s="227"/>
      <c r="J68" s="84"/>
      <c r="K68" s="85"/>
    </row>
    <row r="69" spans="1:11">
      <c r="A69" s="228"/>
      <c r="B69" s="238"/>
      <c r="C69" s="230"/>
      <c r="D69" s="3"/>
      <c r="E69" s="3"/>
      <c r="F69" s="3"/>
      <c r="G69" s="3"/>
      <c r="H69" s="237"/>
      <c r="I69" s="227"/>
      <c r="J69" s="84"/>
      <c r="K69" s="85"/>
    </row>
    <row r="70" spans="1:11" ht="12" thickBot="1">
      <c r="A70" s="228"/>
      <c r="B70" s="239"/>
      <c r="C70" s="233"/>
      <c r="D70" s="240"/>
      <c r="E70" s="240"/>
      <c r="F70" s="240"/>
      <c r="G70" s="240"/>
      <c r="H70" s="241"/>
      <c r="I70" s="227"/>
      <c r="J70" s="84"/>
      <c r="K70" s="85"/>
    </row>
    <row r="71" spans="1:11">
      <c r="A71" s="228"/>
      <c r="B71" s="223" t="s">
        <v>3874</v>
      </c>
      <c r="C71" s="224"/>
      <c r="D71" s="225"/>
      <c r="E71" s="225"/>
      <c r="F71" s="225"/>
      <c r="G71" s="225"/>
      <c r="H71" s="226"/>
      <c r="I71" s="227"/>
      <c r="J71" s="84"/>
      <c r="K71" s="85"/>
    </row>
    <row r="72" spans="1:11">
      <c r="A72" s="228">
        <v>0</v>
      </c>
      <c r="B72" s="238" t="s">
        <v>3892</v>
      </c>
      <c r="C72" s="230"/>
      <c r="D72" s="3">
        <v>10</v>
      </c>
      <c r="E72" s="3">
        <v>20</v>
      </c>
      <c r="F72" s="3">
        <v>6</v>
      </c>
      <c r="G72" s="3">
        <v>0</v>
      </c>
      <c r="H72" s="237">
        <v>12.96</v>
      </c>
      <c r="I72" s="227">
        <f>H72*(1-Скидка_ROXELPRO_burrs)</f>
        <v>12.96</v>
      </c>
      <c r="J72" s="84"/>
      <c r="K72" s="85">
        <f>I72*J72</f>
        <v>0</v>
      </c>
    </row>
    <row r="73" spans="1:11">
      <c r="A73" s="228">
        <v>0</v>
      </c>
      <c r="B73" s="238" t="s">
        <v>3893</v>
      </c>
      <c r="C73" s="230"/>
      <c r="D73" s="3">
        <v>12</v>
      </c>
      <c r="E73" s="3">
        <v>25</v>
      </c>
      <c r="F73" s="3">
        <v>6</v>
      </c>
      <c r="G73" s="3">
        <v>0</v>
      </c>
      <c r="H73" s="237">
        <v>18.36</v>
      </c>
      <c r="I73" s="227">
        <f>H73*(1-Скидка_ROXELPRO_burrs)</f>
        <v>18.36</v>
      </c>
      <c r="J73" s="84"/>
      <c r="K73" s="85">
        <f>I73*J73</f>
        <v>0</v>
      </c>
    </row>
    <row r="74" spans="1:11">
      <c r="A74" s="228"/>
      <c r="B74" s="242"/>
      <c r="C74" s="230"/>
      <c r="D74" s="243"/>
      <c r="E74" s="3"/>
      <c r="F74" s="3"/>
      <c r="G74" s="3"/>
      <c r="H74" s="244"/>
      <c r="I74" s="227"/>
      <c r="J74" s="84"/>
      <c r="K74" s="85"/>
    </row>
    <row r="75" spans="1:11">
      <c r="A75" s="228"/>
      <c r="B75" s="242"/>
      <c r="C75" s="230"/>
      <c r="D75" s="243"/>
      <c r="E75" s="3"/>
      <c r="F75" s="3"/>
      <c r="G75" s="3"/>
      <c r="H75" s="244"/>
      <c r="I75" s="227"/>
      <c r="J75" s="84"/>
      <c r="K75" s="85"/>
    </row>
    <row r="76" spans="1:11">
      <c r="A76" s="228"/>
      <c r="B76" s="242"/>
      <c r="C76" s="230"/>
      <c r="D76" s="243"/>
      <c r="E76" s="3"/>
      <c r="F76" s="3"/>
      <c r="G76" s="3"/>
      <c r="H76" s="244"/>
      <c r="I76" s="227"/>
      <c r="J76" s="84"/>
      <c r="K76" s="85"/>
    </row>
    <row r="77" spans="1:11">
      <c r="A77" s="228"/>
      <c r="B77" s="242"/>
      <c r="C77" s="230"/>
      <c r="D77" s="243"/>
      <c r="E77" s="3"/>
      <c r="F77" s="3"/>
      <c r="G77" s="3"/>
      <c r="H77" s="244"/>
      <c r="I77" s="227"/>
      <c r="J77" s="84"/>
      <c r="K77" s="85"/>
    </row>
    <row r="78" spans="1:11" ht="12" thickBot="1">
      <c r="A78" s="228"/>
      <c r="B78" s="245"/>
      <c r="C78" s="246"/>
      <c r="D78" s="247"/>
      <c r="E78" s="240"/>
      <c r="F78" s="240"/>
      <c r="G78" s="240"/>
      <c r="H78" s="248"/>
      <c r="I78" s="227"/>
      <c r="J78" s="84"/>
      <c r="K78" s="85"/>
    </row>
    <row r="79" spans="1:11">
      <c r="B79" s="52"/>
      <c r="C79" s="52"/>
      <c r="D79" s="52"/>
      <c r="E79" s="52"/>
      <c r="F79" s="52"/>
      <c r="G79" s="52"/>
      <c r="H79" s="208"/>
    </row>
    <row r="80" spans="1:11">
      <c r="B80" s="13" t="s">
        <v>119</v>
      </c>
      <c r="C80" s="13"/>
    </row>
    <row r="81" spans="2:3">
      <c r="B81" s="13" t="s">
        <v>120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4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9921875" defaultRowHeight="11.65" outlineLevelCol="1"/>
  <cols>
    <col min="1" max="1" width="7.265625" style="1" hidden="1" customWidth="1" outlineLevel="1"/>
    <col min="2" max="2" width="9.73046875" style="1" customWidth="1" collapsed="1"/>
    <col min="3" max="10" width="9.73046875" style="1" customWidth="1"/>
    <col min="11" max="11" width="9.796875" style="1" customWidth="1"/>
    <col min="12" max="12" width="2.33203125" style="1" customWidth="1"/>
    <col min="13" max="16384" width="9.19921875" style="1"/>
  </cols>
  <sheetData>
    <row r="1" spans="1:11">
      <c r="B1" s="256"/>
    </row>
    <row r="2" spans="1:11" ht="15.75">
      <c r="B2" s="319" t="s">
        <v>0</v>
      </c>
      <c r="C2" s="319"/>
      <c r="D2" s="319"/>
      <c r="E2" s="319"/>
      <c r="F2" s="319"/>
      <c r="G2" s="319"/>
      <c r="H2" s="319"/>
      <c r="I2" s="319"/>
      <c r="J2" s="319"/>
      <c r="K2" s="319"/>
    </row>
    <row r="3" spans="1:11" ht="15.75">
      <c r="B3" s="319" t="s">
        <v>1967</v>
      </c>
      <c r="C3" s="319"/>
      <c r="D3" s="319"/>
      <c r="E3" s="319"/>
      <c r="F3" s="319"/>
      <c r="G3" s="319"/>
      <c r="H3" s="319"/>
      <c r="I3" s="319"/>
      <c r="J3" s="319"/>
      <c r="K3" s="319"/>
    </row>
    <row r="4" spans="1:11">
      <c r="K4" s="16"/>
    </row>
    <row r="5" spans="1:11">
      <c r="B5" s="1" t="s">
        <v>3758</v>
      </c>
      <c r="K5" s="16"/>
    </row>
    <row r="6" spans="1:11" ht="14.65" thickBot="1">
      <c r="B6" s="1" t="s">
        <v>1</v>
      </c>
      <c r="K6" s="62" t="s">
        <v>2088</v>
      </c>
    </row>
    <row r="7" spans="1:11" ht="27" customHeight="1" thickBot="1">
      <c r="A7" s="17" t="s">
        <v>3238</v>
      </c>
      <c r="B7" s="17" t="s">
        <v>2</v>
      </c>
      <c r="C7" s="350" t="s">
        <v>669</v>
      </c>
      <c r="D7" s="351"/>
      <c r="E7" s="351"/>
      <c r="F7" s="351"/>
      <c r="G7" s="351"/>
      <c r="H7" s="351"/>
      <c r="I7" s="351"/>
      <c r="J7" s="352"/>
      <c r="K7" s="18" t="s">
        <v>6</v>
      </c>
    </row>
    <row r="8" spans="1:11" ht="12" customHeight="1">
      <c r="A8" s="4"/>
      <c r="B8" s="353" t="s">
        <v>3952</v>
      </c>
      <c r="C8" s="353" t="s">
        <v>3952</v>
      </c>
      <c r="D8" s="353"/>
      <c r="E8" s="353"/>
      <c r="F8" s="353"/>
      <c r="G8" s="353"/>
      <c r="H8" s="353"/>
      <c r="I8" s="353"/>
      <c r="J8" s="353"/>
      <c r="K8" s="354">
        <v>0</v>
      </c>
    </row>
    <row r="9" spans="1:11" ht="12" customHeight="1">
      <c r="A9" s="257">
        <v>0</v>
      </c>
      <c r="B9" s="36">
        <v>1010389</v>
      </c>
      <c r="C9" s="335" t="s">
        <v>3953</v>
      </c>
      <c r="D9" s="336"/>
      <c r="E9" s="336"/>
      <c r="F9" s="336"/>
      <c r="G9" s="336"/>
      <c r="H9" s="336"/>
      <c r="I9" s="336"/>
      <c r="J9" s="337"/>
      <c r="K9" s="19" t="s">
        <v>2084</v>
      </c>
    </row>
    <row r="10" spans="1:11" ht="12" customHeight="1">
      <c r="A10" s="257">
        <v>0</v>
      </c>
      <c r="B10" s="36">
        <v>1010397</v>
      </c>
      <c r="C10" s="335" t="s">
        <v>3954</v>
      </c>
      <c r="D10" s="336"/>
      <c r="E10" s="336"/>
      <c r="F10" s="336"/>
      <c r="G10" s="336"/>
      <c r="H10" s="336"/>
      <c r="I10" s="336"/>
      <c r="J10" s="337"/>
      <c r="K10" s="19" t="s">
        <v>2084</v>
      </c>
    </row>
    <row r="11" spans="1:11" ht="12" customHeight="1">
      <c r="A11" s="257">
        <v>0</v>
      </c>
      <c r="B11" s="36">
        <v>1010404</v>
      </c>
      <c r="C11" s="335" t="s">
        <v>3955</v>
      </c>
      <c r="D11" s="336"/>
      <c r="E11" s="336"/>
      <c r="F11" s="336"/>
      <c r="G11" s="336"/>
      <c r="H11" s="336"/>
      <c r="I11" s="336"/>
      <c r="J11" s="337"/>
      <c r="K11" s="19" t="s">
        <v>2084</v>
      </c>
    </row>
    <row r="12" spans="1:11" ht="12" customHeight="1">
      <c r="A12" s="257">
        <v>0</v>
      </c>
      <c r="B12" s="36">
        <v>1010420</v>
      </c>
      <c r="C12" s="335" t="s">
        <v>3956</v>
      </c>
      <c r="D12" s="336"/>
      <c r="E12" s="336"/>
      <c r="F12" s="336"/>
      <c r="G12" s="336"/>
      <c r="H12" s="336"/>
      <c r="I12" s="336"/>
      <c r="J12" s="337"/>
      <c r="K12" s="19" t="s">
        <v>2084</v>
      </c>
    </row>
    <row r="13" spans="1:11" ht="12" customHeight="1">
      <c r="A13" s="257">
        <v>0</v>
      </c>
      <c r="B13" s="36">
        <v>1010553</v>
      </c>
      <c r="C13" s="335" t="s">
        <v>3957</v>
      </c>
      <c r="D13" s="336"/>
      <c r="E13" s="336"/>
      <c r="F13" s="336"/>
      <c r="G13" s="336"/>
      <c r="H13" s="336"/>
      <c r="I13" s="336"/>
      <c r="J13" s="337"/>
      <c r="K13" s="19" t="s">
        <v>2084</v>
      </c>
    </row>
    <row r="14" spans="1:11" ht="12" customHeight="1">
      <c r="A14" s="257">
        <v>0</v>
      </c>
      <c r="B14" s="36">
        <v>1010561</v>
      </c>
      <c r="C14" s="335" t="s">
        <v>3958</v>
      </c>
      <c r="D14" s="336"/>
      <c r="E14" s="336"/>
      <c r="F14" s="336"/>
      <c r="G14" s="336"/>
      <c r="H14" s="336"/>
      <c r="I14" s="336"/>
      <c r="J14" s="337"/>
      <c r="K14" s="19" t="s">
        <v>2084</v>
      </c>
    </row>
    <row r="15" spans="1:11" ht="12" customHeight="1">
      <c r="A15" s="257">
        <v>0</v>
      </c>
      <c r="B15" s="36">
        <v>1011973</v>
      </c>
      <c r="C15" s="335" t="s">
        <v>3959</v>
      </c>
      <c r="D15" s="336"/>
      <c r="E15" s="336"/>
      <c r="F15" s="336"/>
      <c r="G15" s="336"/>
      <c r="H15" s="336"/>
      <c r="I15" s="336"/>
      <c r="J15" s="337"/>
      <c r="K15" s="19" t="s">
        <v>2084</v>
      </c>
    </row>
    <row r="16" spans="1:11" ht="12" customHeight="1">
      <c r="A16" s="257">
        <v>0</v>
      </c>
      <c r="B16" s="36">
        <v>1011981</v>
      </c>
      <c r="C16" s="335" t="s">
        <v>3960</v>
      </c>
      <c r="D16" s="336"/>
      <c r="E16" s="336"/>
      <c r="F16" s="336"/>
      <c r="G16" s="336"/>
      <c r="H16" s="336"/>
      <c r="I16" s="336"/>
      <c r="J16" s="337"/>
      <c r="K16" s="19" t="s">
        <v>2084</v>
      </c>
    </row>
    <row r="17" spans="1:11" ht="12" customHeight="1">
      <c r="A17" s="257">
        <v>0</v>
      </c>
      <c r="B17" s="36">
        <v>1010438</v>
      </c>
      <c r="C17" s="335" t="s">
        <v>3961</v>
      </c>
      <c r="D17" s="336"/>
      <c r="E17" s="336"/>
      <c r="F17" s="336"/>
      <c r="G17" s="336"/>
      <c r="H17" s="336"/>
      <c r="I17" s="336"/>
      <c r="J17" s="337"/>
      <c r="K17" s="19" t="s">
        <v>2084</v>
      </c>
    </row>
    <row r="18" spans="1:11" ht="12" customHeight="1">
      <c r="A18" s="257">
        <v>0</v>
      </c>
      <c r="B18" s="36">
        <v>1010488</v>
      </c>
      <c r="C18" s="335" t="s">
        <v>3962</v>
      </c>
      <c r="D18" s="336"/>
      <c r="E18" s="336"/>
      <c r="F18" s="336"/>
      <c r="G18" s="336"/>
      <c r="H18" s="336"/>
      <c r="I18" s="336"/>
      <c r="J18" s="337"/>
      <c r="K18" s="19" t="s">
        <v>2084</v>
      </c>
    </row>
    <row r="19" spans="1:11" ht="12" customHeight="1">
      <c r="A19" s="257">
        <v>0</v>
      </c>
      <c r="B19" s="36">
        <v>1010496</v>
      </c>
      <c r="C19" s="335" t="s">
        <v>3963</v>
      </c>
      <c r="D19" s="336"/>
      <c r="E19" s="336"/>
      <c r="F19" s="336"/>
      <c r="G19" s="336"/>
      <c r="H19" s="336"/>
      <c r="I19" s="336"/>
      <c r="J19" s="337"/>
      <c r="K19" s="19" t="s">
        <v>2084</v>
      </c>
    </row>
    <row r="20" spans="1:11" ht="12" customHeight="1">
      <c r="A20" s="257">
        <v>0</v>
      </c>
      <c r="B20" s="36">
        <v>1010503</v>
      </c>
      <c r="C20" s="335" t="s">
        <v>3964</v>
      </c>
      <c r="D20" s="336"/>
      <c r="E20" s="336"/>
      <c r="F20" s="336"/>
      <c r="G20" s="336"/>
      <c r="H20" s="336"/>
      <c r="I20" s="336"/>
      <c r="J20" s="337"/>
      <c r="K20" s="19" t="s">
        <v>2084</v>
      </c>
    </row>
    <row r="21" spans="1:11" ht="12" customHeight="1">
      <c r="A21" s="257">
        <v>0</v>
      </c>
      <c r="B21" s="36">
        <v>131979</v>
      </c>
      <c r="C21" s="335" t="s">
        <v>3965</v>
      </c>
      <c r="D21" s="336"/>
      <c r="E21" s="336"/>
      <c r="F21" s="336"/>
      <c r="G21" s="336"/>
      <c r="H21" s="336"/>
      <c r="I21" s="336"/>
      <c r="J21" s="337"/>
      <c r="K21" s="19" t="s">
        <v>2084</v>
      </c>
    </row>
    <row r="22" spans="1:11" ht="12" customHeight="1">
      <c r="A22" s="257">
        <v>0</v>
      </c>
      <c r="B22" s="36">
        <v>131987</v>
      </c>
      <c r="C22" s="335" t="s">
        <v>3966</v>
      </c>
      <c r="D22" s="336"/>
      <c r="E22" s="336"/>
      <c r="F22" s="336"/>
      <c r="G22" s="336"/>
      <c r="H22" s="336"/>
      <c r="I22" s="336"/>
      <c r="J22" s="337"/>
      <c r="K22" s="19" t="s">
        <v>2084</v>
      </c>
    </row>
    <row r="23" spans="1:11" ht="12" customHeight="1">
      <c r="A23" s="257">
        <v>0</v>
      </c>
      <c r="B23" s="36">
        <v>125211</v>
      </c>
      <c r="C23" s="335" t="s">
        <v>3967</v>
      </c>
      <c r="D23" s="336"/>
      <c r="E23" s="336"/>
      <c r="F23" s="336"/>
      <c r="G23" s="336"/>
      <c r="H23" s="336"/>
      <c r="I23" s="336"/>
      <c r="J23" s="337"/>
      <c r="K23" s="19" t="s">
        <v>2084</v>
      </c>
    </row>
    <row r="24" spans="1:11" ht="12" customHeight="1">
      <c r="A24" s="257">
        <v>0</v>
      </c>
      <c r="B24" s="36">
        <v>125237</v>
      </c>
      <c r="C24" s="335" t="s">
        <v>3968</v>
      </c>
      <c r="D24" s="336"/>
      <c r="E24" s="336"/>
      <c r="F24" s="336"/>
      <c r="G24" s="336"/>
      <c r="H24" s="336"/>
      <c r="I24" s="336"/>
      <c r="J24" s="337"/>
      <c r="K24" s="19" t="s">
        <v>2084</v>
      </c>
    </row>
    <row r="25" spans="1:11" ht="12" customHeight="1">
      <c r="A25" s="257">
        <v>0</v>
      </c>
      <c r="B25" s="36">
        <v>125252</v>
      </c>
      <c r="C25" s="335" t="s">
        <v>3969</v>
      </c>
      <c r="D25" s="336"/>
      <c r="E25" s="336"/>
      <c r="F25" s="336"/>
      <c r="G25" s="336"/>
      <c r="H25" s="336"/>
      <c r="I25" s="336"/>
      <c r="J25" s="337"/>
      <c r="K25" s="19" t="s">
        <v>2084</v>
      </c>
    </row>
    <row r="26" spans="1:11" ht="12" customHeight="1">
      <c r="A26" s="257">
        <v>0</v>
      </c>
      <c r="B26" s="36">
        <v>125278</v>
      </c>
      <c r="C26" s="335" t="s">
        <v>3970</v>
      </c>
      <c r="D26" s="336"/>
      <c r="E26" s="336"/>
      <c r="F26" s="336"/>
      <c r="G26" s="336"/>
      <c r="H26" s="336"/>
      <c r="I26" s="336"/>
      <c r="J26" s="337"/>
      <c r="K26" s="19" t="s">
        <v>2084</v>
      </c>
    </row>
    <row r="27" spans="1:11" ht="12" customHeight="1">
      <c r="A27" s="257">
        <v>0</v>
      </c>
      <c r="B27" s="36">
        <v>125294</v>
      </c>
      <c r="C27" s="335" t="s">
        <v>3971</v>
      </c>
      <c r="D27" s="336"/>
      <c r="E27" s="336"/>
      <c r="F27" s="336"/>
      <c r="G27" s="336"/>
      <c r="H27" s="336"/>
      <c r="I27" s="336"/>
      <c r="J27" s="337"/>
      <c r="K27" s="19" t="s">
        <v>2084</v>
      </c>
    </row>
    <row r="28" spans="1:11" ht="12" customHeight="1">
      <c r="A28" s="257">
        <v>0</v>
      </c>
      <c r="B28" s="36">
        <v>126326</v>
      </c>
      <c r="C28" s="335" t="s">
        <v>3972</v>
      </c>
      <c r="D28" s="336"/>
      <c r="E28" s="336"/>
      <c r="F28" s="336"/>
      <c r="G28" s="336"/>
      <c r="H28" s="336"/>
      <c r="I28" s="336"/>
      <c r="J28" s="337"/>
      <c r="K28" s="19" t="s">
        <v>2084</v>
      </c>
    </row>
    <row r="29" spans="1:11" ht="12" customHeight="1">
      <c r="A29" s="257">
        <v>0</v>
      </c>
      <c r="B29" s="36">
        <v>133827</v>
      </c>
      <c r="C29" s="335" t="s">
        <v>3973</v>
      </c>
      <c r="D29" s="336"/>
      <c r="E29" s="336"/>
      <c r="F29" s="336"/>
      <c r="G29" s="336"/>
      <c r="H29" s="336"/>
      <c r="I29" s="336"/>
      <c r="J29" s="337"/>
      <c r="K29" s="19" t="s">
        <v>2084</v>
      </c>
    </row>
    <row r="30" spans="1:11" ht="12" customHeight="1">
      <c r="A30" s="257">
        <v>0</v>
      </c>
      <c r="B30" s="36">
        <v>135798</v>
      </c>
      <c r="C30" s="335" t="s">
        <v>3974</v>
      </c>
      <c r="D30" s="336"/>
      <c r="E30" s="336"/>
      <c r="F30" s="336"/>
      <c r="G30" s="336"/>
      <c r="H30" s="336"/>
      <c r="I30" s="336"/>
      <c r="J30" s="337"/>
      <c r="K30" s="19" t="s">
        <v>2084</v>
      </c>
    </row>
    <row r="31" spans="1:11" ht="12" customHeight="1">
      <c r="A31" s="257">
        <v>0</v>
      </c>
      <c r="B31" s="36">
        <v>164608</v>
      </c>
      <c r="C31" s="335" t="s">
        <v>3975</v>
      </c>
      <c r="D31" s="336"/>
      <c r="E31" s="336"/>
      <c r="F31" s="336"/>
      <c r="G31" s="336"/>
      <c r="H31" s="336"/>
      <c r="I31" s="336"/>
      <c r="J31" s="337"/>
      <c r="K31" s="19" t="s">
        <v>2084</v>
      </c>
    </row>
    <row r="32" spans="1:11" ht="12" customHeight="1">
      <c r="A32" s="257">
        <v>0</v>
      </c>
      <c r="B32" s="36">
        <v>188664</v>
      </c>
      <c r="C32" s="335" t="s">
        <v>3976</v>
      </c>
      <c r="D32" s="336"/>
      <c r="E32" s="336"/>
      <c r="F32" s="336"/>
      <c r="G32" s="336"/>
      <c r="H32" s="336"/>
      <c r="I32" s="336"/>
      <c r="J32" s="337"/>
      <c r="K32" s="19" t="s">
        <v>2084</v>
      </c>
    </row>
    <row r="33" spans="1:13" ht="12" customHeight="1">
      <c r="A33" s="257">
        <v>0</v>
      </c>
      <c r="B33" s="36">
        <v>160606</v>
      </c>
      <c r="C33" s="335" t="s">
        <v>3977</v>
      </c>
      <c r="D33" s="336"/>
      <c r="E33" s="336"/>
      <c r="F33" s="336"/>
      <c r="G33" s="336"/>
      <c r="H33" s="336"/>
      <c r="I33" s="336"/>
      <c r="J33" s="337"/>
      <c r="K33" s="19" t="s">
        <v>2084</v>
      </c>
    </row>
    <row r="34" spans="1:13" ht="12" customHeight="1">
      <c r="A34" s="257">
        <v>0</v>
      </c>
      <c r="B34" s="36">
        <v>1013226</v>
      </c>
      <c r="C34" s="335" t="s">
        <v>3978</v>
      </c>
      <c r="D34" s="336"/>
      <c r="E34" s="336"/>
      <c r="F34" s="336"/>
      <c r="G34" s="336"/>
      <c r="H34" s="336"/>
      <c r="I34" s="336"/>
      <c r="J34" s="337"/>
      <c r="K34" s="19" t="s">
        <v>2084</v>
      </c>
    </row>
    <row r="35" spans="1:13" ht="12" customHeight="1">
      <c r="A35" s="257">
        <v>0</v>
      </c>
      <c r="B35" s="36">
        <v>195784</v>
      </c>
      <c r="C35" s="335" t="s">
        <v>3979</v>
      </c>
      <c r="D35" s="336"/>
      <c r="E35" s="336"/>
      <c r="F35" s="336"/>
      <c r="G35" s="336"/>
      <c r="H35" s="336"/>
      <c r="I35" s="336"/>
      <c r="J35" s="337"/>
      <c r="K35" s="19" t="s">
        <v>2084</v>
      </c>
    </row>
    <row r="36" spans="1:13" ht="12" customHeight="1">
      <c r="A36" s="257">
        <v>0</v>
      </c>
      <c r="B36" s="36">
        <v>195776</v>
      </c>
      <c r="C36" s="335" t="s">
        <v>3980</v>
      </c>
      <c r="D36" s="336"/>
      <c r="E36" s="336"/>
      <c r="F36" s="336"/>
      <c r="G36" s="336"/>
      <c r="H36" s="336"/>
      <c r="I36" s="336"/>
      <c r="J36" s="337"/>
      <c r="K36" s="19" t="s">
        <v>2084</v>
      </c>
    </row>
    <row r="37" spans="1:13" ht="12.75" customHeight="1" thickBot="1">
      <c r="A37" s="257">
        <v>0</v>
      </c>
      <c r="B37" s="36">
        <v>144840</v>
      </c>
      <c r="C37" s="340" t="s">
        <v>3981</v>
      </c>
      <c r="D37" s="341"/>
      <c r="E37" s="341"/>
      <c r="F37" s="341"/>
      <c r="G37" s="341"/>
      <c r="H37" s="341"/>
      <c r="I37" s="341"/>
      <c r="J37" s="342"/>
      <c r="K37" s="19" t="s">
        <v>2084</v>
      </c>
    </row>
    <row r="38" spans="1:13" ht="12.75" customHeight="1" thickBot="1">
      <c r="A38" s="257"/>
      <c r="B38" s="338" t="s">
        <v>3982</v>
      </c>
      <c r="C38" s="338"/>
      <c r="D38" s="338"/>
      <c r="E38" s="338"/>
      <c r="F38" s="338"/>
      <c r="G38" s="338"/>
      <c r="H38" s="338"/>
      <c r="I38" s="338"/>
      <c r="J38" s="338"/>
      <c r="K38" s="339"/>
    </row>
    <row r="39" spans="1:13" ht="12.75" customHeight="1">
      <c r="A39" s="258"/>
      <c r="B39" s="348" t="s">
        <v>3232</v>
      </c>
      <c r="C39" s="348"/>
      <c r="D39" s="348"/>
      <c r="E39" s="348"/>
      <c r="F39" s="348"/>
      <c r="G39" s="348"/>
      <c r="H39" s="348"/>
      <c r="I39" s="348"/>
      <c r="J39" s="349"/>
      <c r="K39" s="345" t="s">
        <v>2084</v>
      </c>
      <c r="M39" s="152"/>
    </row>
    <row r="40" spans="1:13" ht="12.75" customHeight="1">
      <c r="A40" s="258">
        <v>0</v>
      </c>
      <c r="B40" s="214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46"/>
      <c r="M40" s="152"/>
    </row>
    <row r="41" spans="1:13" ht="12.75" customHeight="1">
      <c r="A41" s="258"/>
      <c r="B41" s="30"/>
      <c r="C41" s="31" t="s">
        <v>3983</v>
      </c>
      <c r="D41" s="32" t="s">
        <v>3984</v>
      </c>
      <c r="E41" s="32" t="s">
        <v>3985</v>
      </c>
      <c r="F41" s="32" t="s">
        <v>3986</v>
      </c>
      <c r="G41" s="32" t="s">
        <v>3987</v>
      </c>
      <c r="H41" s="32"/>
      <c r="I41" s="32"/>
      <c r="J41" s="32"/>
      <c r="K41" s="346"/>
      <c r="M41" s="152"/>
    </row>
    <row r="42" spans="1:13" ht="12.75" customHeight="1">
      <c r="A42" s="258">
        <v>0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46"/>
      <c r="M42" s="152"/>
    </row>
    <row r="43" spans="1:13" ht="12.75" customHeight="1" thickBot="1">
      <c r="A43" s="258"/>
      <c r="B43" s="215"/>
      <c r="C43" s="22" t="s">
        <v>3988</v>
      </c>
      <c r="D43" s="23" t="s">
        <v>3989</v>
      </c>
      <c r="E43" s="23" t="s">
        <v>3990</v>
      </c>
      <c r="F43" s="23" t="s">
        <v>3991</v>
      </c>
      <c r="G43" s="23" t="s">
        <v>3992</v>
      </c>
      <c r="H43" s="23"/>
      <c r="I43" s="23"/>
      <c r="J43" s="23"/>
      <c r="K43" s="347"/>
      <c r="M43" s="152"/>
    </row>
    <row r="44" spans="1:13" ht="12.75" customHeight="1">
      <c r="A44" s="258"/>
      <c r="B44" s="348" t="s">
        <v>3233</v>
      </c>
      <c r="C44" s="348"/>
      <c r="D44" s="348"/>
      <c r="E44" s="348"/>
      <c r="F44" s="348"/>
      <c r="G44" s="348"/>
      <c r="H44" s="348"/>
      <c r="I44" s="348"/>
      <c r="J44" s="349"/>
      <c r="K44" s="345" t="s">
        <v>2084</v>
      </c>
      <c r="M44" s="152"/>
    </row>
    <row r="45" spans="1:13" ht="12.75" customHeight="1">
      <c r="A45" s="258">
        <v>0</v>
      </c>
      <c r="B45" s="214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46"/>
      <c r="M45" s="152"/>
    </row>
    <row r="46" spans="1:13" ht="12.75" customHeight="1">
      <c r="A46" s="258"/>
      <c r="B46" s="30"/>
      <c r="C46" s="31" t="s">
        <v>3983</v>
      </c>
      <c r="D46" s="32" t="s">
        <v>3984</v>
      </c>
      <c r="E46" s="32" t="s">
        <v>3985</v>
      </c>
      <c r="F46" s="32" t="s">
        <v>3986</v>
      </c>
      <c r="G46" s="32" t="s">
        <v>3987</v>
      </c>
      <c r="H46" s="32"/>
      <c r="I46" s="32"/>
      <c r="J46" s="32"/>
      <c r="K46" s="346"/>
      <c r="M46" s="152"/>
    </row>
    <row r="47" spans="1:13" ht="12.75" customHeight="1">
      <c r="A47" s="258">
        <v>0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46"/>
      <c r="M47" s="152"/>
    </row>
    <row r="48" spans="1:13" ht="12.75" customHeight="1" thickBot="1">
      <c r="A48" s="258"/>
      <c r="B48" s="215"/>
      <c r="C48" s="22" t="s">
        <v>3988</v>
      </c>
      <c r="D48" s="23" t="s">
        <v>3989</v>
      </c>
      <c r="E48" s="23" t="s">
        <v>3990</v>
      </c>
      <c r="F48" s="23" t="s">
        <v>3991</v>
      </c>
      <c r="G48" s="23" t="s">
        <v>3992</v>
      </c>
      <c r="H48" s="23"/>
      <c r="I48" s="23"/>
      <c r="J48" s="23"/>
      <c r="K48" s="347"/>
      <c r="M48" s="152"/>
    </row>
    <row r="49" spans="1:13" ht="12.75" customHeight="1">
      <c r="A49" s="258"/>
      <c r="B49" s="348" t="s">
        <v>3645</v>
      </c>
      <c r="C49" s="348"/>
      <c r="D49" s="348"/>
      <c r="E49" s="348"/>
      <c r="F49" s="348"/>
      <c r="G49" s="348"/>
      <c r="H49" s="348"/>
      <c r="I49" s="348"/>
      <c r="J49" s="349"/>
      <c r="K49" s="345" t="s">
        <v>2084</v>
      </c>
      <c r="M49" s="152"/>
    </row>
    <row r="50" spans="1:13" ht="12.75" customHeight="1">
      <c r="A50" s="258">
        <v>0</v>
      </c>
      <c r="B50" s="214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46"/>
      <c r="M50" s="152"/>
    </row>
    <row r="51" spans="1:13" ht="12.75" customHeight="1">
      <c r="A51" s="258"/>
      <c r="B51" s="30"/>
      <c r="C51" s="31"/>
      <c r="D51" s="32" t="s">
        <v>3984</v>
      </c>
      <c r="E51" s="32" t="s">
        <v>3985</v>
      </c>
      <c r="F51" s="32" t="s">
        <v>3986</v>
      </c>
      <c r="G51" s="32"/>
      <c r="H51" s="32"/>
      <c r="I51" s="32"/>
      <c r="J51" s="32"/>
      <c r="K51" s="346"/>
      <c r="M51" s="152"/>
    </row>
    <row r="52" spans="1:13" ht="12.75" customHeight="1">
      <c r="A52" s="258">
        <v>0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46"/>
      <c r="M52" s="152"/>
    </row>
    <row r="53" spans="1:13" ht="12.75" customHeight="1" thickBot="1">
      <c r="A53" s="258"/>
      <c r="B53" s="215"/>
      <c r="C53" s="22"/>
      <c r="D53" s="23" t="s">
        <v>3989</v>
      </c>
      <c r="E53" s="23" t="s">
        <v>3990</v>
      </c>
      <c r="F53" s="23" t="s">
        <v>3991</v>
      </c>
      <c r="G53" s="23"/>
      <c r="H53" s="23"/>
      <c r="I53" s="23"/>
      <c r="J53" s="23"/>
      <c r="K53" s="347"/>
      <c r="M53" s="152"/>
    </row>
    <row r="54" spans="1:13" ht="12" customHeight="1">
      <c r="A54" s="258"/>
      <c r="B54" s="343" t="s">
        <v>670</v>
      </c>
      <c r="C54" s="343"/>
      <c r="D54" s="343"/>
      <c r="E54" s="343"/>
      <c r="F54" s="343"/>
      <c r="G54" s="343"/>
      <c r="H54" s="343"/>
      <c r="I54" s="343"/>
      <c r="J54" s="344"/>
      <c r="K54" s="345" t="s">
        <v>2084</v>
      </c>
    </row>
    <row r="55" spans="1:13">
      <c r="A55" s="258">
        <v>0</v>
      </c>
      <c r="B55" s="214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46"/>
    </row>
    <row r="56" spans="1:13" ht="12" thickBot="1">
      <c r="A56" s="258"/>
      <c r="B56" s="215">
        <v>1</v>
      </c>
      <c r="C56" s="23">
        <v>1.2</v>
      </c>
      <c r="D56" s="23" t="s">
        <v>3993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47"/>
    </row>
    <row r="57" spans="1:13" ht="10.5" customHeight="1">
      <c r="A57" s="258"/>
      <c r="B57" s="343" t="s">
        <v>671</v>
      </c>
      <c r="C57" s="343"/>
      <c r="D57" s="343"/>
      <c r="E57" s="343"/>
      <c r="F57" s="343"/>
      <c r="G57" s="343"/>
      <c r="H57" s="343"/>
      <c r="I57" s="343"/>
      <c r="J57" s="344"/>
      <c r="K57" s="345" t="s">
        <v>2084</v>
      </c>
    </row>
    <row r="58" spans="1:13">
      <c r="A58" s="258">
        <v>0</v>
      </c>
      <c r="B58" s="214"/>
      <c r="C58" s="20">
        <v>210674</v>
      </c>
      <c r="D58" s="21">
        <v>210682</v>
      </c>
      <c r="E58" s="21">
        <v>210690</v>
      </c>
      <c r="F58" s="21">
        <v>210716</v>
      </c>
      <c r="G58" s="21">
        <v>210724</v>
      </c>
      <c r="H58" s="21"/>
      <c r="I58" s="21"/>
      <c r="J58" s="21"/>
      <c r="K58" s="346"/>
    </row>
    <row r="59" spans="1:13" ht="12" thickBot="1">
      <c r="A59" s="258"/>
      <c r="B59" s="215"/>
      <c r="C59" s="22">
        <v>1.2</v>
      </c>
      <c r="D59" s="23" t="s">
        <v>3993</v>
      </c>
      <c r="E59" s="23">
        <v>1.3</v>
      </c>
      <c r="F59" s="23">
        <v>1.4</v>
      </c>
      <c r="G59" s="23">
        <v>1.5</v>
      </c>
      <c r="H59" s="23"/>
      <c r="I59" s="23"/>
      <c r="J59" s="23"/>
      <c r="K59" s="347"/>
    </row>
    <row r="60" spans="1:13" ht="12" customHeight="1">
      <c r="A60" s="258"/>
      <c r="B60" s="343" t="s">
        <v>672</v>
      </c>
      <c r="C60" s="343"/>
      <c r="D60" s="343"/>
      <c r="E60" s="343"/>
      <c r="F60" s="343"/>
      <c r="G60" s="343"/>
      <c r="H60" s="343"/>
      <c r="I60" s="343"/>
      <c r="J60" s="344"/>
      <c r="K60" s="345" t="s">
        <v>2084</v>
      </c>
    </row>
    <row r="61" spans="1:13">
      <c r="A61" s="258">
        <v>0</v>
      </c>
      <c r="B61" s="214">
        <v>166868</v>
      </c>
      <c r="C61" s="20">
        <v>166876</v>
      </c>
      <c r="D61" s="21">
        <v>166884</v>
      </c>
      <c r="E61" s="21">
        <v>166892</v>
      </c>
      <c r="F61" s="21">
        <v>166900</v>
      </c>
      <c r="G61" s="21">
        <v>166918</v>
      </c>
      <c r="H61" s="21">
        <v>168732</v>
      </c>
      <c r="I61" s="21">
        <v>168740</v>
      </c>
      <c r="J61" s="21">
        <v>168757</v>
      </c>
      <c r="K61" s="346"/>
    </row>
    <row r="62" spans="1:13" ht="12" thickBot="1">
      <c r="A62" s="258"/>
      <c r="B62" s="215">
        <v>1</v>
      </c>
      <c r="C62" s="22">
        <v>1.3</v>
      </c>
      <c r="D62" s="23" t="s">
        <v>3994</v>
      </c>
      <c r="E62" s="23">
        <v>1.4</v>
      </c>
      <c r="F62" s="23">
        <v>1.5</v>
      </c>
      <c r="G62" s="23" t="s">
        <v>3993</v>
      </c>
      <c r="H62" s="23">
        <v>1.7</v>
      </c>
      <c r="I62" s="23">
        <v>1.9</v>
      </c>
      <c r="J62" s="23">
        <v>2.2000000000000002</v>
      </c>
      <c r="K62" s="347"/>
    </row>
    <row r="63" spans="1:13" ht="12" customHeight="1">
      <c r="A63" s="258"/>
      <c r="B63" s="343" t="s">
        <v>673</v>
      </c>
      <c r="C63" s="343"/>
      <c r="D63" s="343"/>
      <c r="E63" s="343"/>
      <c r="F63" s="343"/>
      <c r="G63" s="343"/>
      <c r="H63" s="343"/>
      <c r="I63" s="343"/>
      <c r="J63" s="344"/>
      <c r="K63" s="345" t="s">
        <v>2084</v>
      </c>
    </row>
    <row r="64" spans="1:13">
      <c r="A64" s="258">
        <v>0</v>
      </c>
      <c r="B64" s="214">
        <v>166801</v>
      </c>
      <c r="C64" s="20">
        <v>166207</v>
      </c>
      <c r="D64" s="21">
        <v>166850</v>
      </c>
      <c r="E64" s="21">
        <v>166819</v>
      </c>
      <c r="F64" s="21">
        <v>166835</v>
      </c>
      <c r="G64" s="21">
        <v>166843</v>
      </c>
      <c r="H64" s="21">
        <v>168765</v>
      </c>
      <c r="I64" s="21">
        <v>168773</v>
      </c>
      <c r="J64" s="21">
        <v>168781</v>
      </c>
      <c r="K64" s="346"/>
    </row>
    <row r="65" spans="1:11" ht="12" thickBot="1">
      <c r="A65" s="258"/>
      <c r="B65" s="215">
        <v>1</v>
      </c>
      <c r="C65" s="22">
        <v>1.2</v>
      </c>
      <c r="D65" s="23" t="s">
        <v>3993</v>
      </c>
      <c r="E65" s="23">
        <v>1.3</v>
      </c>
      <c r="F65" s="23">
        <v>1.4</v>
      </c>
      <c r="G65" s="23">
        <v>1.5</v>
      </c>
      <c r="H65" s="23">
        <v>1.7</v>
      </c>
      <c r="I65" s="23">
        <v>1.9</v>
      </c>
      <c r="J65" s="23">
        <v>2.2000000000000002</v>
      </c>
      <c r="K65" s="347"/>
    </row>
    <row r="66" spans="1:11" ht="12" customHeight="1">
      <c r="A66" s="258"/>
      <c r="B66" s="343" t="s">
        <v>674</v>
      </c>
      <c r="C66" s="343"/>
      <c r="D66" s="343"/>
      <c r="E66" s="343"/>
      <c r="F66" s="343"/>
      <c r="G66" s="343"/>
      <c r="H66" s="343"/>
      <c r="I66" s="343"/>
      <c r="J66" s="344"/>
      <c r="K66" s="345" t="s">
        <v>2084</v>
      </c>
    </row>
    <row r="67" spans="1:11">
      <c r="A67" s="258">
        <v>0</v>
      </c>
      <c r="B67" s="214">
        <v>167163</v>
      </c>
      <c r="C67" s="21">
        <v>167171</v>
      </c>
      <c r="D67" s="21">
        <v>167189</v>
      </c>
      <c r="E67" s="21">
        <v>167197</v>
      </c>
      <c r="F67" s="21"/>
      <c r="G67" s="21"/>
      <c r="H67" s="21"/>
      <c r="I67" s="21"/>
      <c r="J67" s="21"/>
      <c r="K67" s="346"/>
    </row>
    <row r="68" spans="1:11" ht="12" thickBot="1">
      <c r="A68" s="258"/>
      <c r="B68" s="215" t="s">
        <v>3993</v>
      </c>
      <c r="C68" s="23">
        <v>1.3</v>
      </c>
      <c r="D68" s="23" t="s">
        <v>3994</v>
      </c>
      <c r="E68" s="23">
        <v>1.4</v>
      </c>
      <c r="F68" s="23"/>
      <c r="G68" s="23"/>
      <c r="H68" s="23"/>
      <c r="I68" s="23"/>
      <c r="J68" s="23"/>
      <c r="K68" s="347"/>
    </row>
    <row r="69" spans="1:11" ht="12" customHeight="1">
      <c r="A69" s="258"/>
      <c r="B69" s="343" t="s">
        <v>675</v>
      </c>
      <c r="C69" s="343"/>
      <c r="D69" s="343"/>
      <c r="E69" s="343"/>
      <c r="F69" s="343"/>
      <c r="G69" s="343"/>
      <c r="H69" s="343"/>
      <c r="I69" s="343"/>
      <c r="J69" s="344"/>
      <c r="K69" s="345" t="s">
        <v>2084</v>
      </c>
    </row>
    <row r="70" spans="1:11">
      <c r="A70" s="258">
        <v>0</v>
      </c>
      <c r="B70" s="214">
        <v>93385</v>
      </c>
      <c r="C70" s="20">
        <v>92924</v>
      </c>
      <c r="D70" s="21">
        <v>93393</v>
      </c>
      <c r="E70" s="21">
        <v>193656</v>
      </c>
      <c r="F70" s="21">
        <v>96164</v>
      </c>
      <c r="G70" s="21">
        <v>96172</v>
      </c>
      <c r="H70" s="21"/>
      <c r="I70" s="21"/>
      <c r="J70" s="21"/>
      <c r="K70" s="346"/>
    </row>
    <row r="71" spans="1:11" ht="12" thickBot="1">
      <c r="A71" s="258"/>
      <c r="B71" s="215">
        <v>0.8</v>
      </c>
      <c r="C71" s="22">
        <v>1</v>
      </c>
      <c r="D71" s="23">
        <v>1.2</v>
      </c>
      <c r="E71" s="23">
        <v>1.4</v>
      </c>
      <c r="F71" s="23">
        <v>1.6</v>
      </c>
      <c r="G71" s="23">
        <v>2</v>
      </c>
      <c r="H71" s="23"/>
      <c r="I71" s="23"/>
      <c r="J71" s="23"/>
      <c r="K71" s="347"/>
    </row>
    <row r="72" spans="1:11">
      <c r="A72" s="258"/>
      <c r="B72" s="343" t="s">
        <v>3687</v>
      </c>
      <c r="C72" s="343"/>
      <c r="D72" s="343"/>
      <c r="E72" s="343"/>
      <c r="F72" s="343"/>
      <c r="G72" s="343"/>
      <c r="H72" s="343"/>
      <c r="I72" s="343"/>
      <c r="J72" s="344"/>
      <c r="K72" s="345" t="s">
        <v>2084</v>
      </c>
    </row>
    <row r="73" spans="1:11">
      <c r="A73" s="258">
        <v>0</v>
      </c>
      <c r="B73" s="214"/>
      <c r="C73" s="20">
        <v>1029710</v>
      </c>
      <c r="D73" s="21">
        <v>1093575</v>
      </c>
      <c r="E73" s="21"/>
      <c r="F73" s="21"/>
      <c r="G73" s="21"/>
      <c r="H73" s="21"/>
      <c r="I73" s="21"/>
      <c r="J73" s="21"/>
      <c r="K73" s="346"/>
    </row>
    <row r="74" spans="1:11" ht="12" thickBot="1">
      <c r="A74" s="258"/>
      <c r="B74" s="215"/>
      <c r="C74" s="22">
        <v>1.3</v>
      </c>
      <c r="D74" s="23">
        <v>1.4</v>
      </c>
      <c r="E74" s="23"/>
      <c r="F74" s="23"/>
      <c r="G74" s="23"/>
      <c r="H74" s="23"/>
      <c r="I74" s="23"/>
      <c r="J74" s="23"/>
      <c r="K74" s="347"/>
    </row>
    <row r="75" spans="1:11" ht="12" customHeight="1">
      <c r="A75" s="258"/>
      <c r="B75" s="343" t="s">
        <v>676</v>
      </c>
      <c r="C75" s="343"/>
      <c r="D75" s="343"/>
      <c r="E75" s="343"/>
      <c r="F75" s="343"/>
      <c r="G75" s="343"/>
      <c r="H75" s="343"/>
      <c r="I75" s="343"/>
      <c r="J75" s="344"/>
      <c r="K75" s="345" t="s">
        <v>2084</v>
      </c>
    </row>
    <row r="76" spans="1:11">
      <c r="A76" s="258">
        <v>0</v>
      </c>
      <c r="B76" s="214">
        <v>149377</v>
      </c>
      <c r="C76" s="20">
        <v>149385</v>
      </c>
      <c r="D76" s="21">
        <v>149393</v>
      </c>
      <c r="E76" s="21">
        <v>149401</v>
      </c>
      <c r="F76" s="21"/>
      <c r="G76" s="21"/>
      <c r="H76" s="21"/>
      <c r="I76" s="21"/>
      <c r="J76" s="21"/>
      <c r="K76" s="346"/>
    </row>
    <row r="77" spans="1:11" ht="12" thickBot="1">
      <c r="A77" s="258"/>
      <c r="B77" s="215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47"/>
    </row>
    <row r="78" spans="1:11">
      <c r="A78" s="258"/>
      <c r="B78" s="284" t="s">
        <v>4838</v>
      </c>
      <c r="C78" s="285"/>
      <c r="D78" s="285"/>
      <c r="E78" s="285"/>
      <c r="F78" s="285"/>
      <c r="G78" s="285"/>
      <c r="H78" s="285"/>
      <c r="I78" s="285"/>
      <c r="J78" s="286"/>
      <c r="K78" s="345" t="s">
        <v>2084</v>
      </c>
    </row>
    <row r="79" spans="1:11">
      <c r="A79" s="258"/>
      <c r="B79" s="214">
        <v>157966</v>
      </c>
      <c r="C79" s="20">
        <v>157974</v>
      </c>
      <c r="D79" s="21">
        <v>157982</v>
      </c>
      <c r="E79" s="21">
        <v>157990</v>
      </c>
      <c r="F79" s="21"/>
      <c r="G79" s="21"/>
      <c r="H79" s="21"/>
      <c r="I79" s="21"/>
      <c r="J79" s="21"/>
      <c r="K79" s="346"/>
    </row>
    <row r="80" spans="1:11" ht="12" thickBot="1">
      <c r="A80" s="258"/>
      <c r="B80" s="215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47"/>
    </row>
    <row r="81" spans="1:11" ht="12" customHeight="1">
      <c r="A81" s="258"/>
      <c r="B81" s="343" t="s">
        <v>677</v>
      </c>
      <c r="C81" s="343"/>
      <c r="D81" s="343"/>
      <c r="E81" s="343"/>
      <c r="F81" s="343"/>
      <c r="G81" s="343"/>
      <c r="H81" s="343"/>
      <c r="I81" s="343"/>
      <c r="J81" s="344"/>
      <c r="K81" s="345" t="s">
        <v>2084</v>
      </c>
    </row>
    <row r="82" spans="1:11">
      <c r="A82" s="258">
        <v>0</v>
      </c>
      <c r="B82" s="214">
        <v>149419</v>
      </c>
      <c r="C82" s="20">
        <v>149427</v>
      </c>
      <c r="D82" s="21">
        <v>149435</v>
      </c>
      <c r="E82" s="21">
        <v>149443</v>
      </c>
      <c r="F82" s="21"/>
      <c r="G82" s="21"/>
      <c r="H82" s="21"/>
      <c r="I82" s="21"/>
      <c r="J82" s="21"/>
      <c r="K82" s="346"/>
    </row>
    <row r="83" spans="1:11" ht="12" thickBot="1">
      <c r="A83" s="258"/>
      <c r="B83" s="215">
        <v>1.4</v>
      </c>
      <c r="C83" s="22">
        <v>1.7</v>
      </c>
      <c r="D83" s="23">
        <v>1.9</v>
      </c>
      <c r="E83" s="23">
        <v>2.1</v>
      </c>
      <c r="F83" s="23"/>
      <c r="G83" s="23"/>
      <c r="H83" s="23"/>
      <c r="I83" s="23"/>
      <c r="J83" s="23"/>
      <c r="K83" s="347"/>
    </row>
    <row r="84" spans="1:11" ht="12" customHeight="1">
      <c r="A84" s="258"/>
      <c r="B84" s="343" t="s">
        <v>678</v>
      </c>
      <c r="C84" s="343"/>
      <c r="D84" s="343"/>
      <c r="E84" s="343"/>
      <c r="F84" s="343"/>
      <c r="G84" s="343"/>
      <c r="H84" s="343"/>
      <c r="I84" s="343"/>
      <c r="J84" s="344"/>
      <c r="K84" s="345" t="s">
        <v>2084</v>
      </c>
    </row>
    <row r="85" spans="1:11">
      <c r="A85" s="258">
        <v>0</v>
      </c>
      <c r="B85" s="214">
        <v>139196</v>
      </c>
      <c r="C85" s="20">
        <v>139204</v>
      </c>
      <c r="D85" s="21">
        <v>139212</v>
      </c>
      <c r="E85" s="21">
        <v>193664</v>
      </c>
      <c r="F85" s="21">
        <v>139220</v>
      </c>
      <c r="G85" s="21">
        <v>139238</v>
      </c>
      <c r="H85" s="21"/>
      <c r="I85" s="21"/>
      <c r="J85" s="21"/>
      <c r="K85" s="346"/>
    </row>
    <row r="86" spans="1:11" ht="12" thickBot="1">
      <c r="A86" s="258"/>
      <c r="B86" s="215">
        <v>0.8</v>
      </c>
      <c r="C86" s="22">
        <v>1</v>
      </c>
      <c r="D86" s="23">
        <v>1.2</v>
      </c>
      <c r="E86" s="23">
        <v>1.4</v>
      </c>
      <c r="F86" s="23">
        <v>1.6</v>
      </c>
      <c r="G86" s="23">
        <v>2</v>
      </c>
      <c r="H86" s="23"/>
      <c r="I86" s="23"/>
      <c r="J86" s="23"/>
      <c r="K86" s="347"/>
    </row>
    <row r="87" spans="1:11" ht="12" customHeight="1">
      <c r="A87" s="258"/>
      <c r="B87" s="343" t="s">
        <v>679</v>
      </c>
      <c r="C87" s="343"/>
      <c r="D87" s="343"/>
      <c r="E87" s="343"/>
      <c r="F87" s="343"/>
      <c r="G87" s="343"/>
      <c r="H87" s="343"/>
      <c r="I87" s="343"/>
      <c r="J87" s="344"/>
      <c r="K87" s="345" t="s">
        <v>2084</v>
      </c>
    </row>
    <row r="88" spans="1:11">
      <c r="A88" s="258">
        <v>0</v>
      </c>
      <c r="B88" s="214">
        <v>141960</v>
      </c>
      <c r="C88" s="20">
        <v>141978</v>
      </c>
      <c r="D88" s="21">
        <v>141986</v>
      </c>
      <c r="E88" s="21">
        <v>142000</v>
      </c>
      <c r="F88" s="21">
        <v>142018</v>
      </c>
      <c r="G88" s="21"/>
      <c r="H88" s="21"/>
      <c r="I88" s="21"/>
      <c r="J88" s="21"/>
      <c r="K88" s="346"/>
    </row>
    <row r="89" spans="1:11" ht="12" customHeight="1" thickBot="1">
      <c r="A89" s="258"/>
      <c r="B89" s="215">
        <v>0.8</v>
      </c>
      <c r="C89" s="22">
        <v>1</v>
      </c>
      <c r="D89" s="23">
        <v>1.2</v>
      </c>
      <c r="E89" s="23">
        <v>1.6</v>
      </c>
      <c r="F89" s="23">
        <v>2</v>
      </c>
      <c r="G89" s="23"/>
      <c r="H89" s="23"/>
      <c r="I89" s="23"/>
      <c r="J89" s="23"/>
      <c r="K89" s="347"/>
    </row>
    <row r="90" spans="1:11" ht="12" customHeight="1">
      <c r="A90" s="258"/>
      <c r="B90" s="343" t="s">
        <v>680</v>
      </c>
      <c r="C90" s="343"/>
      <c r="D90" s="343"/>
      <c r="E90" s="343"/>
      <c r="F90" s="343"/>
      <c r="G90" s="343"/>
      <c r="H90" s="343"/>
      <c r="I90" s="343"/>
      <c r="J90" s="344"/>
      <c r="K90" s="345" t="s">
        <v>2084</v>
      </c>
    </row>
    <row r="91" spans="1:11">
      <c r="A91" s="258">
        <v>0</v>
      </c>
      <c r="B91" s="214">
        <v>146373</v>
      </c>
      <c r="C91" s="20">
        <v>145722</v>
      </c>
      <c r="D91" s="21">
        <v>145730</v>
      </c>
      <c r="E91" s="21">
        <v>145748</v>
      </c>
      <c r="F91" s="21"/>
      <c r="G91" s="21"/>
      <c r="H91" s="21"/>
      <c r="I91" s="21"/>
      <c r="J91" s="21"/>
      <c r="K91" s="346"/>
    </row>
    <row r="92" spans="1:11" ht="12" thickBot="1">
      <c r="A92" s="258"/>
      <c r="B92" s="215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47"/>
    </row>
    <row r="93" spans="1:11" ht="12" customHeight="1">
      <c r="A93" s="258"/>
      <c r="B93" s="343" t="s">
        <v>681</v>
      </c>
      <c r="C93" s="343"/>
      <c r="D93" s="343"/>
      <c r="E93" s="343"/>
      <c r="F93" s="343"/>
      <c r="G93" s="343"/>
      <c r="H93" s="343"/>
      <c r="I93" s="343"/>
      <c r="J93" s="344"/>
      <c r="K93" s="345" t="s">
        <v>2084</v>
      </c>
    </row>
    <row r="94" spans="1:11">
      <c r="A94" s="258">
        <v>0</v>
      </c>
      <c r="B94" s="214">
        <v>147447</v>
      </c>
      <c r="C94" s="20">
        <v>146175</v>
      </c>
      <c r="D94" s="21">
        <v>146183</v>
      </c>
      <c r="E94" s="21">
        <v>147454</v>
      </c>
      <c r="F94" s="21"/>
      <c r="G94" s="21"/>
      <c r="H94" s="21"/>
      <c r="I94" s="21"/>
      <c r="J94" s="21"/>
      <c r="K94" s="346"/>
    </row>
    <row r="95" spans="1:11" ht="12" thickBot="1">
      <c r="A95" s="258"/>
      <c r="B95" s="215">
        <v>1.4</v>
      </c>
      <c r="C95" s="22">
        <v>1.7</v>
      </c>
      <c r="D95" s="23">
        <v>1.9</v>
      </c>
      <c r="E95" s="23">
        <v>2.1</v>
      </c>
      <c r="F95" s="23"/>
      <c r="G95" s="23"/>
      <c r="H95" s="23"/>
      <c r="I95" s="23"/>
      <c r="J95" s="23"/>
      <c r="K95" s="347"/>
    </row>
    <row r="96" spans="1:11" ht="12" customHeight="1">
      <c r="A96" s="258"/>
      <c r="B96" s="343" t="s">
        <v>682</v>
      </c>
      <c r="C96" s="343"/>
      <c r="D96" s="343"/>
      <c r="E96" s="343"/>
      <c r="F96" s="343"/>
      <c r="G96" s="343"/>
      <c r="H96" s="343"/>
      <c r="I96" s="343"/>
      <c r="J96" s="344"/>
      <c r="K96" s="345" t="s">
        <v>2084</v>
      </c>
    </row>
    <row r="97" spans="1:13">
      <c r="A97" s="258">
        <v>0</v>
      </c>
      <c r="B97" s="214">
        <v>197970</v>
      </c>
      <c r="C97" s="20">
        <v>197988</v>
      </c>
      <c r="D97" s="21">
        <v>197996</v>
      </c>
      <c r="E97" s="21">
        <v>198002</v>
      </c>
      <c r="F97" s="21">
        <v>198010</v>
      </c>
      <c r="G97" s="21">
        <v>198069</v>
      </c>
      <c r="H97" s="21">
        <v>198077</v>
      </c>
      <c r="I97" s="21">
        <v>198085</v>
      </c>
      <c r="J97" s="21">
        <v>198093</v>
      </c>
      <c r="K97" s="346"/>
    </row>
    <row r="98" spans="1:13" ht="12" thickBot="1">
      <c r="A98" s="258"/>
      <c r="B98" s="215">
        <v>0.3</v>
      </c>
      <c r="C98" s="22">
        <v>0.5</v>
      </c>
      <c r="D98" s="23">
        <v>0.8</v>
      </c>
      <c r="E98" s="23">
        <v>1</v>
      </c>
      <c r="F98" s="23">
        <v>1.1000000000000001</v>
      </c>
      <c r="G98" s="23" t="s">
        <v>3995</v>
      </c>
      <c r="H98" s="23" t="s">
        <v>3996</v>
      </c>
      <c r="I98" s="23" t="s">
        <v>3997</v>
      </c>
      <c r="J98" s="23" t="s">
        <v>3998</v>
      </c>
      <c r="K98" s="347"/>
    </row>
    <row r="99" spans="1:13" ht="12" customHeight="1">
      <c r="A99" s="258"/>
      <c r="B99" s="343" t="s">
        <v>683</v>
      </c>
      <c r="C99" s="343"/>
      <c r="D99" s="343"/>
      <c r="E99" s="343"/>
      <c r="F99" s="343"/>
      <c r="G99" s="343"/>
      <c r="H99" s="343"/>
      <c r="I99" s="343"/>
      <c r="J99" s="344"/>
      <c r="K99" s="345" t="s">
        <v>2084</v>
      </c>
    </row>
    <row r="100" spans="1:13">
      <c r="A100" s="258">
        <v>0</v>
      </c>
      <c r="B100" s="214">
        <v>198168</v>
      </c>
      <c r="C100" s="20">
        <v>198176</v>
      </c>
      <c r="D100" s="21">
        <v>198184</v>
      </c>
      <c r="E100" s="21">
        <v>198192</v>
      </c>
      <c r="F100" s="21"/>
      <c r="G100" s="21"/>
      <c r="H100" s="21"/>
      <c r="I100" s="21"/>
      <c r="J100" s="21"/>
      <c r="K100" s="346"/>
    </row>
    <row r="101" spans="1:13" ht="12" thickBot="1">
      <c r="A101" s="258"/>
      <c r="B101" s="215" t="s">
        <v>3995</v>
      </c>
      <c r="C101" s="22" t="s">
        <v>3996</v>
      </c>
      <c r="D101" s="23" t="s">
        <v>3997</v>
      </c>
      <c r="E101" s="23" t="s">
        <v>3998</v>
      </c>
      <c r="F101" s="23"/>
      <c r="G101" s="23"/>
      <c r="H101" s="23"/>
      <c r="I101" s="23"/>
      <c r="J101" s="23"/>
      <c r="K101" s="347"/>
    </row>
    <row r="102" spans="1:13" ht="12" customHeight="1">
      <c r="A102" s="258"/>
      <c r="B102" s="343" t="s">
        <v>684</v>
      </c>
      <c r="C102" s="343"/>
      <c r="D102" s="343"/>
      <c r="E102" s="343"/>
      <c r="F102" s="343"/>
      <c r="G102" s="343"/>
      <c r="H102" s="343"/>
      <c r="I102" s="343"/>
      <c r="J102" s="344"/>
      <c r="K102" s="345" t="s">
        <v>2084</v>
      </c>
    </row>
    <row r="103" spans="1:13">
      <c r="A103" s="258">
        <v>0</v>
      </c>
      <c r="B103" s="214">
        <v>125633</v>
      </c>
      <c r="C103" s="20">
        <v>125641</v>
      </c>
      <c r="D103" s="21">
        <v>125658</v>
      </c>
      <c r="E103" s="21">
        <v>125666</v>
      </c>
      <c r="F103" s="21">
        <v>125674</v>
      </c>
      <c r="G103" s="21">
        <v>125724</v>
      </c>
      <c r="H103" s="21">
        <v>125732</v>
      </c>
      <c r="I103" s="21">
        <v>125740</v>
      </c>
      <c r="J103" s="21">
        <v>125757</v>
      </c>
      <c r="K103" s="346"/>
    </row>
    <row r="104" spans="1:13" ht="12" thickBot="1">
      <c r="A104" s="258"/>
      <c r="B104" s="215">
        <v>0.3</v>
      </c>
      <c r="C104" s="22">
        <v>0.5</v>
      </c>
      <c r="D104" s="23">
        <v>0.8</v>
      </c>
      <c r="E104" s="23">
        <v>1</v>
      </c>
      <c r="F104" s="23">
        <v>1.1000000000000001</v>
      </c>
      <c r="G104" s="23" t="s">
        <v>3995</v>
      </c>
      <c r="H104" s="23" t="s">
        <v>3996</v>
      </c>
      <c r="I104" s="23" t="s">
        <v>3997</v>
      </c>
      <c r="J104" s="23" t="s">
        <v>3998</v>
      </c>
      <c r="K104" s="347"/>
    </row>
    <row r="105" spans="1:13">
      <c r="A105" s="258"/>
      <c r="B105" s="343" t="s">
        <v>3308</v>
      </c>
      <c r="C105" s="343"/>
      <c r="D105" s="343"/>
      <c r="E105" s="343"/>
      <c r="F105" s="343"/>
      <c r="G105" s="343"/>
      <c r="H105" s="343"/>
      <c r="I105" s="343"/>
      <c r="J105" s="344"/>
      <c r="K105" s="345" t="s">
        <v>2084</v>
      </c>
    </row>
    <row r="106" spans="1:13">
      <c r="A106" s="258">
        <v>0</v>
      </c>
      <c r="B106" s="214">
        <v>190280</v>
      </c>
      <c r="C106" s="20">
        <v>190298</v>
      </c>
      <c r="D106" s="21">
        <v>190306</v>
      </c>
      <c r="E106" s="21">
        <v>190314</v>
      </c>
      <c r="F106" s="21">
        <v>190322</v>
      </c>
      <c r="G106" s="21"/>
      <c r="H106" s="21"/>
      <c r="I106" s="21"/>
      <c r="J106" s="21"/>
      <c r="K106" s="346"/>
    </row>
    <row r="107" spans="1:13" ht="12" thickBot="1">
      <c r="A107" s="258"/>
      <c r="B107" s="215">
        <v>0.3</v>
      </c>
      <c r="C107" s="22">
        <v>0.5</v>
      </c>
      <c r="D107" s="23">
        <v>0.8</v>
      </c>
      <c r="E107" s="23">
        <v>1</v>
      </c>
      <c r="F107" s="23">
        <v>1.2</v>
      </c>
      <c r="G107" s="23"/>
      <c r="H107" s="23"/>
      <c r="I107" s="23"/>
      <c r="J107" s="23"/>
      <c r="K107" s="347"/>
    </row>
    <row r="108" spans="1:13">
      <c r="A108" s="258"/>
      <c r="B108" s="348" t="s">
        <v>3234</v>
      </c>
      <c r="C108" s="348"/>
      <c r="D108" s="348"/>
      <c r="E108" s="348"/>
      <c r="F108" s="348"/>
      <c r="G108" s="348"/>
      <c r="H108" s="348"/>
      <c r="I108" s="348"/>
      <c r="J108" s="349"/>
      <c r="K108" s="345" t="s">
        <v>2084</v>
      </c>
      <c r="M108" s="152"/>
    </row>
    <row r="109" spans="1:13">
      <c r="A109" s="258">
        <v>0</v>
      </c>
      <c r="B109" s="214"/>
      <c r="C109" s="20">
        <v>1061548</v>
      </c>
      <c r="D109" s="21">
        <v>1061556</v>
      </c>
      <c r="E109" s="21">
        <v>1061564</v>
      </c>
      <c r="F109" s="21">
        <v>1061572</v>
      </c>
      <c r="G109" s="21"/>
      <c r="H109" s="21"/>
      <c r="I109" s="21"/>
      <c r="J109" s="21"/>
      <c r="K109" s="346"/>
      <c r="M109" s="152"/>
    </row>
    <row r="110" spans="1:13">
      <c r="A110" s="258"/>
      <c r="B110" s="30"/>
      <c r="C110" s="31" t="s">
        <v>3983</v>
      </c>
      <c r="D110" s="32" t="s">
        <v>3984</v>
      </c>
      <c r="E110" s="32" t="s">
        <v>3985</v>
      </c>
      <c r="F110" s="32" t="s">
        <v>3986</v>
      </c>
      <c r="G110" s="32"/>
      <c r="H110" s="32"/>
      <c r="I110" s="32"/>
      <c r="J110" s="32"/>
      <c r="K110" s="346"/>
      <c r="M110" s="152"/>
    </row>
    <row r="111" spans="1:13">
      <c r="A111" s="258">
        <v>0</v>
      </c>
      <c r="B111" s="30"/>
      <c r="C111" s="31">
        <v>1061580</v>
      </c>
      <c r="D111" s="32">
        <v>1061598</v>
      </c>
      <c r="E111" s="32">
        <v>1061605</v>
      </c>
      <c r="F111" s="32">
        <v>1061613</v>
      </c>
      <c r="G111" s="32"/>
      <c r="H111" s="32"/>
      <c r="I111" s="32"/>
      <c r="J111" s="32"/>
      <c r="K111" s="346"/>
      <c r="M111" s="152"/>
    </row>
    <row r="112" spans="1:13" ht="12" thickBot="1">
      <c r="A112" s="258"/>
      <c r="B112" s="215"/>
      <c r="C112" s="22" t="s">
        <v>3988</v>
      </c>
      <c r="D112" s="23" t="s">
        <v>3989</v>
      </c>
      <c r="E112" s="23" t="s">
        <v>3990</v>
      </c>
      <c r="F112" s="23" t="s">
        <v>3991</v>
      </c>
      <c r="G112" s="23"/>
      <c r="H112" s="23"/>
      <c r="I112" s="23"/>
      <c r="J112" s="23"/>
      <c r="K112" s="347"/>
      <c r="M112" s="152"/>
    </row>
    <row r="113" spans="1:13">
      <c r="A113" s="258"/>
      <c r="B113" s="348" t="s">
        <v>3235</v>
      </c>
      <c r="C113" s="348"/>
      <c r="D113" s="348"/>
      <c r="E113" s="348"/>
      <c r="F113" s="348"/>
      <c r="G113" s="348"/>
      <c r="H113" s="348"/>
      <c r="I113" s="348"/>
      <c r="J113" s="349"/>
      <c r="K113" s="345" t="s">
        <v>2084</v>
      </c>
      <c r="M113" s="152"/>
    </row>
    <row r="114" spans="1:13">
      <c r="A114" s="258">
        <v>0</v>
      </c>
      <c r="B114" s="214"/>
      <c r="C114" s="20">
        <v>1061621</v>
      </c>
      <c r="D114" s="21">
        <v>1061647</v>
      </c>
      <c r="E114" s="21">
        <v>1061697</v>
      </c>
      <c r="F114" s="21">
        <v>1061712</v>
      </c>
      <c r="G114" s="21"/>
      <c r="H114" s="21"/>
      <c r="I114" s="21"/>
      <c r="J114" s="21"/>
      <c r="K114" s="346"/>
      <c r="M114" s="152"/>
    </row>
    <row r="115" spans="1:13">
      <c r="A115" s="258"/>
      <c r="B115" s="30"/>
      <c r="C115" s="31" t="s">
        <v>3983</v>
      </c>
      <c r="D115" s="32" t="s">
        <v>3984</v>
      </c>
      <c r="E115" s="32" t="s">
        <v>3985</v>
      </c>
      <c r="F115" s="32" t="s">
        <v>3986</v>
      </c>
      <c r="G115" s="32"/>
      <c r="H115" s="32"/>
      <c r="I115" s="32"/>
      <c r="J115" s="32"/>
      <c r="K115" s="346"/>
      <c r="M115" s="152"/>
    </row>
    <row r="116" spans="1:13">
      <c r="A116" s="258">
        <v>0</v>
      </c>
      <c r="B116" s="30"/>
      <c r="C116" s="31">
        <v>1061746</v>
      </c>
      <c r="D116" s="32">
        <v>1061788</v>
      </c>
      <c r="E116" s="32">
        <v>1061803</v>
      </c>
      <c r="F116" s="32">
        <v>1061829</v>
      </c>
      <c r="G116" s="32"/>
      <c r="H116" s="32"/>
      <c r="I116" s="32"/>
      <c r="J116" s="32"/>
      <c r="K116" s="346"/>
      <c r="M116" s="152"/>
    </row>
    <row r="117" spans="1:13" ht="12" thickBot="1">
      <c r="A117" s="258"/>
      <c r="B117" s="215"/>
      <c r="C117" s="22" t="s">
        <v>3988</v>
      </c>
      <c r="D117" s="23" t="s">
        <v>3989</v>
      </c>
      <c r="E117" s="23" t="s">
        <v>3990</v>
      </c>
      <c r="F117" s="23" t="s">
        <v>3991</v>
      </c>
      <c r="G117" s="23"/>
      <c r="H117" s="23"/>
      <c r="I117" s="23"/>
      <c r="J117" s="23"/>
      <c r="K117" s="347"/>
      <c r="M117" s="152"/>
    </row>
    <row r="118" spans="1:13">
      <c r="A118" s="258"/>
      <c r="B118" s="348" t="s">
        <v>3646</v>
      </c>
      <c r="C118" s="348"/>
      <c r="D118" s="348"/>
      <c r="E118" s="348"/>
      <c r="F118" s="348"/>
      <c r="G118" s="348"/>
      <c r="H118" s="348"/>
      <c r="I118" s="348"/>
      <c r="J118" s="349"/>
      <c r="K118" s="345" t="s">
        <v>2084</v>
      </c>
      <c r="M118" s="152"/>
    </row>
    <row r="119" spans="1:13">
      <c r="A119" s="258">
        <v>0</v>
      </c>
      <c r="B119" s="214"/>
      <c r="C119" s="20"/>
      <c r="D119" s="21">
        <v>1096066</v>
      </c>
      <c r="E119" s="21">
        <v>1096074</v>
      </c>
      <c r="F119" s="21"/>
      <c r="G119" s="21"/>
      <c r="H119" s="21"/>
      <c r="I119" s="21"/>
      <c r="J119" s="21"/>
      <c r="K119" s="346"/>
      <c r="M119" s="152"/>
    </row>
    <row r="120" spans="1:13">
      <c r="A120" s="258"/>
      <c r="B120" s="30"/>
      <c r="C120" s="31"/>
      <c r="D120" s="32" t="s">
        <v>3984</v>
      </c>
      <c r="E120" s="32" t="s">
        <v>3985</v>
      </c>
      <c r="F120" s="32"/>
      <c r="G120" s="32"/>
      <c r="H120" s="32"/>
      <c r="I120" s="32"/>
      <c r="J120" s="32"/>
      <c r="K120" s="346"/>
      <c r="M120" s="152"/>
    </row>
    <row r="121" spans="1:13">
      <c r="A121" s="258">
        <v>0</v>
      </c>
      <c r="B121" s="30"/>
      <c r="C121" s="31"/>
      <c r="D121" s="32">
        <v>1096090</v>
      </c>
      <c r="E121" s="32">
        <v>1096082</v>
      </c>
      <c r="F121" s="32"/>
      <c r="G121" s="32"/>
      <c r="H121" s="32"/>
      <c r="I121" s="32"/>
      <c r="J121" s="32"/>
      <c r="K121" s="346"/>
      <c r="M121" s="152"/>
    </row>
    <row r="122" spans="1:13" ht="12" thickBot="1">
      <c r="A122" s="258"/>
      <c r="B122" s="215"/>
      <c r="C122" s="22"/>
      <c r="D122" s="23" t="s">
        <v>3989</v>
      </c>
      <c r="E122" s="23" t="s">
        <v>3990</v>
      </c>
      <c r="F122" s="23"/>
      <c r="G122" s="23"/>
      <c r="H122" s="23"/>
      <c r="I122" s="23"/>
      <c r="J122" s="23"/>
      <c r="K122" s="347"/>
      <c r="M122" s="152"/>
    </row>
    <row r="123" spans="1:13" ht="12" customHeight="1">
      <c r="A123" s="258"/>
      <c r="B123" s="343" t="s">
        <v>685</v>
      </c>
      <c r="C123" s="343"/>
      <c r="D123" s="343"/>
      <c r="E123" s="343"/>
      <c r="F123" s="343"/>
      <c r="G123" s="343"/>
      <c r="H123" s="343"/>
      <c r="I123" s="343"/>
      <c r="J123" s="344"/>
      <c r="K123" s="345" t="s">
        <v>2084</v>
      </c>
    </row>
    <row r="124" spans="1:13">
      <c r="A124" s="258">
        <v>0</v>
      </c>
      <c r="B124" s="214">
        <v>1117523</v>
      </c>
      <c r="C124" s="20">
        <v>209775</v>
      </c>
      <c r="D124" s="21">
        <v>209783</v>
      </c>
      <c r="E124" s="21">
        <v>209791</v>
      </c>
      <c r="F124" s="21">
        <v>209809</v>
      </c>
      <c r="G124" s="21">
        <v>209890</v>
      </c>
      <c r="H124" s="21">
        <v>209908</v>
      </c>
      <c r="I124" s="21">
        <v>209916</v>
      </c>
      <c r="J124" s="21">
        <v>1117531</v>
      </c>
      <c r="K124" s="346"/>
    </row>
    <row r="125" spans="1:13" ht="12" thickBot="1">
      <c r="A125" s="258"/>
      <c r="B125" s="215">
        <v>1</v>
      </c>
      <c r="C125" s="22">
        <v>1.2</v>
      </c>
      <c r="D125" s="23" t="s">
        <v>3999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47"/>
    </row>
    <row r="126" spans="1:13" ht="12" customHeight="1">
      <c r="A126" s="258"/>
      <c r="B126" s="343" t="s">
        <v>686</v>
      </c>
      <c r="C126" s="343"/>
      <c r="D126" s="343"/>
      <c r="E126" s="343"/>
      <c r="F126" s="343"/>
      <c r="G126" s="343"/>
      <c r="H126" s="343"/>
      <c r="I126" s="343"/>
      <c r="J126" s="344"/>
      <c r="K126" s="345" t="s">
        <v>2084</v>
      </c>
    </row>
    <row r="127" spans="1:13">
      <c r="A127" s="258">
        <v>0</v>
      </c>
      <c r="B127" s="214"/>
      <c r="C127" s="20"/>
      <c r="D127" s="21">
        <v>209924</v>
      </c>
      <c r="E127" s="21">
        <v>209932</v>
      </c>
      <c r="F127" s="21">
        <v>209940</v>
      </c>
      <c r="G127" s="21">
        <v>209957</v>
      </c>
      <c r="H127" s="21"/>
      <c r="I127" s="21"/>
      <c r="J127" s="21"/>
      <c r="K127" s="346"/>
    </row>
    <row r="128" spans="1:13" ht="12" thickBot="1">
      <c r="A128" s="258"/>
      <c r="B128" s="215"/>
      <c r="C128" s="22"/>
      <c r="D128" s="23">
        <v>1.2</v>
      </c>
      <c r="E128" s="23" t="s">
        <v>3999</v>
      </c>
      <c r="F128" s="23">
        <v>1.3</v>
      </c>
      <c r="G128" s="23">
        <v>1.4</v>
      </c>
      <c r="H128" s="23"/>
      <c r="I128" s="23"/>
      <c r="J128" s="23"/>
      <c r="K128" s="347"/>
    </row>
    <row r="129" spans="1:11" ht="12" customHeight="1">
      <c r="A129" s="258"/>
      <c r="B129" s="343" t="s">
        <v>687</v>
      </c>
      <c r="C129" s="343"/>
      <c r="D129" s="343"/>
      <c r="E129" s="343"/>
      <c r="F129" s="343"/>
      <c r="G129" s="343"/>
      <c r="H129" s="343"/>
      <c r="I129" s="343"/>
      <c r="J129" s="344"/>
      <c r="K129" s="345" t="s">
        <v>2084</v>
      </c>
    </row>
    <row r="130" spans="1:11">
      <c r="A130" s="258">
        <v>0</v>
      </c>
      <c r="B130" s="214">
        <v>166678</v>
      </c>
      <c r="C130" s="20">
        <v>166793</v>
      </c>
      <c r="D130" s="21">
        <v>166173</v>
      </c>
      <c r="E130" s="21">
        <v>166769</v>
      </c>
      <c r="F130" s="21">
        <v>166777</v>
      </c>
      <c r="G130" s="21">
        <v>166785</v>
      </c>
      <c r="H130" s="21">
        <v>168682</v>
      </c>
      <c r="I130" s="21">
        <v>168690</v>
      </c>
      <c r="J130" s="21">
        <v>168708</v>
      </c>
      <c r="K130" s="346"/>
    </row>
    <row r="131" spans="1:11" ht="12" thickBot="1">
      <c r="A131" s="258"/>
      <c r="B131" s="215">
        <v>1</v>
      </c>
      <c r="C131" s="22">
        <v>1.1000000000000001</v>
      </c>
      <c r="D131" s="23">
        <v>1.2</v>
      </c>
      <c r="E131" s="23">
        <v>1.3</v>
      </c>
      <c r="F131" s="23">
        <v>1.4</v>
      </c>
      <c r="G131" s="23">
        <v>1.6</v>
      </c>
      <c r="H131" s="23">
        <v>1.8</v>
      </c>
      <c r="I131" s="23">
        <v>2</v>
      </c>
      <c r="J131" s="23">
        <v>2.5</v>
      </c>
      <c r="K131" s="347"/>
    </row>
    <row r="132" spans="1:11" ht="12" customHeight="1">
      <c r="A132" s="258"/>
      <c r="B132" s="343" t="s">
        <v>688</v>
      </c>
      <c r="C132" s="343"/>
      <c r="D132" s="343"/>
      <c r="E132" s="343"/>
      <c r="F132" s="343"/>
      <c r="G132" s="343"/>
      <c r="H132" s="343"/>
      <c r="I132" s="343"/>
      <c r="J132" s="344"/>
      <c r="K132" s="345" t="s">
        <v>2084</v>
      </c>
    </row>
    <row r="133" spans="1:11">
      <c r="A133" s="258">
        <v>0</v>
      </c>
      <c r="B133" s="214">
        <v>166686</v>
      </c>
      <c r="C133" s="20">
        <v>166694</v>
      </c>
      <c r="D133" s="21">
        <v>166181</v>
      </c>
      <c r="E133" s="21">
        <v>166710</v>
      </c>
      <c r="F133" s="21">
        <v>166728</v>
      </c>
      <c r="G133" s="21">
        <v>166736</v>
      </c>
      <c r="H133" s="21">
        <v>166744</v>
      </c>
      <c r="I133" s="21">
        <v>168716</v>
      </c>
      <c r="J133" s="21">
        <v>168724</v>
      </c>
      <c r="K133" s="346"/>
    </row>
    <row r="134" spans="1:11" ht="12" thickBot="1">
      <c r="A134" s="258"/>
      <c r="B134" s="215">
        <v>1</v>
      </c>
      <c r="C134" s="22">
        <v>1.1000000000000001</v>
      </c>
      <c r="D134" s="23">
        <v>1.2</v>
      </c>
      <c r="E134" s="23">
        <v>1.3</v>
      </c>
      <c r="F134" s="23">
        <v>1.4</v>
      </c>
      <c r="G134" s="23">
        <v>1.6</v>
      </c>
      <c r="H134" s="23">
        <v>1.8</v>
      </c>
      <c r="I134" s="23">
        <v>2</v>
      </c>
      <c r="J134" s="23">
        <v>2.5</v>
      </c>
      <c r="K134" s="347"/>
    </row>
    <row r="135" spans="1:11" ht="12" customHeight="1">
      <c r="A135" s="258"/>
      <c r="B135" s="343" t="s">
        <v>689</v>
      </c>
      <c r="C135" s="343"/>
      <c r="D135" s="343"/>
      <c r="E135" s="343"/>
      <c r="F135" s="343"/>
      <c r="G135" s="343"/>
      <c r="H135" s="343"/>
      <c r="I135" s="343"/>
      <c r="J135" s="344"/>
      <c r="K135" s="345" t="s">
        <v>2084</v>
      </c>
    </row>
    <row r="136" spans="1:11">
      <c r="A136" s="258">
        <v>0</v>
      </c>
      <c r="B136" s="214">
        <v>167122</v>
      </c>
      <c r="C136" s="20">
        <v>167130</v>
      </c>
      <c r="D136" s="21">
        <v>167148</v>
      </c>
      <c r="E136" s="21">
        <v>167155</v>
      </c>
      <c r="F136" s="21"/>
      <c r="G136" s="21"/>
      <c r="H136" s="21"/>
      <c r="I136" s="21"/>
      <c r="J136" s="21"/>
      <c r="K136" s="346"/>
    </row>
    <row r="137" spans="1:11" ht="12" thickBot="1">
      <c r="A137" s="258"/>
      <c r="B137" s="215">
        <v>1.2</v>
      </c>
      <c r="C137" s="22" t="s">
        <v>4000</v>
      </c>
      <c r="D137" s="23">
        <v>1.3</v>
      </c>
      <c r="E137" s="23">
        <v>1.4</v>
      </c>
      <c r="F137" s="23"/>
      <c r="G137" s="23"/>
      <c r="H137" s="23"/>
      <c r="I137" s="23"/>
      <c r="J137" s="23"/>
      <c r="K137" s="347"/>
    </row>
    <row r="138" spans="1:11" ht="12" customHeight="1">
      <c r="A138" s="258"/>
      <c r="B138" s="343" t="s">
        <v>690</v>
      </c>
      <c r="C138" s="343"/>
      <c r="D138" s="343"/>
      <c r="E138" s="343"/>
      <c r="F138" s="343"/>
      <c r="G138" s="343"/>
      <c r="H138" s="343"/>
      <c r="I138" s="343"/>
      <c r="J138" s="344"/>
      <c r="K138" s="345" t="s">
        <v>2084</v>
      </c>
    </row>
    <row r="139" spans="1:11">
      <c r="A139" s="258">
        <v>0</v>
      </c>
      <c r="B139" s="214">
        <v>92932</v>
      </c>
      <c r="C139" s="20">
        <v>93336</v>
      </c>
      <c r="D139" s="21">
        <v>93344</v>
      </c>
      <c r="E139" s="21">
        <v>93351</v>
      </c>
      <c r="F139" s="21">
        <v>93369</v>
      </c>
      <c r="G139" s="21">
        <v>93377</v>
      </c>
      <c r="H139" s="21"/>
      <c r="I139" s="21"/>
      <c r="J139" s="21"/>
      <c r="K139" s="346"/>
    </row>
    <row r="140" spans="1:11" ht="12" thickBot="1">
      <c r="A140" s="258"/>
      <c r="B140" s="215">
        <v>0.8</v>
      </c>
      <c r="C140" s="22">
        <v>1.1000000000000001</v>
      </c>
      <c r="D140" s="23">
        <v>1.3</v>
      </c>
      <c r="E140" s="23">
        <v>1.5</v>
      </c>
      <c r="F140" s="23">
        <v>1.7</v>
      </c>
      <c r="G140" s="23">
        <v>2</v>
      </c>
      <c r="H140" s="23"/>
      <c r="I140" s="23"/>
      <c r="J140" s="23"/>
      <c r="K140" s="347"/>
    </row>
    <row r="141" spans="1:11">
      <c r="A141" s="258"/>
      <c r="B141" s="343" t="s">
        <v>3688</v>
      </c>
      <c r="C141" s="343"/>
      <c r="D141" s="343"/>
      <c r="E141" s="343"/>
      <c r="F141" s="343"/>
      <c r="G141" s="343"/>
      <c r="H141" s="343"/>
      <c r="I141" s="343"/>
      <c r="J141" s="344"/>
      <c r="K141" s="345" t="s">
        <v>2084</v>
      </c>
    </row>
    <row r="142" spans="1:11">
      <c r="A142" s="258">
        <v>0</v>
      </c>
      <c r="B142" s="214"/>
      <c r="C142" s="20">
        <v>1029562</v>
      </c>
      <c r="D142" s="21">
        <v>1029702</v>
      </c>
      <c r="E142" s="21"/>
      <c r="F142" s="21"/>
      <c r="G142" s="21"/>
      <c r="H142" s="21"/>
      <c r="I142" s="21"/>
      <c r="J142" s="21"/>
      <c r="K142" s="346"/>
    </row>
    <row r="143" spans="1:11" ht="12" thickBot="1">
      <c r="A143" s="258"/>
      <c r="B143" s="215"/>
      <c r="C143" s="22">
        <v>1.3</v>
      </c>
      <c r="D143" s="23">
        <v>1.4</v>
      </c>
      <c r="E143" s="23"/>
      <c r="F143" s="23"/>
      <c r="G143" s="23"/>
      <c r="H143" s="23"/>
      <c r="I143" s="23"/>
      <c r="J143" s="23"/>
      <c r="K143" s="347"/>
    </row>
    <row r="144" spans="1:11" ht="12" customHeight="1">
      <c r="A144" s="258"/>
      <c r="B144" s="343" t="s">
        <v>691</v>
      </c>
      <c r="C144" s="343"/>
      <c r="D144" s="343"/>
      <c r="E144" s="343"/>
      <c r="F144" s="343"/>
      <c r="G144" s="343"/>
      <c r="H144" s="343"/>
      <c r="I144" s="343"/>
      <c r="J144" s="344"/>
      <c r="K144" s="345" t="s">
        <v>2084</v>
      </c>
    </row>
    <row r="145" spans="1:11">
      <c r="A145" s="258">
        <v>0</v>
      </c>
      <c r="B145" s="214">
        <v>151183</v>
      </c>
      <c r="C145" s="20">
        <v>151191</v>
      </c>
      <c r="D145" s="21">
        <v>149302</v>
      </c>
      <c r="E145" s="21">
        <v>149310</v>
      </c>
      <c r="F145" s="21">
        <v>150391</v>
      </c>
      <c r="G145" s="21">
        <v>149328</v>
      </c>
      <c r="H145" s="21">
        <v>151209</v>
      </c>
      <c r="I145" s="21">
        <v>151217</v>
      </c>
      <c r="J145" s="21"/>
      <c r="K145" s="346"/>
    </row>
    <row r="146" spans="1:11" ht="12" thickBot="1">
      <c r="A146" s="258"/>
      <c r="B146" s="215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47"/>
    </row>
    <row r="147" spans="1:11" ht="10.5" customHeight="1">
      <c r="A147" s="258"/>
      <c r="B147" s="343" t="s">
        <v>691</v>
      </c>
      <c r="C147" s="343"/>
      <c r="D147" s="343"/>
      <c r="E147" s="343"/>
      <c r="F147" s="343"/>
      <c r="G147" s="343"/>
      <c r="H147" s="343"/>
      <c r="I147" s="343"/>
      <c r="J147" s="344"/>
      <c r="K147" s="345" t="s">
        <v>2084</v>
      </c>
    </row>
    <row r="148" spans="1:11">
      <c r="A148" s="258">
        <v>0</v>
      </c>
      <c r="B148" s="259">
        <v>154161</v>
      </c>
      <c r="C148" s="20"/>
      <c r="D148" s="21"/>
      <c r="E148" s="21"/>
      <c r="F148" s="21"/>
      <c r="G148" s="21"/>
      <c r="H148" s="21"/>
      <c r="I148" s="21"/>
      <c r="J148" s="21"/>
      <c r="K148" s="346"/>
    </row>
    <row r="149" spans="1:11" ht="12" thickBot="1">
      <c r="A149" s="258"/>
      <c r="B149" s="216">
        <v>4</v>
      </c>
      <c r="C149" s="22"/>
      <c r="D149" s="23"/>
      <c r="E149" s="23"/>
      <c r="F149" s="23"/>
      <c r="G149" s="23"/>
      <c r="H149" s="23"/>
      <c r="I149" s="23"/>
      <c r="J149" s="23"/>
      <c r="K149" s="347"/>
    </row>
    <row r="150" spans="1:11">
      <c r="A150" s="258"/>
      <c r="B150" s="255" t="s">
        <v>2252</v>
      </c>
      <c r="C150" s="253"/>
      <c r="D150" s="253"/>
      <c r="E150" s="253"/>
      <c r="F150" s="253"/>
      <c r="G150" s="253"/>
      <c r="H150" s="253"/>
      <c r="I150" s="253"/>
      <c r="J150" s="254"/>
      <c r="K150" s="345" t="s">
        <v>2084</v>
      </c>
    </row>
    <row r="151" spans="1:11">
      <c r="A151" s="258">
        <v>0</v>
      </c>
      <c r="B151" s="214">
        <v>157875</v>
      </c>
      <c r="C151" s="20">
        <v>157883</v>
      </c>
      <c r="D151" s="21">
        <v>157891</v>
      </c>
      <c r="E151" s="21">
        <v>157909</v>
      </c>
      <c r="F151" s="21">
        <v>157917</v>
      </c>
      <c r="G151" s="21">
        <v>157925</v>
      </c>
      <c r="H151" s="21">
        <v>157933</v>
      </c>
      <c r="I151" s="21">
        <v>157941</v>
      </c>
      <c r="J151" s="21"/>
      <c r="K151" s="346"/>
    </row>
    <row r="152" spans="1:11" ht="12" thickBot="1">
      <c r="A152" s="258"/>
      <c r="B152" s="215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47"/>
    </row>
    <row r="153" spans="1:11">
      <c r="A153" s="258"/>
      <c r="B153" s="255" t="s">
        <v>2252</v>
      </c>
      <c r="C153" s="253"/>
      <c r="D153" s="253"/>
      <c r="E153" s="253"/>
      <c r="F153" s="253"/>
      <c r="G153" s="253"/>
      <c r="H153" s="253"/>
      <c r="I153" s="253"/>
      <c r="J153" s="254"/>
      <c r="K153" s="345" t="s">
        <v>2084</v>
      </c>
    </row>
    <row r="154" spans="1:11">
      <c r="A154" s="258">
        <v>0</v>
      </c>
      <c r="B154" s="214">
        <v>157958</v>
      </c>
      <c r="C154" s="20"/>
      <c r="D154" s="21"/>
      <c r="E154" s="21"/>
      <c r="F154" s="21"/>
      <c r="G154" s="21"/>
      <c r="H154" s="21"/>
      <c r="I154" s="21"/>
      <c r="J154" s="21"/>
      <c r="K154" s="346"/>
    </row>
    <row r="155" spans="1:11" ht="12" thickBot="1">
      <c r="A155" s="258"/>
      <c r="B155" s="215">
        <v>4</v>
      </c>
      <c r="C155" s="22"/>
      <c r="D155" s="23"/>
      <c r="E155" s="23"/>
      <c r="F155" s="23"/>
      <c r="G155" s="23"/>
      <c r="H155" s="23"/>
      <c r="I155" s="23"/>
      <c r="J155" s="23"/>
      <c r="K155" s="347"/>
    </row>
    <row r="156" spans="1:11" ht="10.5" customHeight="1">
      <c r="A156" s="258"/>
      <c r="B156" s="343" t="s">
        <v>692</v>
      </c>
      <c r="C156" s="343"/>
      <c r="D156" s="343"/>
      <c r="E156" s="343"/>
      <c r="F156" s="343"/>
      <c r="G156" s="343"/>
      <c r="H156" s="343"/>
      <c r="I156" s="343"/>
      <c r="J156" s="344"/>
      <c r="K156" s="345" t="s">
        <v>2084</v>
      </c>
    </row>
    <row r="157" spans="1:11">
      <c r="A157" s="258">
        <v>0</v>
      </c>
      <c r="B157" s="214">
        <v>151225</v>
      </c>
      <c r="C157" s="20">
        <v>151233</v>
      </c>
      <c r="D157" s="21">
        <v>150342</v>
      </c>
      <c r="E157" s="21">
        <v>149344</v>
      </c>
      <c r="F157" s="21">
        <v>150409</v>
      </c>
      <c r="G157" s="21">
        <v>149351</v>
      </c>
      <c r="H157" s="21">
        <v>151241</v>
      </c>
      <c r="I157" s="21">
        <v>151258</v>
      </c>
      <c r="J157" s="21"/>
      <c r="K157" s="346"/>
    </row>
    <row r="158" spans="1:11" ht="12" thickBot="1">
      <c r="A158" s="258"/>
      <c r="B158" s="215">
        <v>0.8</v>
      </c>
      <c r="C158" s="22">
        <v>1</v>
      </c>
      <c r="D158" s="23">
        <v>1.3</v>
      </c>
      <c r="E158" s="23">
        <v>1.6</v>
      </c>
      <c r="F158" s="23">
        <v>1.8</v>
      </c>
      <c r="G158" s="23">
        <v>2</v>
      </c>
      <c r="H158" s="23">
        <v>2.5</v>
      </c>
      <c r="I158" s="23">
        <v>3</v>
      </c>
      <c r="J158" s="23"/>
      <c r="K158" s="347"/>
    </row>
    <row r="159" spans="1:11" ht="12" customHeight="1">
      <c r="A159" s="258"/>
      <c r="B159" s="343" t="s">
        <v>692</v>
      </c>
      <c r="C159" s="343"/>
      <c r="D159" s="343"/>
      <c r="E159" s="343"/>
      <c r="F159" s="343"/>
      <c r="G159" s="343"/>
      <c r="H159" s="343"/>
      <c r="I159" s="343"/>
      <c r="J159" s="344"/>
      <c r="K159" s="345" t="s">
        <v>2084</v>
      </c>
    </row>
    <row r="160" spans="1:11">
      <c r="A160" s="258">
        <v>0</v>
      </c>
      <c r="B160" s="214">
        <v>154179</v>
      </c>
      <c r="C160" s="20"/>
      <c r="D160" s="21"/>
      <c r="E160" s="21"/>
      <c r="F160" s="21"/>
      <c r="G160" s="21"/>
      <c r="H160" s="21"/>
      <c r="I160" s="21"/>
      <c r="J160" s="21"/>
      <c r="K160" s="346"/>
    </row>
    <row r="161" spans="1:11" ht="12" thickBot="1">
      <c r="A161" s="258"/>
      <c r="B161" s="215">
        <v>4</v>
      </c>
      <c r="C161" s="22"/>
      <c r="D161" s="23"/>
      <c r="E161" s="23"/>
      <c r="F161" s="23"/>
      <c r="G161" s="23"/>
      <c r="H161" s="23"/>
      <c r="I161" s="23"/>
      <c r="J161" s="23"/>
      <c r="K161" s="347"/>
    </row>
    <row r="162" spans="1:11">
      <c r="A162" s="258"/>
      <c r="B162" s="260" t="s">
        <v>693</v>
      </c>
      <c r="C162" s="24"/>
      <c r="D162" s="25"/>
      <c r="E162" s="25"/>
      <c r="F162" s="25"/>
      <c r="G162" s="25"/>
      <c r="H162" s="25"/>
      <c r="I162" s="25"/>
      <c r="J162" s="25"/>
      <c r="K162" s="345" t="s">
        <v>2084</v>
      </c>
    </row>
    <row r="163" spans="1:11">
      <c r="A163" s="258">
        <v>0</v>
      </c>
      <c r="B163" s="214">
        <v>164962</v>
      </c>
      <c r="C163" s="26"/>
      <c r="D163" s="27"/>
      <c r="E163" s="27"/>
      <c r="F163" s="27"/>
      <c r="G163" s="27"/>
      <c r="H163" s="27"/>
      <c r="I163" s="27"/>
      <c r="J163" s="27"/>
      <c r="K163" s="346"/>
    </row>
    <row r="164" spans="1:11" ht="12" thickBot="1">
      <c r="A164" s="258"/>
      <c r="B164" s="215">
        <v>1.6</v>
      </c>
      <c r="C164" s="22"/>
      <c r="D164" s="23"/>
      <c r="E164" s="23"/>
      <c r="F164" s="23"/>
      <c r="G164" s="23"/>
      <c r="H164" s="23"/>
      <c r="I164" s="23"/>
      <c r="J164" s="23"/>
      <c r="K164" s="347"/>
    </row>
    <row r="165" spans="1:11" ht="12" customHeight="1">
      <c r="A165" s="258"/>
      <c r="B165" s="343" t="s">
        <v>694</v>
      </c>
      <c r="C165" s="343"/>
      <c r="D165" s="343"/>
      <c r="E165" s="343"/>
      <c r="F165" s="343"/>
      <c r="G165" s="343"/>
      <c r="H165" s="343"/>
      <c r="I165" s="343"/>
      <c r="J165" s="344"/>
      <c r="K165" s="345" t="s">
        <v>2084</v>
      </c>
    </row>
    <row r="166" spans="1:11">
      <c r="A166" s="258">
        <v>0</v>
      </c>
      <c r="B166" s="214">
        <v>161034</v>
      </c>
      <c r="C166" s="20">
        <v>151266</v>
      </c>
      <c r="D166" s="20">
        <v>151274</v>
      </c>
      <c r="E166" s="21">
        <v>153353</v>
      </c>
      <c r="F166" s="21"/>
      <c r="G166" s="21"/>
      <c r="H166" s="21"/>
      <c r="I166" s="21"/>
      <c r="J166" s="21"/>
      <c r="K166" s="346"/>
    </row>
    <row r="167" spans="1:11" ht="12" thickBot="1">
      <c r="A167" s="258"/>
      <c r="B167" s="215">
        <v>1.3</v>
      </c>
      <c r="C167" s="22">
        <v>1.6</v>
      </c>
      <c r="D167" s="22">
        <v>1.8</v>
      </c>
      <c r="E167" s="23">
        <v>2</v>
      </c>
      <c r="F167" s="23"/>
      <c r="G167" s="23"/>
      <c r="H167" s="23"/>
      <c r="I167" s="23"/>
      <c r="J167" s="23"/>
      <c r="K167" s="347"/>
    </row>
    <row r="168" spans="1:11" ht="12" customHeight="1">
      <c r="A168" s="258"/>
      <c r="B168" s="343" t="s">
        <v>695</v>
      </c>
      <c r="C168" s="343"/>
      <c r="D168" s="343"/>
      <c r="E168" s="343"/>
      <c r="F168" s="343"/>
      <c r="G168" s="343"/>
      <c r="H168" s="343"/>
      <c r="I168" s="343"/>
      <c r="J168" s="344"/>
      <c r="K168" s="345" t="s">
        <v>2084</v>
      </c>
    </row>
    <row r="169" spans="1:11">
      <c r="A169" s="258">
        <v>0</v>
      </c>
      <c r="B169" s="214">
        <v>132092</v>
      </c>
      <c r="C169" s="20">
        <v>132100</v>
      </c>
      <c r="D169" s="21">
        <v>132118</v>
      </c>
      <c r="E169" s="21">
        <v>132126</v>
      </c>
      <c r="F169" s="21">
        <v>132134</v>
      </c>
      <c r="G169" s="21">
        <v>132142</v>
      </c>
      <c r="H169" s="21">
        <v>153486</v>
      </c>
      <c r="I169" s="21">
        <v>153494</v>
      </c>
      <c r="J169" s="21"/>
      <c r="K169" s="346"/>
    </row>
    <row r="170" spans="1:11" ht="12" thickBot="1">
      <c r="A170" s="258"/>
      <c r="B170" s="215">
        <v>0.8</v>
      </c>
      <c r="C170" s="22">
        <v>1.1000000000000001</v>
      </c>
      <c r="D170" s="23">
        <v>1.3</v>
      </c>
      <c r="E170" s="23">
        <v>1.5</v>
      </c>
      <c r="F170" s="23">
        <v>1.7</v>
      </c>
      <c r="G170" s="23">
        <v>2</v>
      </c>
      <c r="H170" s="23">
        <v>2.5</v>
      </c>
      <c r="I170" s="23">
        <v>3</v>
      </c>
      <c r="J170" s="23"/>
      <c r="K170" s="347"/>
    </row>
    <row r="171" spans="1:11" ht="10.5" customHeight="1">
      <c r="A171" s="258"/>
      <c r="B171" s="343" t="s">
        <v>696</v>
      </c>
      <c r="C171" s="343"/>
      <c r="D171" s="343"/>
      <c r="E171" s="343"/>
      <c r="F171" s="343"/>
      <c r="G171" s="343"/>
      <c r="H171" s="343"/>
      <c r="I171" s="343"/>
      <c r="J171" s="344"/>
      <c r="K171" s="345" t="s">
        <v>2084</v>
      </c>
    </row>
    <row r="172" spans="1:11">
      <c r="A172" s="258">
        <v>0</v>
      </c>
      <c r="B172" s="214">
        <v>141903</v>
      </c>
      <c r="C172" s="20">
        <v>141911</v>
      </c>
      <c r="D172" s="21">
        <v>141929</v>
      </c>
      <c r="E172" s="21">
        <v>141937</v>
      </c>
      <c r="F172" s="21">
        <v>141945</v>
      </c>
      <c r="G172" s="21">
        <v>141952</v>
      </c>
      <c r="H172" s="21"/>
      <c r="I172" s="21"/>
      <c r="J172" s="21"/>
      <c r="K172" s="346"/>
    </row>
    <row r="173" spans="1:11" ht="12" thickBot="1">
      <c r="A173" s="258"/>
      <c r="B173" s="215">
        <v>0.8</v>
      </c>
      <c r="C173" s="22">
        <v>1.1000000000000001</v>
      </c>
      <c r="D173" s="23">
        <v>1.3</v>
      </c>
      <c r="E173" s="23">
        <v>1.5</v>
      </c>
      <c r="F173" s="23">
        <v>1.7</v>
      </c>
      <c r="G173" s="23">
        <v>2</v>
      </c>
      <c r="H173" s="23"/>
      <c r="I173" s="23"/>
      <c r="J173" s="23"/>
      <c r="K173" s="347"/>
    </row>
    <row r="174" spans="1:11" ht="12" customHeight="1">
      <c r="A174" s="258"/>
      <c r="B174" s="343" t="s">
        <v>697</v>
      </c>
      <c r="C174" s="343"/>
      <c r="D174" s="343"/>
      <c r="E174" s="343"/>
      <c r="F174" s="343"/>
      <c r="G174" s="343"/>
      <c r="H174" s="343"/>
      <c r="I174" s="343"/>
      <c r="J174" s="344"/>
      <c r="K174" s="345" t="s">
        <v>2084</v>
      </c>
    </row>
    <row r="175" spans="1:11">
      <c r="A175" s="258">
        <v>0</v>
      </c>
      <c r="B175" s="214">
        <v>154344</v>
      </c>
      <c r="C175" s="20">
        <v>154351</v>
      </c>
      <c r="D175" s="21">
        <v>154369</v>
      </c>
      <c r="E175" s="21"/>
      <c r="F175" s="21"/>
      <c r="G175" s="21"/>
      <c r="H175" s="21"/>
      <c r="I175" s="21"/>
      <c r="J175" s="21"/>
      <c r="K175" s="346"/>
    </row>
    <row r="176" spans="1:11" ht="12" thickBot="1">
      <c r="A176" s="258"/>
      <c r="B176" s="215">
        <v>2.5</v>
      </c>
      <c r="C176" s="22">
        <v>3</v>
      </c>
      <c r="D176" s="23">
        <v>4</v>
      </c>
      <c r="E176" s="23"/>
      <c r="F176" s="23"/>
      <c r="G176" s="23"/>
      <c r="H176" s="23"/>
      <c r="I176" s="23"/>
      <c r="J176" s="23"/>
      <c r="K176" s="347"/>
    </row>
    <row r="177" spans="1:11">
      <c r="A177" s="258"/>
      <c r="B177" s="260" t="s">
        <v>698</v>
      </c>
      <c r="C177" s="24"/>
      <c r="D177" s="25"/>
      <c r="E177" s="25"/>
      <c r="F177" s="25"/>
      <c r="G177" s="25"/>
      <c r="H177" s="25"/>
      <c r="I177" s="25"/>
      <c r="J177" s="25"/>
      <c r="K177" s="345" t="s">
        <v>2084</v>
      </c>
    </row>
    <row r="178" spans="1:11">
      <c r="A178" s="258">
        <v>0</v>
      </c>
      <c r="B178" s="214">
        <v>161232</v>
      </c>
      <c r="C178" s="26"/>
      <c r="D178" s="27"/>
      <c r="E178" s="27"/>
      <c r="F178" s="27"/>
      <c r="G178" s="27"/>
      <c r="H178" s="27"/>
      <c r="I178" s="27"/>
      <c r="J178" s="27"/>
      <c r="K178" s="346"/>
    </row>
    <row r="179" spans="1:11" ht="12" thickBot="1">
      <c r="A179" s="258"/>
      <c r="B179" s="215">
        <v>1.6</v>
      </c>
      <c r="C179" s="22"/>
      <c r="D179" s="23"/>
      <c r="E179" s="23"/>
      <c r="F179" s="23"/>
      <c r="G179" s="23"/>
      <c r="H179" s="23"/>
      <c r="I179" s="23"/>
      <c r="J179" s="23"/>
      <c r="K179" s="347"/>
    </row>
    <row r="180" spans="1:11" ht="12" customHeight="1">
      <c r="A180" s="258"/>
      <c r="B180" s="260" t="s">
        <v>699</v>
      </c>
      <c r="C180" s="24"/>
      <c r="D180" s="25"/>
      <c r="E180" s="25"/>
      <c r="F180" s="25"/>
      <c r="G180" s="25"/>
      <c r="H180" s="25"/>
      <c r="I180" s="25"/>
      <c r="J180" s="25"/>
      <c r="K180" s="345" t="s">
        <v>2084</v>
      </c>
    </row>
    <row r="181" spans="1:11">
      <c r="A181" s="258">
        <v>0</v>
      </c>
      <c r="B181" s="214">
        <v>182592</v>
      </c>
      <c r="C181" s="20">
        <v>146969</v>
      </c>
      <c r="D181" s="21">
        <v>145193</v>
      </c>
      <c r="E181" s="21">
        <v>145201</v>
      </c>
      <c r="F181" s="21">
        <v>145219</v>
      </c>
      <c r="G181" s="21">
        <v>145185</v>
      </c>
      <c r="H181" s="21"/>
      <c r="I181" s="21"/>
      <c r="J181" s="21"/>
      <c r="K181" s="346"/>
    </row>
    <row r="182" spans="1:11" ht="12" thickBot="1">
      <c r="A182" s="258"/>
      <c r="B182" s="215" t="s">
        <v>4001</v>
      </c>
      <c r="C182" s="22">
        <v>1.4</v>
      </c>
      <c r="D182" s="23">
        <v>1.6</v>
      </c>
      <c r="E182" s="23">
        <v>1.8</v>
      </c>
      <c r="F182" s="23">
        <v>2</v>
      </c>
      <c r="G182" s="23" t="s">
        <v>4002</v>
      </c>
      <c r="H182" s="23"/>
      <c r="I182" s="23"/>
      <c r="J182" s="23"/>
      <c r="K182" s="347"/>
    </row>
    <row r="183" spans="1:11" ht="12" customHeight="1">
      <c r="A183" s="258"/>
      <c r="B183" s="343" t="s">
        <v>700</v>
      </c>
      <c r="C183" s="343"/>
      <c r="D183" s="343"/>
      <c r="E183" s="343"/>
      <c r="F183" s="343"/>
      <c r="G183" s="343"/>
      <c r="H183" s="343"/>
      <c r="I183" s="343"/>
      <c r="J183" s="344"/>
      <c r="K183" s="345" t="s">
        <v>2084</v>
      </c>
    </row>
    <row r="184" spans="1:11">
      <c r="A184" s="258">
        <v>0</v>
      </c>
      <c r="B184" s="214">
        <v>153023</v>
      </c>
      <c r="C184" s="20">
        <v>146134</v>
      </c>
      <c r="D184" s="21">
        <v>146142</v>
      </c>
      <c r="E184" s="21">
        <v>147421</v>
      </c>
      <c r="F184" s="21">
        <v>146217</v>
      </c>
      <c r="G184" s="21"/>
      <c r="H184" s="21"/>
      <c r="I184" s="21"/>
      <c r="J184" s="21"/>
      <c r="K184" s="346"/>
    </row>
    <row r="185" spans="1:11" ht="12" thickBot="1">
      <c r="A185" s="258"/>
      <c r="B185" s="215">
        <v>1.4</v>
      </c>
      <c r="C185" s="22">
        <v>1.6</v>
      </c>
      <c r="D185" s="23">
        <v>1.8</v>
      </c>
      <c r="E185" s="23">
        <v>2</v>
      </c>
      <c r="F185" s="23" t="s">
        <v>4002</v>
      </c>
      <c r="G185" s="23"/>
      <c r="H185" s="23"/>
      <c r="I185" s="23"/>
      <c r="J185" s="23"/>
      <c r="K185" s="347"/>
    </row>
    <row r="186" spans="1:11" ht="12" customHeight="1">
      <c r="A186" s="258"/>
      <c r="B186" s="343" t="s">
        <v>1968</v>
      </c>
      <c r="C186" s="343"/>
      <c r="D186" s="343"/>
      <c r="E186" s="343"/>
      <c r="F186" s="343"/>
      <c r="G186" s="343"/>
      <c r="H186" s="343"/>
      <c r="I186" s="343"/>
      <c r="J186" s="344"/>
      <c r="K186" s="345" t="s">
        <v>2084</v>
      </c>
    </row>
    <row r="187" spans="1:11">
      <c r="A187" s="258">
        <v>0</v>
      </c>
      <c r="B187" s="214"/>
      <c r="C187" s="20"/>
      <c r="D187" s="21">
        <v>175182</v>
      </c>
      <c r="E187" s="21"/>
      <c r="F187" s="21"/>
      <c r="G187" s="21"/>
      <c r="H187" s="21"/>
      <c r="I187" s="21"/>
      <c r="J187" s="21"/>
      <c r="K187" s="346"/>
    </row>
    <row r="188" spans="1:11" ht="12" thickBot="1">
      <c r="A188" s="258"/>
      <c r="B188" s="215"/>
      <c r="C188" s="22"/>
      <c r="D188" s="23">
        <v>1.8</v>
      </c>
      <c r="E188" s="23"/>
      <c r="F188" s="23"/>
      <c r="G188" s="23"/>
      <c r="H188" s="23"/>
      <c r="I188" s="23"/>
      <c r="J188" s="23"/>
      <c r="K188" s="347"/>
    </row>
    <row r="189" spans="1:11" ht="12" customHeight="1">
      <c r="A189" s="258"/>
      <c r="B189" s="343" t="s">
        <v>701</v>
      </c>
      <c r="C189" s="343"/>
      <c r="D189" s="343"/>
      <c r="E189" s="343"/>
      <c r="F189" s="343"/>
      <c r="G189" s="343"/>
      <c r="H189" s="343"/>
      <c r="I189" s="343"/>
      <c r="J189" s="344"/>
      <c r="K189" s="345" t="s">
        <v>2084</v>
      </c>
    </row>
    <row r="190" spans="1:11">
      <c r="A190" s="258">
        <v>0</v>
      </c>
      <c r="B190" s="214">
        <v>202416</v>
      </c>
      <c r="C190" s="20">
        <v>198234</v>
      </c>
      <c r="D190" s="21">
        <v>198242</v>
      </c>
      <c r="E190" s="21">
        <v>198200</v>
      </c>
      <c r="F190" s="21">
        <v>198218</v>
      </c>
      <c r="G190" s="21">
        <v>198226</v>
      </c>
      <c r="H190" s="21"/>
      <c r="I190" s="21"/>
      <c r="J190" s="21"/>
      <c r="K190" s="346"/>
    </row>
    <row r="191" spans="1:11" ht="12" thickBot="1">
      <c r="A191" s="258"/>
      <c r="B191" s="215">
        <v>0.5</v>
      </c>
      <c r="C191" s="22">
        <v>1.4</v>
      </c>
      <c r="D191" s="23">
        <v>1.6</v>
      </c>
      <c r="E191" s="23" t="s">
        <v>3995</v>
      </c>
      <c r="F191" s="23" t="s">
        <v>3996</v>
      </c>
      <c r="G191" s="23" t="s">
        <v>3997</v>
      </c>
      <c r="H191" s="23"/>
      <c r="I191" s="23"/>
      <c r="J191" s="23"/>
      <c r="K191" s="347"/>
    </row>
    <row r="192" spans="1:11" ht="12" customHeight="1">
      <c r="A192" s="258"/>
      <c r="B192" s="343" t="s">
        <v>702</v>
      </c>
      <c r="C192" s="343"/>
      <c r="D192" s="343"/>
      <c r="E192" s="343"/>
      <c r="F192" s="343"/>
      <c r="G192" s="343"/>
      <c r="H192" s="343"/>
      <c r="I192" s="343"/>
      <c r="J192" s="344"/>
      <c r="K192" s="345" t="s">
        <v>2084</v>
      </c>
    </row>
    <row r="193" spans="1:11">
      <c r="A193" s="258">
        <v>0</v>
      </c>
      <c r="B193" s="214">
        <v>202390</v>
      </c>
      <c r="C193" s="20">
        <v>198358</v>
      </c>
      <c r="D193" s="21">
        <v>198366</v>
      </c>
      <c r="E193" s="21"/>
      <c r="F193" s="21"/>
      <c r="G193" s="21"/>
      <c r="H193" s="21"/>
      <c r="I193" s="21"/>
      <c r="J193" s="21"/>
      <c r="K193" s="346"/>
    </row>
    <row r="194" spans="1:11" ht="12" thickBot="1">
      <c r="A194" s="258"/>
      <c r="B194" s="215" t="s">
        <v>3995</v>
      </c>
      <c r="C194" s="22" t="s">
        <v>3996</v>
      </c>
      <c r="D194" s="23" t="s">
        <v>3997</v>
      </c>
      <c r="E194" s="23"/>
      <c r="F194" s="23"/>
      <c r="G194" s="23"/>
      <c r="H194" s="23"/>
      <c r="I194" s="23"/>
      <c r="J194" s="23"/>
      <c r="K194" s="347"/>
    </row>
    <row r="195" spans="1:11" ht="12" customHeight="1">
      <c r="A195" s="258"/>
      <c r="B195" s="343" t="s">
        <v>703</v>
      </c>
      <c r="C195" s="343"/>
      <c r="D195" s="343"/>
      <c r="E195" s="343"/>
      <c r="F195" s="343"/>
      <c r="G195" s="343"/>
      <c r="H195" s="343"/>
      <c r="I195" s="343"/>
      <c r="J195" s="344"/>
      <c r="K195" s="345" t="s">
        <v>2084</v>
      </c>
    </row>
    <row r="196" spans="1:11">
      <c r="A196" s="258">
        <v>0</v>
      </c>
      <c r="B196" s="214">
        <v>187450</v>
      </c>
      <c r="C196" s="20">
        <v>187468</v>
      </c>
      <c r="D196" s="21">
        <v>187476</v>
      </c>
      <c r="E196" s="21">
        <v>187484</v>
      </c>
      <c r="F196" s="21">
        <v>187492</v>
      </c>
      <c r="G196" s="21">
        <v>197152</v>
      </c>
      <c r="H196" s="21"/>
      <c r="I196" s="21"/>
      <c r="J196" s="21"/>
      <c r="K196" s="346"/>
    </row>
    <row r="197" spans="1:11" ht="12" thickBot="1">
      <c r="A197" s="258"/>
      <c r="B197" s="215">
        <v>0.3</v>
      </c>
      <c r="C197" s="22">
        <v>0.5</v>
      </c>
      <c r="D197" s="23">
        <v>0.8</v>
      </c>
      <c r="E197" s="23">
        <v>1</v>
      </c>
      <c r="F197" s="23">
        <v>1.2</v>
      </c>
      <c r="G197" s="23">
        <v>1.4</v>
      </c>
      <c r="H197" s="23"/>
      <c r="I197" s="23"/>
      <c r="J197" s="23"/>
      <c r="K197" s="347"/>
    </row>
    <row r="198" spans="1:11" ht="12" customHeight="1">
      <c r="A198" s="258"/>
      <c r="B198" s="343" t="s">
        <v>704</v>
      </c>
      <c r="C198" s="343"/>
      <c r="D198" s="343"/>
      <c r="E198" s="343"/>
      <c r="F198" s="343"/>
      <c r="G198" s="343"/>
      <c r="H198" s="343"/>
      <c r="I198" s="343"/>
      <c r="J198" s="344"/>
      <c r="K198" s="345" t="s">
        <v>2084</v>
      </c>
    </row>
    <row r="199" spans="1:11">
      <c r="A199" s="258">
        <v>0</v>
      </c>
      <c r="B199" s="214">
        <v>187682</v>
      </c>
      <c r="C199" s="20"/>
      <c r="D199" s="21"/>
      <c r="E199" s="21"/>
      <c r="F199" s="21"/>
      <c r="G199" s="21"/>
      <c r="H199" s="21"/>
      <c r="I199" s="21"/>
      <c r="J199" s="21"/>
      <c r="K199" s="346"/>
    </row>
    <row r="200" spans="1:11" ht="12" thickBot="1">
      <c r="A200" s="258"/>
      <c r="B200" s="215">
        <v>1.4</v>
      </c>
      <c r="C200" s="22"/>
      <c r="D200" s="23"/>
      <c r="E200" s="23"/>
      <c r="F200" s="23"/>
      <c r="G200" s="23"/>
      <c r="H200" s="23"/>
      <c r="I200" s="23"/>
      <c r="J200" s="23"/>
      <c r="K200" s="347"/>
    </row>
    <row r="201" spans="1:11" ht="12" customHeight="1">
      <c r="A201" s="258"/>
      <c r="B201" s="343" t="s">
        <v>705</v>
      </c>
      <c r="C201" s="343"/>
      <c r="D201" s="343"/>
      <c r="E201" s="343"/>
      <c r="F201" s="343"/>
      <c r="G201" s="343"/>
      <c r="H201" s="343"/>
      <c r="I201" s="343"/>
      <c r="J201" s="344"/>
      <c r="K201" s="345" t="s">
        <v>2084</v>
      </c>
    </row>
    <row r="202" spans="1:11">
      <c r="A202" s="258">
        <v>0</v>
      </c>
      <c r="B202" s="214">
        <v>72900</v>
      </c>
      <c r="C202" s="20">
        <v>73734</v>
      </c>
      <c r="D202" s="21">
        <v>74120</v>
      </c>
      <c r="E202" s="21"/>
      <c r="F202" s="21"/>
      <c r="G202" s="21"/>
      <c r="H202" s="21"/>
      <c r="I202" s="21"/>
      <c r="J202" s="21"/>
      <c r="K202" s="346"/>
    </row>
    <row r="203" spans="1:11" ht="12" thickBot="1">
      <c r="A203" s="258"/>
      <c r="B203" s="215" t="s">
        <v>4003</v>
      </c>
      <c r="C203" s="22">
        <v>1.7</v>
      </c>
      <c r="D203" s="23">
        <v>2</v>
      </c>
      <c r="E203" s="23"/>
      <c r="F203" s="23"/>
      <c r="G203" s="23"/>
      <c r="H203" s="23"/>
      <c r="I203" s="23"/>
      <c r="J203" s="23"/>
      <c r="K203" s="347"/>
    </row>
    <row r="204" spans="1:11" ht="10.5" customHeight="1">
      <c r="A204" s="258"/>
      <c r="B204" s="343" t="s">
        <v>706</v>
      </c>
      <c r="C204" s="343"/>
      <c r="D204" s="343"/>
      <c r="E204" s="343"/>
      <c r="F204" s="343"/>
      <c r="G204" s="343"/>
      <c r="H204" s="343"/>
      <c r="I204" s="343"/>
      <c r="J204" s="344"/>
      <c r="K204" s="345" t="s">
        <v>2084</v>
      </c>
    </row>
    <row r="205" spans="1:11">
      <c r="A205" s="258">
        <v>0</v>
      </c>
      <c r="B205" s="214">
        <v>86181</v>
      </c>
      <c r="C205" s="20">
        <v>86199</v>
      </c>
      <c r="D205" s="21">
        <v>86207</v>
      </c>
      <c r="E205" s="21">
        <v>86215</v>
      </c>
      <c r="F205" s="21">
        <v>86223</v>
      </c>
      <c r="G205" s="21"/>
      <c r="H205" s="21"/>
      <c r="I205" s="21"/>
      <c r="J205" s="21"/>
      <c r="K205" s="346"/>
    </row>
    <row r="206" spans="1:11" ht="12" thickBot="1">
      <c r="A206" s="258"/>
      <c r="B206" s="215">
        <v>0.2</v>
      </c>
      <c r="C206" s="28">
        <v>0.35</v>
      </c>
      <c r="D206" s="23">
        <v>0.5</v>
      </c>
      <c r="E206" s="23">
        <v>0.8</v>
      </c>
      <c r="F206" s="23">
        <v>1</v>
      </c>
      <c r="G206" s="23"/>
      <c r="H206" s="23"/>
      <c r="I206" s="23"/>
      <c r="J206" s="23"/>
      <c r="K206" s="347"/>
    </row>
    <row r="207" spans="1:11" ht="12" customHeight="1">
      <c r="A207" s="258"/>
      <c r="B207" s="343" t="s">
        <v>707</v>
      </c>
      <c r="C207" s="343"/>
      <c r="D207" s="343"/>
      <c r="E207" s="343"/>
      <c r="F207" s="343"/>
      <c r="G207" s="343"/>
      <c r="H207" s="343"/>
      <c r="I207" s="343"/>
      <c r="J207" s="344"/>
      <c r="K207" s="345" t="s">
        <v>2084</v>
      </c>
    </row>
    <row r="208" spans="1:11">
      <c r="A208" s="258">
        <v>0</v>
      </c>
      <c r="B208" s="214">
        <v>65078</v>
      </c>
      <c r="C208" s="20">
        <v>65581</v>
      </c>
      <c r="D208" s="21">
        <v>65649</v>
      </c>
      <c r="E208" s="21">
        <v>66316</v>
      </c>
      <c r="F208" s="21">
        <v>69229</v>
      </c>
      <c r="G208" s="21"/>
      <c r="H208" s="21"/>
      <c r="I208" s="21"/>
      <c r="J208" s="21"/>
      <c r="K208" s="346"/>
    </row>
    <row r="209" spans="1:11" ht="12" thickBot="1">
      <c r="A209" s="258"/>
      <c r="B209" s="215">
        <v>0.2</v>
      </c>
      <c r="C209" s="28">
        <v>0.35</v>
      </c>
      <c r="D209" s="23">
        <v>0.5</v>
      </c>
      <c r="E209" s="23">
        <v>0.8</v>
      </c>
      <c r="F209" s="23">
        <v>1</v>
      </c>
      <c r="G209" s="23"/>
      <c r="H209" s="23"/>
      <c r="I209" s="23"/>
      <c r="J209" s="23"/>
      <c r="K209" s="347"/>
    </row>
    <row r="210" spans="1:11" ht="12" customHeight="1">
      <c r="A210" s="258"/>
      <c r="B210" s="343" t="s">
        <v>708</v>
      </c>
      <c r="C210" s="343"/>
      <c r="D210" s="343"/>
      <c r="E210" s="343"/>
      <c r="F210" s="343"/>
      <c r="G210" s="343"/>
      <c r="H210" s="343"/>
      <c r="I210" s="343"/>
      <c r="J210" s="344"/>
      <c r="K210" s="345" t="s">
        <v>2084</v>
      </c>
    </row>
    <row r="211" spans="1:11">
      <c r="A211" s="258">
        <v>0</v>
      </c>
      <c r="B211" s="214">
        <v>134544</v>
      </c>
      <c r="C211" s="20"/>
      <c r="D211" s="21"/>
      <c r="E211" s="21"/>
      <c r="F211" s="21"/>
      <c r="G211" s="21"/>
      <c r="H211" s="21"/>
      <c r="I211" s="21"/>
      <c r="J211" s="21"/>
      <c r="K211" s="346"/>
    </row>
    <row r="212" spans="1:11" ht="12" thickBot="1">
      <c r="A212" s="258"/>
      <c r="B212" s="261">
        <v>0.25</v>
      </c>
      <c r="C212" s="28"/>
      <c r="D212" s="23"/>
      <c r="E212" s="23"/>
      <c r="F212" s="23"/>
      <c r="G212" s="23"/>
      <c r="H212" s="23"/>
      <c r="I212" s="23"/>
      <c r="J212" s="23"/>
      <c r="K212" s="347"/>
    </row>
    <row r="213" spans="1:11" ht="12" customHeight="1">
      <c r="A213" s="258"/>
      <c r="B213" s="343" t="s">
        <v>709</v>
      </c>
      <c r="C213" s="343"/>
      <c r="D213" s="343"/>
      <c r="E213" s="343"/>
      <c r="F213" s="343"/>
      <c r="G213" s="343"/>
      <c r="H213" s="343"/>
      <c r="I213" s="343"/>
      <c r="J213" s="344"/>
      <c r="K213" s="345" t="s">
        <v>2084</v>
      </c>
    </row>
    <row r="214" spans="1:11">
      <c r="A214" s="258">
        <v>0</v>
      </c>
      <c r="B214" s="214">
        <v>139568</v>
      </c>
      <c r="C214" s="20"/>
      <c r="D214" s="21"/>
      <c r="E214" s="21"/>
      <c r="F214" s="21"/>
      <c r="G214" s="21"/>
      <c r="H214" s="21"/>
      <c r="I214" s="21"/>
      <c r="J214" s="21"/>
      <c r="K214" s="346"/>
    </row>
    <row r="215" spans="1:11" ht="12" thickBot="1">
      <c r="A215" s="258"/>
      <c r="B215" s="261">
        <v>0.25</v>
      </c>
      <c r="C215" s="28"/>
      <c r="D215" s="23"/>
      <c r="E215" s="23"/>
      <c r="F215" s="23"/>
      <c r="G215" s="23"/>
      <c r="H215" s="23"/>
      <c r="I215" s="23"/>
      <c r="J215" s="23"/>
      <c r="K215" s="347"/>
    </row>
    <row r="216" spans="1:11" ht="12" customHeight="1">
      <c r="A216" s="258"/>
      <c r="B216" s="343" t="s">
        <v>710</v>
      </c>
      <c r="C216" s="343"/>
      <c r="D216" s="343"/>
      <c r="E216" s="343"/>
      <c r="F216" s="343"/>
      <c r="G216" s="343"/>
      <c r="H216" s="343"/>
      <c r="I216" s="343"/>
      <c r="J216" s="344"/>
      <c r="K216" s="345" t="s">
        <v>2084</v>
      </c>
    </row>
    <row r="217" spans="1:11">
      <c r="A217" s="258">
        <v>0</v>
      </c>
      <c r="B217" s="214">
        <v>141408</v>
      </c>
      <c r="C217" s="20"/>
      <c r="D217" s="21"/>
      <c r="E217" s="21"/>
      <c r="F217" s="21"/>
      <c r="G217" s="21"/>
      <c r="H217" s="21"/>
      <c r="I217" s="21"/>
      <c r="J217" s="21"/>
      <c r="K217" s="346"/>
    </row>
    <row r="218" spans="1:11" ht="12" thickBot="1">
      <c r="A218" s="258"/>
      <c r="B218" s="261">
        <v>0.45</v>
      </c>
      <c r="C218" s="28"/>
      <c r="D218" s="23"/>
      <c r="E218" s="23"/>
      <c r="F218" s="23"/>
      <c r="G218" s="23"/>
      <c r="H218" s="23"/>
      <c r="I218" s="23"/>
      <c r="J218" s="23"/>
      <c r="K218" s="347"/>
    </row>
    <row r="219" spans="1:11" ht="12" customHeight="1">
      <c r="A219" s="258"/>
      <c r="B219" s="343" t="s">
        <v>711</v>
      </c>
      <c r="C219" s="343"/>
      <c r="D219" s="343"/>
      <c r="E219" s="343"/>
      <c r="F219" s="343"/>
      <c r="G219" s="343"/>
      <c r="H219" s="343"/>
      <c r="I219" s="343"/>
      <c r="J219" s="344"/>
      <c r="K219" s="345" t="s">
        <v>2084</v>
      </c>
    </row>
    <row r="220" spans="1:11">
      <c r="A220" s="258">
        <v>0</v>
      </c>
      <c r="B220" s="214">
        <v>136077</v>
      </c>
      <c r="C220" s="20">
        <v>134569</v>
      </c>
      <c r="D220" s="21"/>
      <c r="E220" s="21"/>
      <c r="F220" s="21"/>
      <c r="G220" s="21"/>
      <c r="H220" s="21"/>
      <c r="I220" s="21"/>
      <c r="J220" s="21"/>
      <c r="K220" s="346"/>
    </row>
    <row r="221" spans="1:11" ht="12" thickBot="1">
      <c r="A221" s="258"/>
      <c r="B221" s="261">
        <v>0.15</v>
      </c>
      <c r="C221" s="28">
        <v>0.25</v>
      </c>
      <c r="D221" s="29"/>
      <c r="E221" s="23"/>
      <c r="F221" s="23"/>
      <c r="G221" s="23"/>
      <c r="H221" s="23"/>
      <c r="I221" s="23"/>
      <c r="J221" s="23"/>
      <c r="K221" s="347"/>
    </row>
    <row r="222" spans="1:11" ht="12" customHeight="1">
      <c r="A222" s="258"/>
      <c r="B222" s="343" t="s">
        <v>712</v>
      </c>
      <c r="C222" s="343"/>
      <c r="D222" s="343"/>
      <c r="E222" s="343"/>
      <c r="F222" s="343"/>
      <c r="G222" s="343"/>
      <c r="H222" s="343"/>
      <c r="I222" s="343"/>
      <c r="J222" s="344"/>
      <c r="K222" s="345" t="s">
        <v>2084</v>
      </c>
    </row>
    <row r="223" spans="1:11">
      <c r="A223" s="258">
        <v>0</v>
      </c>
      <c r="B223" s="214">
        <v>134585</v>
      </c>
      <c r="C223" s="21"/>
      <c r="D223" s="21"/>
      <c r="E223" s="21"/>
      <c r="F223" s="21"/>
      <c r="G223" s="21"/>
      <c r="H223" s="21"/>
      <c r="I223" s="21"/>
      <c r="J223" s="21"/>
      <c r="K223" s="346"/>
    </row>
    <row r="224" spans="1:11" ht="12" thickBot="1">
      <c r="A224" s="258"/>
      <c r="B224" s="261">
        <v>0.25</v>
      </c>
      <c r="C224" s="29"/>
      <c r="D224" s="29"/>
      <c r="E224" s="23"/>
      <c r="F224" s="23"/>
      <c r="G224" s="23"/>
      <c r="H224" s="23"/>
      <c r="I224" s="23"/>
      <c r="J224" s="23"/>
      <c r="K224" s="347"/>
    </row>
    <row r="225" spans="1:11" ht="12" customHeight="1">
      <c r="A225" s="258"/>
      <c r="B225" s="343" t="s">
        <v>713</v>
      </c>
      <c r="C225" s="343"/>
      <c r="D225" s="343"/>
      <c r="E225" s="343"/>
      <c r="F225" s="343"/>
      <c r="G225" s="343"/>
      <c r="H225" s="343"/>
      <c r="I225" s="343"/>
      <c r="J225" s="344"/>
      <c r="K225" s="345" t="s">
        <v>2084</v>
      </c>
    </row>
    <row r="226" spans="1:11">
      <c r="A226" s="258">
        <v>0</v>
      </c>
      <c r="B226" s="214">
        <v>134551</v>
      </c>
      <c r="C226" s="20"/>
      <c r="D226" s="21"/>
      <c r="E226" s="21"/>
      <c r="F226" s="21"/>
      <c r="G226" s="21"/>
      <c r="H226" s="21"/>
      <c r="I226" s="21"/>
      <c r="J226" s="21"/>
      <c r="K226" s="346"/>
    </row>
    <row r="227" spans="1:11" ht="12" thickBot="1">
      <c r="A227" s="258"/>
      <c r="B227" s="261">
        <v>0.25</v>
      </c>
      <c r="C227" s="28"/>
      <c r="D227" s="29"/>
      <c r="E227" s="23"/>
      <c r="F227" s="23"/>
      <c r="G227" s="23"/>
      <c r="H227" s="23"/>
      <c r="I227" s="23"/>
      <c r="J227" s="23"/>
      <c r="K227" s="347"/>
    </row>
    <row r="228" spans="1:11" ht="12" customHeight="1">
      <c r="A228" s="258"/>
      <c r="B228" s="343" t="s">
        <v>714</v>
      </c>
      <c r="C228" s="343"/>
      <c r="D228" s="343"/>
      <c r="E228" s="343"/>
      <c r="F228" s="343"/>
      <c r="G228" s="343"/>
      <c r="H228" s="343"/>
      <c r="I228" s="343"/>
      <c r="J228" s="344"/>
      <c r="K228" s="345" t="s">
        <v>2084</v>
      </c>
    </row>
    <row r="229" spans="1:11">
      <c r="A229" s="258">
        <v>0</v>
      </c>
      <c r="B229" s="214">
        <v>134577</v>
      </c>
      <c r="C229" s="20"/>
      <c r="D229" s="21"/>
      <c r="E229" s="21"/>
      <c r="F229" s="21"/>
      <c r="G229" s="21"/>
      <c r="H229" s="21"/>
      <c r="I229" s="21"/>
      <c r="J229" s="21"/>
      <c r="K229" s="346"/>
    </row>
    <row r="230" spans="1:11" ht="12" thickBot="1">
      <c r="A230" s="258"/>
      <c r="B230" s="261">
        <v>0.25</v>
      </c>
      <c r="C230" s="28"/>
      <c r="D230" s="29"/>
      <c r="E230" s="23"/>
      <c r="F230" s="23"/>
      <c r="G230" s="23"/>
      <c r="H230" s="23"/>
      <c r="I230" s="23"/>
      <c r="J230" s="23"/>
      <c r="K230" s="347"/>
    </row>
    <row r="231" spans="1:11">
      <c r="A231" s="258"/>
      <c r="B231" s="343" t="s">
        <v>3950</v>
      </c>
      <c r="C231" s="343"/>
      <c r="D231" s="343"/>
      <c r="E231" s="343"/>
      <c r="F231" s="343"/>
      <c r="G231" s="343"/>
      <c r="H231" s="343"/>
      <c r="I231" s="343"/>
      <c r="J231" s="344"/>
      <c r="K231" s="345" t="s">
        <v>2084</v>
      </c>
    </row>
    <row r="232" spans="1:11">
      <c r="A232" s="258">
        <v>0</v>
      </c>
      <c r="B232" s="214">
        <v>227629</v>
      </c>
      <c r="C232" s="20"/>
      <c r="D232" s="21"/>
      <c r="E232" s="21"/>
      <c r="F232" s="21"/>
      <c r="G232" s="21"/>
      <c r="H232" s="21"/>
      <c r="I232" s="21"/>
      <c r="J232" s="21"/>
      <c r="K232" s="346"/>
    </row>
    <row r="233" spans="1:11" ht="12" thickBot="1">
      <c r="A233" s="258"/>
      <c r="B233" s="215">
        <v>0.5</v>
      </c>
      <c r="C233" s="28"/>
      <c r="D233" s="29"/>
      <c r="E233" s="23"/>
      <c r="F233" s="23"/>
      <c r="G233" s="23"/>
      <c r="H233" s="23"/>
      <c r="I233" s="23"/>
      <c r="J233" s="23"/>
      <c r="K233" s="347"/>
    </row>
    <row r="234" spans="1:11">
      <c r="A234" s="258"/>
      <c r="B234" s="343" t="s">
        <v>3951</v>
      </c>
      <c r="C234" s="343"/>
      <c r="D234" s="343"/>
      <c r="E234" s="343"/>
      <c r="F234" s="343"/>
      <c r="G234" s="343"/>
      <c r="H234" s="343"/>
      <c r="I234" s="343"/>
      <c r="J234" s="344"/>
      <c r="K234" s="345" t="s">
        <v>2084</v>
      </c>
    </row>
    <row r="235" spans="1:11">
      <c r="A235" s="258">
        <v>0</v>
      </c>
      <c r="B235" s="214">
        <v>227637</v>
      </c>
      <c r="C235" s="20"/>
      <c r="D235" s="21"/>
      <c r="E235" s="21"/>
      <c r="F235" s="21"/>
      <c r="G235" s="21"/>
      <c r="H235" s="21"/>
      <c r="I235" s="21"/>
      <c r="J235" s="21"/>
      <c r="K235" s="346"/>
    </row>
    <row r="236" spans="1:11" ht="12" thickBot="1">
      <c r="A236" s="258"/>
      <c r="B236" s="215">
        <v>0.5</v>
      </c>
      <c r="C236" s="28"/>
      <c r="D236" s="29"/>
      <c r="E236" s="23"/>
      <c r="F236" s="23"/>
      <c r="G236" s="23"/>
      <c r="H236" s="23"/>
      <c r="I236" s="23"/>
      <c r="J236" s="23"/>
      <c r="K236" s="347"/>
    </row>
    <row r="237" spans="1:11" ht="12" customHeight="1">
      <c r="A237" s="258"/>
      <c r="B237" s="343" t="s">
        <v>715</v>
      </c>
      <c r="C237" s="343"/>
      <c r="D237" s="343"/>
      <c r="E237" s="343"/>
      <c r="F237" s="343"/>
      <c r="G237" s="343"/>
      <c r="H237" s="343"/>
      <c r="I237" s="343"/>
      <c r="J237" s="344"/>
      <c r="K237" s="345" t="s">
        <v>2084</v>
      </c>
    </row>
    <row r="238" spans="1:11">
      <c r="A238" s="258">
        <v>0</v>
      </c>
      <c r="B238" s="214">
        <v>126532</v>
      </c>
      <c r="C238" s="20">
        <v>126540</v>
      </c>
      <c r="D238" s="21">
        <v>126557</v>
      </c>
      <c r="E238" s="21"/>
      <c r="F238" s="21"/>
      <c r="G238" s="21"/>
      <c r="H238" s="21"/>
      <c r="I238" s="21"/>
      <c r="J238" s="21"/>
      <c r="K238" s="346"/>
    </row>
    <row r="239" spans="1:11" ht="12" thickBot="1">
      <c r="A239" s="258"/>
      <c r="B239" s="215">
        <v>1.3</v>
      </c>
      <c r="C239" s="22">
        <v>1.6</v>
      </c>
      <c r="D239" s="23">
        <v>1.8</v>
      </c>
      <c r="E239" s="23"/>
      <c r="F239" s="23"/>
      <c r="G239" s="23"/>
      <c r="H239" s="23"/>
      <c r="I239" s="23"/>
      <c r="J239" s="23"/>
      <c r="K239" s="347"/>
    </row>
    <row r="240" spans="1:11" ht="12.75" customHeight="1" thickBot="1">
      <c r="A240" s="258"/>
      <c r="B240" s="338" t="s">
        <v>4004</v>
      </c>
      <c r="C240" s="338"/>
      <c r="D240" s="338"/>
      <c r="E240" s="338"/>
      <c r="F240" s="338"/>
      <c r="G240" s="338"/>
      <c r="H240" s="338"/>
      <c r="I240" s="338"/>
      <c r="J240" s="338"/>
      <c r="K240" s="339"/>
    </row>
    <row r="241" spans="1:13" ht="12.75" customHeight="1">
      <c r="A241" s="258"/>
      <c r="B241" s="343" t="s">
        <v>3236</v>
      </c>
      <c r="C241" s="343"/>
      <c r="D241" s="343"/>
      <c r="E241" s="343"/>
      <c r="F241" s="343"/>
      <c r="G241" s="343"/>
      <c r="H241" s="343"/>
      <c r="I241" s="343"/>
      <c r="J241" s="344"/>
      <c r="K241" s="345" t="s">
        <v>2084</v>
      </c>
      <c r="M241" s="152"/>
    </row>
    <row r="242" spans="1:13" ht="12.75" customHeight="1">
      <c r="A242" s="258">
        <v>0</v>
      </c>
      <c r="B242" s="214"/>
      <c r="C242" s="20">
        <v>1063619</v>
      </c>
      <c r="D242" s="21">
        <v>1063627</v>
      </c>
      <c r="E242" s="21">
        <v>1063635</v>
      </c>
      <c r="F242" s="21">
        <v>1063651</v>
      </c>
      <c r="G242" s="21">
        <v>1063669</v>
      </c>
      <c r="H242" s="21"/>
      <c r="I242" s="21"/>
      <c r="J242" s="21"/>
      <c r="K242" s="346"/>
      <c r="M242" s="152"/>
    </row>
    <row r="243" spans="1:13" ht="12.75" customHeight="1">
      <c r="A243" s="258"/>
      <c r="B243" s="30"/>
      <c r="C243" s="31" t="s">
        <v>3983</v>
      </c>
      <c r="D243" s="32" t="s">
        <v>3984</v>
      </c>
      <c r="E243" s="32" t="s">
        <v>3985</v>
      </c>
      <c r="F243" s="32" t="s">
        <v>3986</v>
      </c>
      <c r="G243" s="32" t="s">
        <v>3987</v>
      </c>
      <c r="H243" s="32"/>
      <c r="I243" s="32"/>
      <c r="J243" s="32"/>
      <c r="K243" s="346"/>
      <c r="M243" s="152"/>
    </row>
    <row r="244" spans="1:13" ht="12.75" customHeight="1">
      <c r="A244" s="258">
        <v>0</v>
      </c>
      <c r="B244" s="30"/>
      <c r="C244" s="31">
        <v>1063677</v>
      </c>
      <c r="D244" s="32">
        <v>1063685</v>
      </c>
      <c r="E244" s="32">
        <v>1063643</v>
      </c>
      <c r="F244" s="32">
        <v>1063693</v>
      </c>
      <c r="G244" s="32">
        <v>1063700</v>
      </c>
      <c r="H244" s="32"/>
      <c r="I244" s="32"/>
      <c r="J244" s="32"/>
      <c r="K244" s="346"/>
      <c r="M244" s="152"/>
    </row>
    <row r="245" spans="1:13" ht="12.75" customHeight="1" thickBot="1">
      <c r="A245" s="258"/>
      <c r="B245" s="216"/>
      <c r="C245" s="23" t="s">
        <v>3988</v>
      </c>
      <c r="D245" s="23" t="s">
        <v>3989</v>
      </c>
      <c r="E245" s="23" t="s">
        <v>3990</v>
      </c>
      <c r="F245" s="23" t="s">
        <v>3991</v>
      </c>
      <c r="G245" s="23" t="s">
        <v>3992</v>
      </c>
      <c r="H245" s="23"/>
      <c r="I245" s="23"/>
      <c r="J245" s="23"/>
      <c r="K245" s="347"/>
      <c r="M245" s="152"/>
    </row>
    <row r="246" spans="1:13" ht="12.75" customHeight="1">
      <c r="A246" s="258"/>
      <c r="B246" s="343" t="s">
        <v>3647</v>
      </c>
      <c r="C246" s="343"/>
      <c r="D246" s="343"/>
      <c r="E246" s="343"/>
      <c r="F246" s="343"/>
      <c r="G246" s="343"/>
      <c r="H246" s="343"/>
      <c r="I246" s="343"/>
      <c r="J246" s="344"/>
      <c r="K246" s="345" t="s">
        <v>2084</v>
      </c>
      <c r="M246" s="152"/>
    </row>
    <row r="247" spans="1:13" ht="12.75" customHeight="1">
      <c r="A247" s="258">
        <v>0</v>
      </c>
      <c r="B247" s="214"/>
      <c r="C247" s="20"/>
      <c r="D247" s="21">
        <v>1096272</v>
      </c>
      <c r="E247" s="21">
        <v>1096264</v>
      </c>
      <c r="F247" s="21">
        <v>1096256</v>
      </c>
      <c r="G247" s="21"/>
      <c r="H247" s="21"/>
      <c r="I247" s="21"/>
      <c r="J247" s="21"/>
      <c r="K247" s="346"/>
      <c r="M247" s="152"/>
    </row>
    <row r="248" spans="1:13" ht="12.75" customHeight="1">
      <c r="A248" s="258"/>
      <c r="B248" s="30"/>
      <c r="C248" s="31"/>
      <c r="D248" s="32" t="s">
        <v>3984</v>
      </c>
      <c r="E248" s="32" t="s">
        <v>3985</v>
      </c>
      <c r="F248" s="32" t="s">
        <v>3986</v>
      </c>
      <c r="G248" s="32"/>
      <c r="H248" s="32"/>
      <c r="I248" s="32"/>
      <c r="J248" s="32"/>
      <c r="K248" s="346"/>
      <c r="M248" s="152"/>
    </row>
    <row r="249" spans="1:13" ht="12.75" customHeight="1">
      <c r="A249" s="258">
        <v>0</v>
      </c>
      <c r="B249" s="30"/>
      <c r="C249" s="31"/>
      <c r="D249" s="32">
        <v>1096222</v>
      </c>
      <c r="E249" s="32">
        <v>1096230</v>
      </c>
      <c r="F249" s="32">
        <v>1096248</v>
      </c>
      <c r="G249" s="32"/>
      <c r="H249" s="32"/>
      <c r="I249" s="32"/>
      <c r="J249" s="32"/>
      <c r="K249" s="346"/>
      <c r="M249" s="152"/>
    </row>
    <row r="250" spans="1:13" ht="12.75" customHeight="1" thickBot="1">
      <c r="A250" s="258"/>
      <c r="B250" s="216"/>
      <c r="C250" s="23"/>
      <c r="D250" s="23" t="s">
        <v>3989</v>
      </c>
      <c r="E250" s="23" t="s">
        <v>3990</v>
      </c>
      <c r="F250" s="23" t="s">
        <v>3991</v>
      </c>
      <c r="G250" s="23"/>
      <c r="H250" s="23"/>
      <c r="I250" s="23"/>
      <c r="J250" s="23"/>
      <c r="K250" s="347"/>
      <c r="M250" s="152"/>
    </row>
    <row r="251" spans="1:13" ht="12" customHeight="1">
      <c r="A251" s="258"/>
      <c r="B251" s="343" t="s">
        <v>716</v>
      </c>
      <c r="C251" s="343"/>
      <c r="D251" s="343"/>
      <c r="E251" s="343"/>
      <c r="F251" s="343"/>
      <c r="G251" s="343"/>
      <c r="H251" s="343"/>
      <c r="I251" s="343"/>
      <c r="J251" s="344"/>
      <c r="K251" s="345" t="s">
        <v>2084</v>
      </c>
    </row>
    <row r="252" spans="1:13">
      <c r="A252" s="258">
        <v>0</v>
      </c>
      <c r="B252" s="214">
        <v>210955</v>
      </c>
      <c r="C252" s="20">
        <v>210963</v>
      </c>
      <c r="D252" s="21">
        <v>210971</v>
      </c>
      <c r="E252" s="21">
        <v>210989</v>
      </c>
      <c r="F252" s="21">
        <v>211011</v>
      </c>
      <c r="G252" s="21">
        <v>211045</v>
      </c>
      <c r="H252" s="21">
        <v>211052</v>
      </c>
      <c r="I252" s="21">
        <v>211060</v>
      </c>
      <c r="J252" s="21">
        <v>211078</v>
      </c>
      <c r="K252" s="346"/>
    </row>
    <row r="253" spans="1:13" ht="12" thickBot="1">
      <c r="A253" s="258"/>
      <c r="B253" s="216">
        <v>1</v>
      </c>
      <c r="C253" s="23">
        <v>1.2</v>
      </c>
      <c r="D253" s="23" t="s">
        <v>3993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47"/>
    </row>
    <row r="254" spans="1:13" ht="12" customHeight="1">
      <c r="A254" s="258"/>
      <c r="B254" s="343" t="s">
        <v>717</v>
      </c>
      <c r="C254" s="343"/>
      <c r="D254" s="343"/>
      <c r="E254" s="343"/>
      <c r="F254" s="343"/>
      <c r="G254" s="343"/>
      <c r="H254" s="343"/>
      <c r="I254" s="343"/>
      <c r="J254" s="344"/>
      <c r="K254" s="345" t="s">
        <v>2084</v>
      </c>
    </row>
    <row r="255" spans="1:13">
      <c r="A255" s="258">
        <v>0</v>
      </c>
      <c r="B255" s="214">
        <v>166926</v>
      </c>
      <c r="C255" s="20">
        <v>166934</v>
      </c>
      <c r="D255" s="21">
        <v>166983</v>
      </c>
      <c r="E255" s="21">
        <v>166942</v>
      </c>
      <c r="F255" s="21">
        <v>166967</v>
      </c>
      <c r="G255" s="21">
        <v>166975</v>
      </c>
      <c r="H255" s="21">
        <v>168658</v>
      </c>
      <c r="I255" s="21">
        <v>168666</v>
      </c>
      <c r="J255" s="21">
        <v>168674</v>
      </c>
      <c r="K255" s="346"/>
    </row>
    <row r="256" spans="1:13" ht="12" thickBot="1">
      <c r="A256" s="258"/>
      <c r="B256" s="216">
        <v>1</v>
      </c>
      <c r="C256" s="23">
        <v>1.2</v>
      </c>
      <c r="D256" s="23" t="s">
        <v>3993</v>
      </c>
      <c r="E256" s="23">
        <v>1.3</v>
      </c>
      <c r="F256" s="23">
        <v>1.4</v>
      </c>
      <c r="G256" s="23">
        <v>1.5</v>
      </c>
      <c r="H256" s="23">
        <v>1.7</v>
      </c>
      <c r="I256" s="23">
        <v>1.9</v>
      </c>
      <c r="J256" s="23">
        <v>2.2000000000000002</v>
      </c>
      <c r="K256" s="347"/>
    </row>
    <row r="257" spans="1:11" ht="10.5" customHeight="1">
      <c r="A257" s="258"/>
      <c r="B257" s="343" t="s">
        <v>718</v>
      </c>
      <c r="C257" s="343"/>
      <c r="D257" s="343"/>
      <c r="E257" s="343"/>
      <c r="F257" s="343"/>
      <c r="G257" s="343"/>
      <c r="H257" s="343"/>
      <c r="I257" s="343"/>
      <c r="J257" s="344"/>
      <c r="K257" s="345" t="s">
        <v>2084</v>
      </c>
    </row>
    <row r="258" spans="1:11">
      <c r="A258" s="258">
        <v>0</v>
      </c>
      <c r="B258" s="214">
        <v>132910</v>
      </c>
      <c r="C258" s="20">
        <v>132928</v>
      </c>
      <c r="D258" s="21">
        <v>132993</v>
      </c>
      <c r="E258" s="21">
        <v>132936</v>
      </c>
      <c r="F258" s="21">
        <v>132944</v>
      </c>
      <c r="G258" s="21">
        <v>132951</v>
      </c>
      <c r="H258" s="21">
        <v>132969</v>
      </c>
      <c r="I258" s="21">
        <v>132977</v>
      </c>
      <c r="J258" s="21">
        <v>132985</v>
      </c>
      <c r="K258" s="346"/>
    </row>
    <row r="259" spans="1:11" ht="12" thickBot="1">
      <c r="A259" s="258"/>
      <c r="B259" s="216">
        <v>1</v>
      </c>
      <c r="C259" s="23">
        <v>1.2</v>
      </c>
      <c r="D259" s="29" t="s">
        <v>3993</v>
      </c>
      <c r="E259" s="23">
        <v>1.3</v>
      </c>
      <c r="F259" s="23">
        <v>1.4</v>
      </c>
      <c r="G259" s="23">
        <v>1.5</v>
      </c>
      <c r="H259" s="23">
        <v>1.7</v>
      </c>
      <c r="I259" s="23">
        <v>1.9</v>
      </c>
      <c r="J259" s="23">
        <v>2.2000000000000002</v>
      </c>
      <c r="K259" s="347"/>
    </row>
    <row r="260" spans="1:11" ht="12" customHeight="1">
      <c r="A260" s="258"/>
      <c r="B260" s="343" t="s">
        <v>719</v>
      </c>
      <c r="C260" s="343"/>
      <c r="D260" s="343"/>
      <c r="E260" s="343"/>
      <c r="F260" s="343"/>
      <c r="G260" s="343"/>
      <c r="H260" s="343"/>
      <c r="I260" s="343"/>
      <c r="J260" s="344"/>
      <c r="K260" s="345" t="s">
        <v>2084</v>
      </c>
    </row>
    <row r="261" spans="1:11">
      <c r="A261" s="258">
        <v>0</v>
      </c>
      <c r="B261" s="214">
        <v>92783</v>
      </c>
      <c r="C261" s="20">
        <v>92791</v>
      </c>
      <c r="D261" s="21">
        <v>92809</v>
      </c>
      <c r="E261" s="21">
        <v>92817</v>
      </c>
      <c r="F261" s="21">
        <v>92825</v>
      </c>
      <c r="G261" s="21"/>
      <c r="H261" s="21"/>
      <c r="I261" s="21"/>
      <c r="J261" s="21"/>
      <c r="K261" s="346"/>
    </row>
    <row r="262" spans="1:11" ht="12" thickBot="1">
      <c r="A262" s="258"/>
      <c r="B262" s="216">
        <v>0.8</v>
      </c>
      <c r="C262" s="23">
        <v>1</v>
      </c>
      <c r="D262" s="23">
        <v>1.2</v>
      </c>
      <c r="E262" s="23">
        <v>1.6</v>
      </c>
      <c r="F262" s="23">
        <v>2</v>
      </c>
      <c r="G262" s="23"/>
      <c r="H262" s="23"/>
      <c r="I262" s="23"/>
      <c r="J262" s="23"/>
      <c r="K262" s="347"/>
    </row>
    <row r="263" spans="1:11">
      <c r="A263" s="258"/>
      <c r="B263" s="343" t="s">
        <v>3689</v>
      </c>
      <c r="C263" s="343"/>
      <c r="D263" s="343"/>
      <c r="E263" s="343"/>
      <c r="F263" s="343"/>
      <c r="G263" s="343"/>
      <c r="H263" s="343"/>
      <c r="I263" s="343"/>
      <c r="J263" s="344"/>
      <c r="K263" s="345" t="s">
        <v>2084</v>
      </c>
    </row>
    <row r="264" spans="1:11">
      <c r="A264" s="258">
        <v>0</v>
      </c>
      <c r="B264" s="214"/>
      <c r="C264" s="20">
        <v>1066449</v>
      </c>
      <c r="D264" s="21">
        <v>1066457</v>
      </c>
      <c r="E264" s="21"/>
      <c r="F264" s="21"/>
      <c r="G264" s="21"/>
      <c r="H264" s="21"/>
      <c r="I264" s="21"/>
      <c r="J264" s="21"/>
      <c r="K264" s="346"/>
    </row>
    <row r="265" spans="1:11" ht="12" thickBot="1">
      <c r="A265" s="258"/>
      <c r="B265" s="216"/>
      <c r="C265" s="23">
        <v>1.3</v>
      </c>
      <c r="D265" s="23">
        <v>1.4</v>
      </c>
      <c r="E265" s="23"/>
      <c r="F265" s="23"/>
      <c r="G265" s="23"/>
      <c r="H265" s="23"/>
      <c r="I265" s="23"/>
      <c r="J265" s="23"/>
      <c r="K265" s="347"/>
    </row>
    <row r="266" spans="1:11" ht="12" customHeight="1">
      <c r="A266" s="258"/>
      <c r="B266" s="343" t="s">
        <v>720</v>
      </c>
      <c r="C266" s="343"/>
      <c r="D266" s="343"/>
      <c r="E266" s="343"/>
      <c r="F266" s="343"/>
      <c r="G266" s="343"/>
      <c r="H266" s="343"/>
      <c r="I266" s="343"/>
      <c r="J266" s="344"/>
      <c r="K266" s="345" t="s">
        <v>2084</v>
      </c>
    </row>
    <row r="267" spans="1:11">
      <c r="A267" s="258">
        <v>0</v>
      </c>
      <c r="B267" s="214">
        <v>149195</v>
      </c>
      <c r="C267" s="20">
        <v>149203</v>
      </c>
      <c r="D267" s="21">
        <v>149211</v>
      </c>
      <c r="E267" s="21">
        <v>149229</v>
      </c>
      <c r="F267" s="21"/>
      <c r="G267" s="21"/>
      <c r="H267" s="21"/>
      <c r="I267" s="21"/>
      <c r="J267" s="21"/>
      <c r="K267" s="346"/>
    </row>
    <row r="268" spans="1:11" ht="12" thickBot="1">
      <c r="A268" s="258"/>
      <c r="B268" s="216">
        <v>1.4</v>
      </c>
      <c r="C268" s="23">
        <v>1.7</v>
      </c>
      <c r="D268" s="23">
        <v>1.9</v>
      </c>
      <c r="E268" s="23">
        <v>2.1</v>
      </c>
      <c r="F268" s="23"/>
      <c r="G268" s="23"/>
      <c r="H268" s="23"/>
      <c r="I268" s="23"/>
      <c r="J268" s="23"/>
      <c r="K268" s="347"/>
    </row>
    <row r="269" spans="1:11" ht="12" customHeight="1">
      <c r="A269" s="258"/>
      <c r="B269" s="343" t="s">
        <v>721</v>
      </c>
      <c r="C269" s="343"/>
      <c r="D269" s="343"/>
      <c r="E269" s="343"/>
      <c r="F269" s="343"/>
      <c r="G269" s="343"/>
      <c r="H269" s="343"/>
      <c r="I269" s="343"/>
      <c r="J269" s="344"/>
      <c r="K269" s="345" t="s">
        <v>2084</v>
      </c>
    </row>
    <row r="270" spans="1:11">
      <c r="A270" s="258">
        <v>0</v>
      </c>
      <c r="B270" s="214">
        <v>139253</v>
      </c>
      <c r="C270" s="20">
        <v>139261</v>
      </c>
      <c r="D270" s="21">
        <v>139279</v>
      </c>
      <c r="E270" s="21">
        <v>139287</v>
      </c>
      <c r="F270" s="21">
        <v>139295</v>
      </c>
      <c r="G270" s="21"/>
      <c r="H270" s="21"/>
      <c r="I270" s="21"/>
      <c r="J270" s="21"/>
      <c r="K270" s="346"/>
    </row>
    <row r="271" spans="1:11" ht="12" thickBot="1">
      <c r="A271" s="258"/>
      <c r="B271" s="216">
        <v>0.8</v>
      </c>
      <c r="C271" s="23">
        <v>1</v>
      </c>
      <c r="D271" s="23">
        <v>1.2</v>
      </c>
      <c r="E271" s="23">
        <v>1.6</v>
      </c>
      <c r="F271" s="23">
        <v>2</v>
      </c>
      <c r="G271" s="23"/>
      <c r="H271" s="23"/>
      <c r="I271" s="23"/>
      <c r="J271" s="23"/>
      <c r="K271" s="347"/>
    </row>
    <row r="272" spans="1:11" ht="12" customHeight="1">
      <c r="A272" s="258"/>
      <c r="B272" s="343" t="s">
        <v>722</v>
      </c>
      <c r="C272" s="343"/>
      <c r="D272" s="343"/>
      <c r="E272" s="343"/>
      <c r="F272" s="343"/>
      <c r="G272" s="343"/>
      <c r="H272" s="343"/>
      <c r="I272" s="343"/>
      <c r="J272" s="344"/>
      <c r="K272" s="345" t="s">
        <v>2084</v>
      </c>
    </row>
    <row r="273" spans="1:13">
      <c r="A273" s="258">
        <v>0</v>
      </c>
      <c r="B273" s="214">
        <v>141762</v>
      </c>
      <c r="C273" s="20">
        <v>141770</v>
      </c>
      <c r="D273" s="21">
        <v>141804</v>
      </c>
      <c r="E273" s="21">
        <v>141812</v>
      </c>
      <c r="F273" s="21">
        <v>141838</v>
      </c>
      <c r="G273" s="21"/>
      <c r="H273" s="21"/>
      <c r="I273" s="21"/>
      <c r="J273" s="21"/>
      <c r="K273" s="346"/>
    </row>
    <row r="274" spans="1:13" ht="12" thickBot="1">
      <c r="A274" s="258"/>
      <c r="B274" s="216">
        <v>0.8</v>
      </c>
      <c r="C274" s="23">
        <v>1</v>
      </c>
      <c r="D274" s="23">
        <v>1.2</v>
      </c>
      <c r="E274" s="23">
        <v>1.6</v>
      </c>
      <c r="F274" s="23">
        <v>2</v>
      </c>
      <c r="G274" s="23"/>
      <c r="H274" s="23"/>
      <c r="I274" s="23"/>
      <c r="J274" s="23"/>
      <c r="K274" s="347"/>
    </row>
    <row r="275" spans="1:13" ht="12" customHeight="1">
      <c r="A275" s="258"/>
      <c r="B275" s="343" t="s">
        <v>723</v>
      </c>
      <c r="C275" s="343"/>
      <c r="D275" s="343"/>
      <c r="E275" s="343"/>
      <c r="F275" s="343"/>
      <c r="G275" s="343"/>
      <c r="H275" s="343"/>
      <c r="I275" s="343"/>
      <c r="J275" s="344"/>
      <c r="K275" s="345" t="s">
        <v>2084</v>
      </c>
    </row>
    <row r="276" spans="1:13">
      <c r="A276" s="258">
        <v>0</v>
      </c>
      <c r="B276" s="214">
        <v>146381</v>
      </c>
      <c r="C276" s="20">
        <v>145417</v>
      </c>
      <c r="D276" s="21">
        <v>145425</v>
      </c>
      <c r="E276" s="21">
        <v>145433</v>
      </c>
      <c r="F276" s="21"/>
      <c r="G276" s="21"/>
      <c r="H276" s="21"/>
      <c r="I276" s="21"/>
      <c r="J276" s="21"/>
      <c r="K276" s="346"/>
    </row>
    <row r="277" spans="1:13" ht="12" thickBot="1">
      <c r="A277" s="258"/>
      <c r="B277" s="216">
        <v>1.4</v>
      </c>
      <c r="C277" s="23">
        <v>1.7</v>
      </c>
      <c r="D277" s="23">
        <v>1.9</v>
      </c>
      <c r="E277" s="23">
        <v>2.1</v>
      </c>
      <c r="F277" s="23"/>
      <c r="G277" s="23"/>
      <c r="H277" s="23"/>
      <c r="I277" s="23"/>
      <c r="J277" s="23"/>
      <c r="K277" s="347"/>
    </row>
    <row r="278" spans="1:13" ht="12" customHeight="1">
      <c r="A278" s="258"/>
      <c r="B278" s="343" t="s">
        <v>724</v>
      </c>
      <c r="C278" s="343"/>
      <c r="D278" s="343"/>
      <c r="E278" s="343"/>
      <c r="F278" s="343"/>
      <c r="G278" s="343"/>
      <c r="H278" s="343"/>
      <c r="I278" s="343"/>
      <c r="J278" s="344"/>
      <c r="K278" s="345" t="s">
        <v>2084</v>
      </c>
    </row>
    <row r="279" spans="1:13">
      <c r="A279" s="258">
        <v>0</v>
      </c>
      <c r="B279" s="214">
        <v>201194</v>
      </c>
      <c r="C279" s="20">
        <v>201202</v>
      </c>
      <c r="D279" s="21">
        <v>201210</v>
      </c>
      <c r="E279" s="21">
        <v>201228</v>
      </c>
      <c r="F279" s="21">
        <v>201236</v>
      </c>
      <c r="G279" s="21">
        <v>201244</v>
      </c>
      <c r="H279" s="21">
        <v>201251</v>
      </c>
      <c r="I279" s="21">
        <v>201269</v>
      </c>
      <c r="J279" s="21">
        <v>201277</v>
      </c>
      <c r="K279" s="346"/>
    </row>
    <row r="280" spans="1:13" ht="12" thickBot="1">
      <c r="A280" s="258"/>
      <c r="B280" s="216">
        <v>0.3</v>
      </c>
      <c r="C280" s="23">
        <v>0.5</v>
      </c>
      <c r="D280" s="23">
        <v>0.8</v>
      </c>
      <c r="E280" s="23">
        <v>1</v>
      </c>
      <c r="F280" s="23">
        <v>1.1000000000000001</v>
      </c>
      <c r="G280" s="23" t="s">
        <v>3995</v>
      </c>
      <c r="H280" s="23" t="s">
        <v>3996</v>
      </c>
      <c r="I280" s="23" t="s">
        <v>3997</v>
      </c>
      <c r="J280" s="23" t="s">
        <v>3998</v>
      </c>
      <c r="K280" s="347"/>
    </row>
    <row r="281" spans="1:13" ht="12" customHeight="1">
      <c r="A281" s="258"/>
      <c r="B281" s="343" t="s">
        <v>725</v>
      </c>
      <c r="C281" s="343"/>
      <c r="D281" s="343"/>
      <c r="E281" s="343"/>
      <c r="F281" s="343"/>
      <c r="G281" s="343"/>
      <c r="H281" s="343"/>
      <c r="I281" s="343"/>
      <c r="J281" s="344"/>
      <c r="K281" s="345" t="s">
        <v>2084</v>
      </c>
    </row>
    <row r="282" spans="1:13">
      <c r="A282" s="258">
        <v>0</v>
      </c>
      <c r="B282" s="214">
        <v>125583</v>
      </c>
      <c r="C282" s="20">
        <v>125591</v>
      </c>
      <c r="D282" s="21">
        <v>125609</v>
      </c>
      <c r="E282" s="21">
        <v>125617</v>
      </c>
      <c r="F282" s="21">
        <v>125625</v>
      </c>
      <c r="G282" s="21"/>
      <c r="H282" s="21"/>
      <c r="I282" s="21"/>
      <c r="J282" s="21"/>
      <c r="K282" s="346"/>
    </row>
    <row r="283" spans="1:13" ht="12" thickBot="1">
      <c r="A283" s="258"/>
      <c r="B283" s="216">
        <v>0.3</v>
      </c>
      <c r="C283" s="23">
        <v>0.5</v>
      </c>
      <c r="D283" s="23">
        <v>0.8</v>
      </c>
      <c r="E283" s="23">
        <v>1</v>
      </c>
      <c r="F283" s="23">
        <v>1.1000000000000001</v>
      </c>
      <c r="G283" s="23"/>
      <c r="H283" s="23"/>
      <c r="I283" s="23"/>
      <c r="J283" s="23"/>
      <c r="K283" s="347"/>
    </row>
    <row r="284" spans="1:13" ht="12" customHeight="1">
      <c r="A284" s="258"/>
      <c r="B284" s="343" t="s">
        <v>726</v>
      </c>
      <c r="C284" s="343"/>
      <c r="D284" s="343"/>
      <c r="E284" s="343"/>
      <c r="F284" s="343"/>
      <c r="G284" s="343"/>
      <c r="H284" s="343"/>
      <c r="I284" s="343"/>
      <c r="J284" s="344"/>
      <c r="K284" s="345" t="s">
        <v>2084</v>
      </c>
    </row>
    <row r="285" spans="1:13">
      <c r="A285" s="258">
        <v>0</v>
      </c>
      <c r="B285" s="214">
        <v>125682</v>
      </c>
      <c r="C285" s="20">
        <v>125690</v>
      </c>
      <c r="D285" s="21">
        <v>125708</v>
      </c>
      <c r="E285" s="21">
        <v>125716</v>
      </c>
      <c r="F285" s="21"/>
      <c r="G285" s="21"/>
      <c r="H285" s="21"/>
      <c r="I285" s="21"/>
      <c r="J285" s="21"/>
      <c r="K285" s="346"/>
    </row>
    <row r="286" spans="1:13" ht="12" thickBot="1">
      <c r="A286" s="258"/>
      <c r="B286" s="216" t="s">
        <v>3995</v>
      </c>
      <c r="C286" s="23" t="s">
        <v>3996</v>
      </c>
      <c r="D286" s="23" t="s">
        <v>3997</v>
      </c>
      <c r="E286" s="23" t="s">
        <v>3998</v>
      </c>
      <c r="F286" s="23"/>
      <c r="G286" s="23"/>
      <c r="H286" s="23"/>
      <c r="I286" s="23"/>
      <c r="J286" s="23"/>
      <c r="K286" s="347"/>
    </row>
    <row r="287" spans="1:13">
      <c r="A287" s="258"/>
      <c r="B287" s="343" t="s">
        <v>3281</v>
      </c>
      <c r="C287" s="343"/>
      <c r="D287" s="343"/>
      <c r="E287" s="343"/>
      <c r="F287" s="343"/>
      <c r="G287" s="343"/>
      <c r="H287" s="343"/>
      <c r="I287" s="343"/>
      <c r="J287" s="344"/>
      <c r="K287" s="345" t="s">
        <v>2084</v>
      </c>
      <c r="M287" s="152"/>
    </row>
    <row r="288" spans="1:13">
      <c r="A288" s="258">
        <v>0</v>
      </c>
      <c r="B288" s="214"/>
      <c r="C288" s="20">
        <v>1063536</v>
      </c>
      <c r="D288" s="21">
        <v>1063544</v>
      </c>
      <c r="E288" s="21">
        <v>1063552</v>
      </c>
      <c r="F288" s="21">
        <v>1063560</v>
      </c>
      <c r="G288" s="21"/>
      <c r="H288" s="21"/>
      <c r="I288" s="21"/>
      <c r="J288" s="21"/>
      <c r="K288" s="346"/>
      <c r="M288" s="152"/>
    </row>
    <row r="289" spans="1:13">
      <c r="A289" s="258"/>
      <c r="B289" s="30"/>
      <c r="C289" s="31" t="s">
        <v>3983</v>
      </c>
      <c r="D289" s="32" t="s">
        <v>3984</v>
      </c>
      <c r="E289" s="32" t="s">
        <v>3985</v>
      </c>
      <c r="F289" s="32" t="s">
        <v>3986</v>
      </c>
      <c r="G289" s="32"/>
      <c r="H289" s="32"/>
      <c r="I289" s="32"/>
      <c r="J289" s="32"/>
      <c r="K289" s="346"/>
      <c r="M289" s="152"/>
    </row>
    <row r="290" spans="1:13">
      <c r="A290" s="258">
        <v>0</v>
      </c>
      <c r="B290" s="30"/>
      <c r="C290" s="31">
        <v>1063578</v>
      </c>
      <c r="D290" s="32">
        <v>1063586</v>
      </c>
      <c r="E290" s="32">
        <v>1063594</v>
      </c>
      <c r="F290" s="32">
        <v>1063601</v>
      </c>
      <c r="G290" s="32"/>
      <c r="H290" s="32"/>
      <c r="I290" s="32"/>
      <c r="J290" s="32"/>
      <c r="K290" s="346"/>
      <c r="M290" s="152"/>
    </row>
    <row r="291" spans="1:13" ht="12" thickBot="1">
      <c r="A291" s="258"/>
      <c r="B291" s="216"/>
      <c r="C291" s="23" t="s">
        <v>3988</v>
      </c>
      <c r="D291" s="23" t="s">
        <v>3989</v>
      </c>
      <c r="E291" s="23" t="s">
        <v>3990</v>
      </c>
      <c r="F291" s="23" t="s">
        <v>3991</v>
      </c>
      <c r="G291" s="23"/>
      <c r="H291" s="23"/>
      <c r="I291" s="23"/>
      <c r="J291" s="23"/>
      <c r="K291" s="347"/>
      <c r="M291" s="152"/>
    </row>
    <row r="292" spans="1:13">
      <c r="A292" s="258"/>
      <c r="B292" s="343" t="s">
        <v>3648</v>
      </c>
      <c r="C292" s="343"/>
      <c r="D292" s="343"/>
      <c r="E292" s="343"/>
      <c r="F292" s="343"/>
      <c r="G292" s="343"/>
      <c r="H292" s="343"/>
      <c r="I292" s="343"/>
      <c r="J292" s="344"/>
      <c r="K292" s="345" t="s">
        <v>2084</v>
      </c>
      <c r="M292" s="152"/>
    </row>
    <row r="293" spans="1:13">
      <c r="A293" s="258">
        <v>0</v>
      </c>
      <c r="B293" s="214"/>
      <c r="C293" s="20"/>
      <c r="D293" s="21">
        <v>1096181</v>
      </c>
      <c r="E293" s="21">
        <v>1096199</v>
      </c>
      <c r="F293" s="21"/>
      <c r="G293" s="21"/>
      <c r="H293" s="21"/>
      <c r="I293" s="21"/>
      <c r="J293" s="21"/>
      <c r="K293" s="346"/>
      <c r="M293" s="152"/>
    </row>
    <row r="294" spans="1:13">
      <c r="A294" s="258"/>
      <c r="B294" s="30"/>
      <c r="C294" s="31"/>
      <c r="D294" s="32" t="s">
        <v>3984</v>
      </c>
      <c r="E294" s="32" t="s">
        <v>3985</v>
      </c>
      <c r="F294" s="32"/>
      <c r="G294" s="32"/>
      <c r="H294" s="32"/>
      <c r="I294" s="32"/>
      <c r="J294" s="32"/>
      <c r="K294" s="346"/>
      <c r="M294" s="152"/>
    </row>
    <row r="295" spans="1:13">
      <c r="A295" s="258">
        <v>0</v>
      </c>
      <c r="B295" s="30"/>
      <c r="C295" s="31"/>
      <c r="D295" s="32">
        <v>1096214</v>
      </c>
      <c r="E295" s="32">
        <v>1096206</v>
      </c>
      <c r="F295" s="32"/>
      <c r="G295" s="32"/>
      <c r="H295" s="32"/>
      <c r="I295" s="32"/>
      <c r="J295" s="32"/>
      <c r="K295" s="346"/>
      <c r="M295" s="152"/>
    </row>
    <row r="296" spans="1:13" ht="12" thickBot="1">
      <c r="A296" s="258"/>
      <c r="B296" s="216"/>
      <c r="C296" s="23"/>
      <c r="D296" s="23" t="s">
        <v>3989</v>
      </c>
      <c r="E296" s="23" t="s">
        <v>3990</v>
      </c>
      <c r="F296" s="23"/>
      <c r="G296" s="23"/>
      <c r="H296" s="23"/>
      <c r="I296" s="23"/>
      <c r="J296" s="23"/>
      <c r="K296" s="347"/>
      <c r="M296" s="152"/>
    </row>
    <row r="297" spans="1:13" ht="12" customHeight="1">
      <c r="A297" s="258"/>
      <c r="B297" s="343" t="s">
        <v>727</v>
      </c>
      <c r="C297" s="343"/>
      <c r="D297" s="343"/>
      <c r="E297" s="343"/>
      <c r="F297" s="343"/>
      <c r="G297" s="343"/>
      <c r="H297" s="343"/>
      <c r="I297" s="343"/>
      <c r="J297" s="344"/>
      <c r="K297" s="345" t="s">
        <v>2084</v>
      </c>
    </row>
    <row r="298" spans="1:13">
      <c r="A298" s="258">
        <v>0</v>
      </c>
      <c r="B298" s="214">
        <v>210245</v>
      </c>
      <c r="C298" s="20">
        <v>210252</v>
      </c>
      <c r="D298" s="21">
        <v>210260</v>
      </c>
      <c r="E298" s="21">
        <v>210278</v>
      </c>
      <c r="F298" s="21">
        <v>210286</v>
      </c>
      <c r="G298" s="21">
        <v>210294</v>
      </c>
      <c r="H298" s="21">
        <v>210302</v>
      </c>
      <c r="I298" s="21">
        <v>210310</v>
      </c>
      <c r="J298" s="21">
        <v>210328</v>
      </c>
      <c r="K298" s="346"/>
    </row>
    <row r="299" spans="1:13" ht="12" thickBot="1">
      <c r="A299" s="258"/>
      <c r="B299" s="216">
        <v>1</v>
      </c>
      <c r="C299" s="23">
        <v>1.1000000000000001</v>
      </c>
      <c r="D299" s="23">
        <v>1.2</v>
      </c>
      <c r="E299" s="23" t="s">
        <v>4000</v>
      </c>
      <c r="F299" s="23">
        <v>1.3</v>
      </c>
      <c r="G299" s="23">
        <v>1.4</v>
      </c>
      <c r="H299" s="23">
        <v>1.6</v>
      </c>
      <c r="I299" s="23">
        <v>1.8</v>
      </c>
      <c r="J299" s="23">
        <v>2</v>
      </c>
      <c r="K299" s="347"/>
    </row>
    <row r="300" spans="1:13" ht="12" customHeight="1">
      <c r="A300" s="258"/>
      <c r="B300" s="343" t="s">
        <v>728</v>
      </c>
      <c r="C300" s="343"/>
      <c r="D300" s="343"/>
      <c r="E300" s="343"/>
      <c r="F300" s="343"/>
      <c r="G300" s="343"/>
      <c r="H300" s="343"/>
      <c r="I300" s="343"/>
      <c r="J300" s="344"/>
      <c r="K300" s="345" t="s">
        <v>2084</v>
      </c>
    </row>
    <row r="301" spans="1:13">
      <c r="A301" s="258">
        <v>0</v>
      </c>
      <c r="B301" s="214">
        <v>166991</v>
      </c>
      <c r="C301" s="20">
        <v>167007</v>
      </c>
      <c r="D301" s="21">
        <v>167015</v>
      </c>
      <c r="E301" s="21">
        <v>167049</v>
      </c>
      <c r="F301" s="21">
        <v>167056</v>
      </c>
      <c r="G301" s="21">
        <v>167072</v>
      </c>
      <c r="H301" s="21">
        <v>167080</v>
      </c>
      <c r="I301" s="21">
        <v>168625</v>
      </c>
      <c r="J301" s="21">
        <v>168633</v>
      </c>
      <c r="K301" s="346"/>
    </row>
    <row r="302" spans="1:13" ht="12" thickBot="1">
      <c r="A302" s="258"/>
      <c r="B302" s="216">
        <v>1</v>
      </c>
      <c r="C302" s="23">
        <v>1.1000000000000001</v>
      </c>
      <c r="D302" s="23">
        <v>1.2</v>
      </c>
      <c r="E302" s="23">
        <v>1.3</v>
      </c>
      <c r="F302" s="23">
        <v>1.4</v>
      </c>
      <c r="G302" s="23">
        <v>1.6</v>
      </c>
      <c r="H302" s="23">
        <v>1.8</v>
      </c>
      <c r="I302" s="23">
        <v>2</v>
      </c>
      <c r="J302" s="23">
        <v>2.5</v>
      </c>
      <c r="K302" s="347"/>
    </row>
    <row r="303" spans="1:13" ht="12" customHeight="1">
      <c r="A303" s="258"/>
      <c r="B303" s="343" t="s">
        <v>729</v>
      </c>
      <c r="C303" s="343"/>
      <c r="D303" s="343"/>
      <c r="E303" s="343"/>
      <c r="F303" s="343"/>
      <c r="G303" s="343"/>
      <c r="H303" s="343"/>
      <c r="I303" s="343"/>
      <c r="J303" s="344"/>
      <c r="K303" s="345" t="s">
        <v>2084</v>
      </c>
    </row>
    <row r="304" spans="1:13">
      <c r="A304" s="258">
        <v>0</v>
      </c>
      <c r="B304" s="214">
        <v>132357</v>
      </c>
      <c r="C304" s="20">
        <v>132365</v>
      </c>
      <c r="D304" s="21"/>
      <c r="E304" s="21">
        <v>132373</v>
      </c>
      <c r="F304" s="21">
        <v>132381</v>
      </c>
      <c r="G304" s="21">
        <v>132399</v>
      </c>
      <c r="H304" s="21">
        <v>132407</v>
      </c>
      <c r="I304" s="21">
        <v>132415</v>
      </c>
      <c r="J304" s="21">
        <v>132423</v>
      </c>
      <c r="K304" s="346"/>
    </row>
    <row r="305" spans="1:11" ht="12" thickBot="1">
      <c r="A305" s="258"/>
      <c r="B305" s="216">
        <v>1</v>
      </c>
      <c r="C305" s="23">
        <v>1.2</v>
      </c>
      <c r="D305" s="23"/>
      <c r="E305" s="23">
        <v>1.3</v>
      </c>
      <c r="F305" s="23">
        <v>1.4</v>
      </c>
      <c r="G305" s="23">
        <v>1.6</v>
      </c>
      <c r="H305" s="23">
        <v>1.8</v>
      </c>
      <c r="I305" s="23">
        <v>2</v>
      </c>
      <c r="J305" s="23">
        <v>2.5</v>
      </c>
      <c r="K305" s="347"/>
    </row>
    <row r="306" spans="1:11" ht="12" customHeight="1">
      <c r="A306" s="258"/>
      <c r="B306" s="343" t="s">
        <v>730</v>
      </c>
      <c r="C306" s="343"/>
      <c r="D306" s="343"/>
      <c r="E306" s="343"/>
      <c r="F306" s="343"/>
      <c r="G306" s="343"/>
      <c r="H306" s="343"/>
      <c r="I306" s="343"/>
      <c r="J306" s="344"/>
      <c r="K306" s="345" t="s">
        <v>2084</v>
      </c>
    </row>
    <row r="307" spans="1:11">
      <c r="A307" s="258">
        <v>0</v>
      </c>
      <c r="B307" s="214">
        <v>92494</v>
      </c>
      <c r="C307" s="20">
        <v>92502</v>
      </c>
      <c r="D307" s="21">
        <v>92510</v>
      </c>
      <c r="E307" s="21">
        <v>92528</v>
      </c>
      <c r="F307" s="21">
        <v>95422</v>
      </c>
      <c r="G307" s="21">
        <v>95356</v>
      </c>
      <c r="H307" s="21"/>
      <c r="I307" s="21"/>
      <c r="J307" s="21"/>
      <c r="K307" s="346"/>
    </row>
    <row r="308" spans="1:11" ht="12" thickBot="1">
      <c r="A308" s="258"/>
      <c r="B308" s="216">
        <v>0.8</v>
      </c>
      <c r="C308" s="23">
        <v>1.1000000000000001</v>
      </c>
      <c r="D308" s="23">
        <v>1.3</v>
      </c>
      <c r="E308" s="23">
        <v>1.5</v>
      </c>
      <c r="F308" s="23">
        <v>1.7</v>
      </c>
      <c r="G308" s="23">
        <v>2</v>
      </c>
      <c r="H308" s="23"/>
      <c r="I308" s="23"/>
      <c r="J308" s="23"/>
      <c r="K308" s="347"/>
    </row>
    <row r="309" spans="1:11">
      <c r="A309" s="258"/>
      <c r="B309" s="343" t="s">
        <v>3690</v>
      </c>
      <c r="C309" s="343"/>
      <c r="D309" s="343"/>
      <c r="E309" s="343"/>
      <c r="F309" s="343"/>
      <c r="G309" s="343"/>
      <c r="H309" s="343"/>
      <c r="I309" s="343"/>
      <c r="J309" s="344"/>
      <c r="K309" s="345" t="s">
        <v>2084</v>
      </c>
    </row>
    <row r="310" spans="1:11">
      <c r="A310" s="258">
        <v>0</v>
      </c>
      <c r="B310" s="214"/>
      <c r="C310" s="20">
        <v>1066423</v>
      </c>
      <c r="D310" s="21">
        <v>1066431</v>
      </c>
      <c r="E310" s="21"/>
      <c r="F310" s="21"/>
      <c r="G310" s="21"/>
      <c r="H310" s="21"/>
      <c r="I310" s="21"/>
      <c r="J310" s="21"/>
      <c r="K310" s="346"/>
    </row>
    <row r="311" spans="1:11" ht="12" thickBot="1">
      <c r="A311" s="258"/>
      <c r="B311" s="216"/>
      <c r="C311" s="23">
        <v>1.3</v>
      </c>
      <c r="D311" s="23">
        <v>1.4</v>
      </c>
      <c r="E311" s="23"/>
      <c r="F311" s="23"/>
      <c r="G311" s="23"/>
      <c r="H311" s="23"/>
      <c r="I311" s="23"/>
      <c r="J311" s="23"/>
      <c r="K311" s="347"/>
    </row>
    <row r="312" spans="1:11" ht="12" customHeight="1">
      <c r="A312" s="258"/>
      <c r="B312" s="343" t="s">
        <v>731</v>
      </c>
      <c r="C312" s="343"/>
      <c r="D312" s="343"/>
      <c r="E312" s="343"/>
      <c r="F312" s="343"/>
      <c r="G312" s="343"/>
      <c r="H312" s="343"/>
      <c r="I312" s="343"/>
      <c r="J312" s="344"/>
      <c r="K312" s="345" t="s">
        <v>2084</v>
      </c>
    </row>
    <row r="313" spans="1:11">
      <c r="A313" s="258">
        <v>0</v>
      </c>
      <c r="B313" s="214">
        <v>151316</v>
      </c>
      <c r="C313" s="20">
        <v>151324</v>
      </c>
      <c r="D313" s="21">
        <v>149161</v>
      </c>
      <c r="E313" s="21">
        <v>149179</v>
      </c>
      <c r="F313" s="21">
        <v>150417</v>
      </c>
      <c r="G313" s="21">
        <v>149187</v>
      </c>
      <c r="H313" s="21">
        <v>151332</v>
      </c>
      <c r="I313" s="21">
        <v>151340</v>
      </c>
      <c r="J313" s="21"/>
      <c r="K313" s="346"/>
    </row>
    <row r="314" spans="1:11" ht="12" thickBot="1">
      <c r="A314" s="258"/>
      <c r="B314" s="216">
        <v>0.8</v>
      </c>
      <c r="C314" s="23">
        <v>1</v>
      </c>
      <c r="D314" s="23">
        <v>1.3</v>
      </c>
      <c r="E314" s="23">
        <v>1.6</v>
      </c>
      <c r="F314" s="23">
        <v>1.8</v>
      </c>
      <c r="G314" s="23">
        <v>2</v>
      </c>
      <c r="H314" s="23">
        <v>2.5</v>
      </c>
      <c r="I314" s="23">
        <v>3</v>
      </c>
      <c r="J314" s="23"/>
      <c r="K314" s="347"/>
    </row>
    <row r="315" spans="1:11" ht="12" customHeight="1">
      <c r="A315" s="258"/>
      <c r="B315" s="343" t="s">
        <v>731</v>
      </c>
      <c r="C315" s="343"/>
      <c r="D315" s="343"/>
      <c r="E315" s="343"/>
      <c r="F315" s="343"/>
      <c r="G315" s="343"/>
      <c r="H315" s="343"/>
      <c r="I315" s="343"/>
      <c r="J315" s="344"/>
      <c r="K315" s="345" t="s">
        <v>2084</v>
      </c>
    </row>
    <row r="316" spans="1:11">
      <c r="A316" s="258">
        <v>0</v>
      </c>
      <c r="B316" s="214">
        <v>154187</v>
      </c>
      <c r="C316" s="20">
        <v>154195</v>
      </c>
      <c r="D316" s="21"/>
      <c r="E316" s="21"/>
      <c r="F316" s="21"/>
      <c r="G316" s="21"/>
      <c r="H316" s="21"/>
      <c r="I316" s="21"/>
      <c r="J316" s="21"/>
      <c r="K316" s="346"/>
    </row>
    <row r="317" spans="1:11" ht="12" thickBot="1">
      <c r="A317" s="258"/>
      <c r="B317" s="216">
        <v>4</v>
      </c>
      <c r="C317" s="23">
        <v>5</v>
      </c>
      <c r="D317" s="23"/>
      <c r="E317" s="23"/>
      <c r="F317" s="23"/>
      <c r="G317" s="23"/>
      <c r="H317" s="23"/>
      <c r="I317" s="23"/>
      <c r="J317" s="23"/>
      <c r="K317" s="347"/>
    </row>
    <row r="318" spans="1:11" ht="12" customHeight="1">
      <c r="A318" s="258"/>
      <c r="B318" s="343" t="s">
        <v>732</v>
      </c>
      <c r="C318" s="343"/>
      <c r="D318" s="343"/>
      <c r="E318" s="343"/>
      <c r="F318" s="343"/>
      <c r="G318" s="343"/>
      <c r="H318" s="343"/>
      <c r="I318" s="343"/>
      <c r="J318" s="344"/>
      <c r="K318" s="345" t="s">
        <v>2084</v>
      </c>
    </row>
    <row r="319" spans="1:11">
      <c r="A319" s="258">
        <v>0</v>
      </c>
      <c r="B319" s="214">
        <v>151613</v>
      </c>
      <c r="C319" s="20">
        <v>151621</v>
      </c>
      <c r="D319" s="21">
        <v>153379</v>
      </c>
      <c r="E319" s="21"/>
      <c r="F319" s="21"/>
      <c r="G319" s="21"/>
      <c r="H319" s="21"/>
      <c r="I319" s="21"/>
      <c r="J319" s="21"/>
      <c r="K319" s="346"/>
    </row>
    <row r="320" spans="1:11" ht="12" thickBot="1">
      <c r="A320" s="258"/>
      <c r="B320" s="216">
        <v>1.6</v>
      </c>
      <c r="C320" s="23">
        <v>1.8</v>
      </c>
      <c r="D320" s="23">
        <v>2</v>
      </c>
      <c r="E320" s="23"/>
      <c r="F320" s="23"/>
      <c r="G320" s="23"/>
      <c r="H320" s="23"/>
      <c r="I320" s="23"/>
      <c r="J320" s="23"/>
      <c r="K320" s="347"/>
    </row>
    <row r="321" spans="1:11" ht="12" customHeight="1">
      <c r="A321" s="258"/>
      <c r="B321" s="343" t="s">
        <v>733</v>
      </c>
      <c r="C321" s="343"/>
      <c r="D321" s="343"/>
      <c r="E321" s="343"/>
      <c r="F321" s="343"/>
      <c r="G321" s="343"/>
      <c r="H321" s="343"/>
      <c r="I321" s="343"/>
      <c r="J321" s="344"/>
      <c r="K321" s="345" t="s">
        <v>2084</v>
      </c>
    </row>
    <row r="322" spans="1:11">
      <c r="A322" s="258">
        <v>0</v>
      </c>
      <c r="B322" s="214">
        <v>132159</v>
      </c>
      <c r="C322" s="20">
        <v>132167</v>
      </c>
      <c r="D322" s="21">
        <v>132175</v>
      </c>
      <c r="E322" s="21">
        <v>132183</v>
      </c>
      <c r="F322" s="21">
        <v>132191</v>
      </c>
      <c r="G322" s="21">
        <v>132209</v>
      </c>
      <c r="H322" s="21">
        <v>153528</v>
      </c>
      <c r="I322" s="21">
        <v>153536</v>
      </c>
      <c r="J322" s="21"/>
      <c r="K322" s="346"/>
    </row>
    <row r="323" spans="1:11" ht="12" thickBot="1">
      <c r="A323" s="258"/>
      <c r="B323" s="216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>
        <v>2.5</v>
      </c>
      <c r="I323" s="23">
        <v>3</v>
      </c>
      <c r="J323" s="23"/>
      <c r="K323" s="347"/>
    </row>
    <row r="324" spans="1:11" ht="12" customHeight="1">
      <c r="A324" s="258"/>
      <c r="B324" s="343" t="s">
        <v>733</v>
      </c>
      <c r="C324" s="343"/>
      <c r="D324" s="343"/>
      <c r="E324" s="343"/>
      <c r="F324" s="343"/>
      <c r="G324" s="343"/>
      <c r="H324" s="343"/>
      <c r="I324" s="343"/>
      <c r="J324" s="344"/>
      <c r="K324" s="345" t="s">
        <v>2084</v>
      </c>
    </row>
    <row r="325" spans="1:11">
      <c r="A325" s="258">
        <v>0</v>
      </c>
      <c r="B325" s="214">
        <v>154377</v>
      </c>
      <c r="C325" s="20">
        <v>154385</v>
      </c>
      <c r="D325" s="21"/>
      <c r="E325" s="21"/>
      <c r="F325" s="21"/>
      <c r="G325" s="21"/>
      <c r="H325" s="21"/>
      <c r="I325" s="21"/>
      <c r="J325" s="21"/>
      <c r="K325" s="346"/>
    </row>
    <row r="326" spans="1:11" ht="12" thickBot="1">
      <c r="A326" s="258"/>
      <c r="B326" s="216">
        <v>4</v>
      </c>
      <c r="C326" s="23">
        <v>5</v>
      </c>
      <c r="D326" s="23"/>
      <c r="E326" s="23"/>
      <c r="F326" s="23"/>
      <c r="G326" s="23"/>
      <c r="H326" s="23"/>
      <c r="I326" s="23"/>
      <c r="J326" s="23"/>
      <c r="K326" s="347"/>
    </row>
    <row r="327" spans="1:11" ht="10.5" customHeight="1">
      <c r="A327" s="258"/>
      <c r="B327" s="343" t="s">
        <v>734</v>
      </c>
      <c r="C327" s="343"/>
      <c r="D327" s="343"/>
      <c r="E327" s="343"/>
      <c r="F327" s="343"/>
      <c r="G327" s="343"/>
      <c r="H327" s="343"/>
      <c r="I327" s="343"/>
      <c r="J327" s="344"/>
      <c r="K327" s="345" t="s">
        <v>2084</v>
      </c>
    </row>
    <row r="328" spans="1:11">
      <c r="A328" s="258">
        <v>0</v>
      </c>
      <c r="B328" s="214">
        <v>141648</v>
      </c>
      <c r="C328" s="20">
        <v>141655</v>
      </c>
      <c r="D328" s="21">
        <v>141663</v>
      </c>
      <c r="E328" s="21">
        <v>141689</v>
      </c>
      <c r="F328" s="21">
        <v>141697</v>
      </c>
      <c r="G328" s="21">
        <v>141705</v>
      </c>
      <c r="H328" s="21"/>
      <c r="I328" s="21"/>
      <c r="J328" s="21"/>
      <c r="K328" s="346"/>
    </row>
    <row r="329" spans="1:11" ht="12" thickBot="1">
      <c r="A329" s="258"/>
      <c r="B329" s="216">
        <v>0.8</v>
      </c>
      <c r="C329" s="23">
        <v>1.1000000000000001</v>
      </c>
      <c r="D329" s="23">
        <v>1.3</v>
      </c>
      <c r="E329" s="23">
        <v>1.5</v>
      </c>
      <c r="F329" s="23">
        <v>1.7</v>
      </c>
      <c r="G329" s="23">
        <v>2</v>
      </c>
      <c r="H329" s="23"/>
      <c r="I329" s="23"/>
      <c r="J329" s="23"/>
      <c r="K329" s="347"/>
    </row>
    <row r="330" spans="1:11" ht="12" customHeight="1">
      <c r="A330" s="258"/>
      <c r="B330" s="343" t="s">
        <v>735</v>
      </c>
      <c r="C330" s="343"/>
      <c r="D330" s="343"/>
      <c r="E330" s="343"/>
      <c r="F330" s="343"/>
      <c r="G330" s="343"/>
      <c r="H330" s="343"/>
      <c r="I330" s="343"/>
      <c r="J330" s="344"/>
      <c r="K330" s="345" t="s">
        <v>2084</v>
      </c>
    </row>
    <row r="331" spans="1:11">
      <c r="A331" s="258">
        <v>0</v>
      </c>
      <c r="B331" s="214">
        <v>154393</v>
      </c>
      <c r="C331" s="20">
        <v>154401</v>
      </c>
      <c r="D331" s="21">
        <v>154419</v>
      </c>
      <c r="E331" s="21"/>
      <c r="F331" s="21"/>
      <c r="G331" s="21"/>
      <c r="H331" s="21"/>
      <c r="I331" s="21"/>
      <c r="J331" s="21"/>
      <c r="K331" s="346"/>
    </row>
    <row r="332" spans="1:11" ht="12" thickBot="1">
      <c r="A332" s="258"/>
      <c r="B332" s="216">
        <v>2.5</v>
      </c>
      <c r="C332" s="23">
        <v>3</v>
      </c>
      <c r="D332" s="23">
        <v>4</v>
      </c>
      <c r="E332" s="23"/>
      <c r="F332" s="23"/>
      <c r="G332" s="23"/>
      <c r="H332" s="23"/>
      <c r="I332" s="23"/>
      <c r="J332" s="23"/>
      <c r="K332" s="347"/>
    </row>
    <row r="333" spans="1:11" ht="10.5" customHeight="1">
      <c r="A333" s="258"/>
      <c r="B333" s="343" t="s">
        <v>736</v>
      </c>
      <c r="C333" s="343"/>
      <c r="D333" s="343"/>
      <c r="E333" s="343"/>
      <c r="F333" s="343"/>
      <c r="G333" s="343"/>
      <c r="H333" s="343"/>
      <c r="I333" s="343"/>
      <c r="J333" s="344"/>
      <c r="K333" s="345" t="s">
        <v>2084</v>
      </c>
    </row>
    <row r="334" spans="1:11">
      <c r="A334" s="258">
        <v>0</v>
      </c>
      <c r="B334" s="214">
        <v>146977</v>
      </c>
      <c r="C334" s="20">
        <v>145250</v>
      </c>
      <c r="D334" s="21">
        <v>145268</v>
      </c>
      <c r="E334" s="21">
        <v>145276</v>
      </c>
      <c r="F334" s="21">
        <v>145284</v>
      </c>
      <c r="G334" s="21"/>
      <c r="H334" s="21"/>
      <c r="I334" s="21"/>
      <c r="J334" s="21"/>
      <c r="K334" s="346"/>
    </row>
    <row r="335" spans="1:11" ht="12" thickBot="1">
      <c r="A335" s="258"/>
      <c r="B335" s="216">
        <v>1.4</v>
      </c>
      <c r="C335" s="23">
        <v>1.6</v>
      </c>
      <c r="D335" s="23">
        <v>1.8</v>
      </c>
      <c r="E335" s="23">
        <v>2</v>
      </c>
      <c r="F335" s="23" t="s">
        <v>4005</v>
      </c>
      <c r="G335" s="23"/>
      <c r="H335" s="23"/>
      <c r="I335" s="23"/>
      <c r="J335" s="23"/>
      <c r="K335" s="347"/>
    </row>
    <row r="336" spans="1:11" ht="12" customHeight="1">
      <c r="A336" s="258"/>
      <c r="B336" s="343" t="s">
        <v>737</v>
      </c>
      <c r="C336" s="343"/>
      <c r="D336" s="343"/>
      <c r="E336" s="343"/>
      <c r="F336" s="343"/>
      <c r="G336" s="343"/>
      <c r="H336" s="343"/>
      <c r="I336" s="343"/>
      <c r="J336" s="344"/>
      <c r="K336" s="345" t="s">
        <v>2084</v>
      </c>
    </row>
    <row r="337" spans="1:11">
      <c r="A337" s="258">
        <v>0</v>
      </c>
      <c r="B337" s="214">
        <v>202408</v>
      </c>
      <c r="C337" s="20">
        <v>201319</v>
      </c>
      <c r="D337" s="21">
        <v>201327</v>
      </c>
      <c r="E337" s="21">
        <v>201285</v>
      </c>
      <c r="F337" s="21">
        <v>201293</v>
      </c>
      <c r="G337" s="21">
        <v>201301</v>
      </c>
      <c r="H337" s="21"/>
      <c r="I337" s="21"/>
      <c r="J337" s="21"/>
      <c r="K337" s="346"/>
    </row>
    <row r="338" spans="1:11" ht="12" thickBot="1">
      <c r="A338" s="258"/>
      <c r="B338" s="216">
        <v>0.5</v>
      </c>
      <c r="C338" s="23">
        <v>1.4</v>
      </c>
      <c r="D338" s="23">
        <v>1.6</v>
      </c>
      <c r="E338" s="23" t="s">
        <v>3995</v>
      </c>
      <c r="F338" s="23" t="s">
        <v>3996</v>
      </c>
      <c r="G338" s="23" t="s">
        <v>3997</v>
      </c>
      <c r="H338" s="23"/>
      <c r="I338" s="23"/>
      <c r="J338" s="23"/>
      <c r="K338" s="347"/>
    </row>
    <row r="339" spans="1:11" ht="12" customHeight="1">
      <c r="A339" s="258"/>
      <c r="B339" s="343" t="s">
        <v>738</v>
      </c>
      <c r="C339" s="343"/>
      <c r="D339" s="343"/>
      <c r="E339" s="343"/>
      <c r="F339" s="343"/>
      <c r="G339" s="343"/>
      <c r="H339" s="343"/>
      <c r="I339" s="343"/>
      <c r="J339" s="344"/>
      <c r="K339" s="345" t="s">
        <v>2084</v>
      </c>
    </row>
    <row r="340" spans="1:11">
      <c r="A340" s="258">
        <v>0</v>
      </c>
      <c r="B340" s="214">
        <v>187625</v>
      </c>
      <c r="C340" s="20">
        <v>187633</v>
      </c>
      <c r="D340" s="21">
        <v>187641</v>
      </c>
      <c r="E340" s="21">
        <v>187658</v>
      </c>
      <c r="F340" s="21">
        <v>187666</v>
      </c>
      <c r="G340" s="21">
        <v>197160</v>
      </c>
      <c r="H340" s="21"/>
      <c r="I340" s="21"/>
      <c r="J340" s="21"/>
      <c r="K340" s="346"/>
    </row>
    <row r="341" spans="1:11" ht="12" thickBot="1">
      <c r="A341" s="258"/>
      <c r="B341" s="216">
        <v>0.3</v>
      </c>
      <c r="C341" s="23">
        <v>0.5</v>
      </c>
      <c r="D341" s="23">
        <v>0.8</v>
      </c>
      <c r="E341" s="23">
        <v>1</v>
      </c>
      <c r="F341" s="23">
        <v>1.2</v>
      </c>
      <c r="G341" s="23">
        <v>1.4</v>
      </c>
      <c r="H341" s="23"/>
      <c r="I341" s="23"/>
      <c r="J341" s="23"/>
      <c r="K341" s="347"/>
    </row>
    <row r="342" spans="1:11" ht="12" customHeight="1">
      <c r="A342" s="258"/>
      <c r="B342" s="343" t="s">
        <v>739</v>
      </c>
      <c r="C342" s="343"/>
      <c r="D342" s="343"/>
      <c r="E342" s="343"/>
      <c r="F342" s="343"/>
      <c r="G342" s="343"/>
      <c r="H342" s="343"/>
      <c r="I342" s="343"/>
      <c r="J342" s="344"/>
      <c r="K342" s="345" t="s">
        <v>2084</v>
      </c>
    </row>
    <row r="343" spans="1:11">
      <c r="A343" s="258">
        <v>0</v>
      </c>
      <c r="B343" s="214">
        <v>187674</v>
      </c>
      <c r="C343" s="20"/>
      <c r="D343" s="21"/>
      <c r="E343" s="21"/>
      <c r="F343" s="21"/>
      <c r="G343" s="21"/>
      <c r="H343" s="21"/>
      <c r="I343" s="21"/>
      <c r="J343" s="21"/>
      <c r="K343" s="346"/>
    </row>
    <row r="344" spans="1:11" ht="12" thickBot="1">
      <c r="A344" s="258"/>
      <c r="B344" s="216">
        <v>1.4</v>
      </c>
      <c r="C344" s="23"/>
      <c r="D344" s="23"/>
      <c r="E344" s="23"/>
      <c r="F344" s="23"/>
      <c r="G344" s="23"/>
      <c r="H344" s="23"/>
      <c r="I344" s="23"/>
      <c r="J344" s="23"/>
      <c r="K344" s="347"/>
    </row>
    <row r="345" spans="1:11" ht="12" customHeight="1">
      <c r="A345" s="258"/>
      <c r="B345" s="343" t="s">
        <v>740</v>
      </c>
      <c r="C345" s="343"/>
      <c r="D345" s="343"/>
      <c r="E345" s="343"/>
      <c r="F345" s="343"/>
      <c r="G345" s="343"/>
      <c r="H345" s="343"/>
      <c r="I345" s="343"/>
      <c r="J345" s="344"/>
      <c r="K345" s="345" t="s">
        <v>2084</v>
      </c>
    </row>
    <row r="346" spans="1:11">
      <c r="A346" s="258">
        <v>0</v>
      </c>
      <c r="B346" s="214">
        <v>4143</v>
      </c>
      <c r="C346" s="20">
        <v>4127</v>
      </c>
      <c r="D346" s="21">
        <v>3848</v>
      </c>
      <c r="E346" s="21">
        <v>4119</v>
      </c>
      <c r="F346" s="21">
        <v>4101</v>
      </c>
      <c r="G346" s="21"/>
      <c r="H346" s="21"/>
      <c r="I346" s="21"/>
      <c r="J346" s="21"/>
      <c r="K346" s="346"/>
    </row>
    <row r="347" spans="1:11" ht="12" thickBot="1">
      <c r="A347" s="258"/>
      <c r="B347" s="216">
        <v>1</v>
      </c>
      <c r="C347" s="23" t="s">
        <v>4006</v>
      </c>
      <c r="D347" s="23">
        <v>1.4</v>
      </c>
      <c r="E347" s="23">
        <v>1.5</v>
      </c>
      <c r="F347" s="23">
        <v>1.7</v>
      </c>
      <c r="G347" s="23"/>
      <c r="H347" s="23"/>
      <c r="I347" s="23"/>
      <c r="J347" s="23"/>
      <c r="K347" s="347"/>
    </row>
    <row r="348" spans="1:11" ht="12" customHeight="1">
      <c r="A348" s="258"/>
      <c r="B348" s="343" t="s">
        <v>741</v>
      </c>
      <c r="C348" s="343"/>
      <c r="D348" s="343"/>
      <c r="E348" s="343"/>
      <c r="F348" s="343"/>
      <c r="G348" s="343"/>
      <c r="H348" s="343"/>
      <c r="I348" s="343"/>
      <c r="J348" s="344"/>
      <c r="K348" s="345" t="s">
        <v>2084</v>
      </c>
    </row>
    <row r="349" spans="1:11">
      <c r="A349" s="258">
        <v>0</v>
      </c>
      <c r="B349" s="214">
        <v>31252</v>
      </c>
      <c r="C349" s="20">
        <v>31898</v>
      </c>
      <c r="D349" s="21">
        <v>31997</v>
      </c>
      <c r="E349" s="21">
        <v>4093</v>
      </c>
      <c r="F349" s="21">
        <v>13003</v>
      </c>
      <c r="G349" s="21">
        <v>13011</v>
      </c>
      <c r="H349" s="21"/>
      <c r="I349" s="21"/>
      <c r="J349" s="21"/>
      <c r="K349" s="346"/>
    </row>
    <row r="350" spans="1:11" ht="12" thickBot="1">
      <c r="A350" s="258"/>
      <c r="B350" s="216" t="s">
        <v>4007</v>
      </c>
      <c r="C350" s="23" t="s">
        <v>4008</v>
      </c>
      <c r="D350" s="23" t="s">
        <v>4009</v>
      </c>
      <c r="E350" s="23" t="s">
        <v>4010</v>
      </c>
      <c r="F350" s="23" t="s">
        <v>4011</v>
      </c>
      <c r="G350" s="23" t="s">
        <v>4012</v>
      </c>
      <c r="H350" s="23"/>
      <c r="I350" s="23"/>
      <c r="J350" s="23"/>
      <c r="K350" s="347"/>
    </row>
    <row r="351" spans="1:11" ht="12" customHeight="1">
      <c r="A351" s="258"/>
      <c r="B351" s="343" t="s">
        <v>742</v>
      </c>
      <c r="C351" s="343"/>
      <c r="D351" s="343"/>
      <c r="E351" s="343"/>
      <c r="F351" s="343"/>
      <c r="G351" s="343"/>
      <c r="H351" s="343"/>
      <c r="I351" s="343"/>
      <c r="J351" s="344"/>
      <c r="K351" s="345" t="s">
        <v>2084</v>
      </c>
    </row>
    <row r="352" spans="1:11">
      <c r="A352" s="258">
        <v>0</v>
      </c>
      <c r="B352" s="214">
        <v>23663</v>
      </c>
      <c r="C352" s="20">
        <v>23697</v>
      </c>
      <c r="D352" s="21">
        <v>23689</v>
      </c>
      <c r="E352" s="21"/>
      <c r="F352" s="21"/>
      <c r="G352" s="21"/>
      <c r="H352" s="21"/>
      <c r="I352" s="21"/>
      <c r="J352" s="21"/>
      <c r="K352" s="346"/>
    </row>
    <row r="353" spans="1:11" ht="12" thickBot="1">
      <c r="A353" s="258"/>
      <c r="B353" s="216">
        <v>1.5</v>
      </c>
      <c r="C353" s="23" t="s">
        <v>4013</v>
      </c>
      <c r="D353" s="23">
        <v>2</v>
      </c>
      <c r="E353" s="23"/>
      <c r="F353" s="23"/>
      <c r="G353" s="23"/>
      <c r="H353" s="23"/>
      <c r="I353" s="23"/>
      <c r="J353" s="23"/>
      <c r="K353" s="347"/>
    </row>
    <row r="354" spans="1:11" ht="12" customHeight="1">
      <c r="A354" s="258"/>
      <c r="B354" s="343" t="s">
        <v>743</v>
      </c>
      <c r="C354" s="343"/>
      <c r="D354" s="343"/>
      <c r="E354" s="343"/>
      <c r="F354" s="343"/>
      <c r="G354" s="343"/>
      <c r="H354" s="343"/>
      <c r="I354" s="343"/>
      <c r="J354" s="344"/>
      <c r="K354" s="345" t="s">
        <v>2084</v>
      </c>
    </row>
    <row r="355" spans="1:11">
      <c r="A355" s="258">
        <v>0</v>
      </c>
      <c r="B355" s="214">
        <v>77982</v>
      </c>
      <c r="C355" s="20">
        <v>73791</v>
      </c>
      <c r="D355" s="21">
        <v>78279</v>
      </c>
      <c r="E355" s="21"/>
      <c r="F355" s="21"/>
      <c r="G355" s="21"/>
      <c r="H355" s="21"/>
      <c r="I355" s="21"/>
      <c r="J355" s="21"/>
      <c r="K355" s="346"/>
    </row>
    <row r="356" spans="1:11" ht="12" thickBot="1">
      <c r="A356" s="258"/>
      <c r="B356" s="216" t="s">
        <v>4003</v>
      </c>
      <c r="C356" s="23">
        <v>1.7</v>
      </c>
      <c r="D356" s="23">
        <v>2</v>
      </c>
      <c r="E356" s="23"/>
      <c r="F356" s="23"/>
      <c r="G356" s="23"/>
      <c r="H356" s="23"/>
      <c r="I356" s="23"/>
      <c r="J356" s="23"/>
      <c r="K356" s="347"/>
    </row>
    <row r="357" spans="1:11" ht="12" customHeight="1">
      <c r="A357" s="258"/>
      <c r="B357" s="343" t="s">
        <v>744</v>
      </c>
      <c r="C357" s="343"/>
      <c r="D357" s="343"/>
      <c r="E357" s="343"/>
      <c r="F357" s="343"/>
      <c r="G357" s="343"/>
      <c r="H357" s="343"/>
      <c r="I357" s="343"/>
      <c r="J357" s="344"/>
      <c r="K357" s="345" t="s">
        <v>2084</v>
      </c>
    </row>
    <row r="358" spans="1:11">
      <c r="A358" s="258">
        <v>0</v>
      </c>
      <c r="B358" s="214">
        <v>60459</v>
      </c>
      <c r="C358" s="20">
        <v>60640</v>
      </c>
      <c r="D358" s="21">
        <v>61200</v>
      </c>
      <c r="E358" s="21">
        <v>61341</v>
      </c>
      <c r="F358" s="21">
        <v>61523</v>
      </c>
      <c r="G358" s="21"/>
      <c r="H358" s="21"/>
      <c r="I358" s="21"/>
      <c r="J358" s="21"/>
      <c r="K358" s="346"/>
    </row>
    <row r="359" spans="1:11" ht="12" thickBot="1">
      <c r="A359" s="258"/>
      <c r="B359" s="216">
        <v>0.2</v>
      </c>
      <c r="C359" s="29">
        <v>0.35</v>
      </c>
      <c r="D359" s="23">
        <v>0.5</v>
      </c>
      <c r="E359" s="23">
        <v>0.8</v>
      </c>
      <c r="F359" s="23">
        <v>1</v>
      </c>
      <c r="G359" s="23"/>
      <c r="H359" s="23"/>
      <c r="I359" s="23"/>
      <c r="J359" s="23"/>
      <c r="K359" s="347"/>
    </row>
    <row r="360" spans="1:11" ht="12" customHeight="1">
      <c r="A360" s="258"/>
      <c r="B360" s="343" t="s">
        <v>745</v>
      </c>
      <c r="C360" s="343"/>
      <c r="D360" s="343"/>
      <c r="E360" s="343"/>
      <c r="F360" s="343"/>
      <c r="G360" s="343"/>
      <c r="H360" s="343"/>
      <c r="I360" s="343"/>
      <c r="J360" s="344"/>
      <c r="K360" s="345" t="s">
        <v>2084</v>
      </c>
    </row>
    <row r="361" spans="1:11">
      <c r="A361" s="258">
        <v>0</v>
      </c>
      <c r="B361" s="214">
        <v>134619</v>
      </c>
      <c r="C361" s="20">
        <v>134635</v>
      </c>
      <c r="D361" s="21"/>
      <c r="E361" s="21"/>
      <c r="F361" s="21"/>
      <c r="G361" s="21"/>
      <c r="H361" s="21"/>
      <c r="I361" s="21"/>
      <c r="J361" s="21"/>
      <c r="K361" s="346"/>
    </row>
    <row r="362" spans="1:11" ht="12" thickBot="1">
      <c r="A362" s="258"/>
      <c r="B362" s="262">
        <v>0.25</v>
      </c>
      <c r="C362" s="29">
        <v>0.45</v>
      </c>
      <c r="D362" s="23"/>
      <c r="E362" s="23"/>
      <c r="F362" s="23"/>
      <c r="G362" s="23"/>
      <c r="H362" s="23"/>
      <c r="I362" s="23"/>
      <c r="J362" s="23"/>
      <c r="K362" s="347"/>
    </row>
    <row r="363" spans="1:11" ht="12" customHeight="1">
      <c r="A363" s="258"/>
      <c r="B363" s="343" t="s">
        <v>746</v>
      </c>
      <c r="C363" s="343"/>
      <c r="D363" s="343"/>
      <c r="E363" s="343"/>
      <c r="F363" s="343"/>
      <c r="G363" s="343"/>
      <c r="H363" s="343"/>
      <c r="I363" s="343"/>
      <c r="J363" s="344"/>
      <c r="K363" s="345" t="s">
        <v>2084</v>
      </c>
    </row>
    <row r="364" spans="1:11">
      <c r="A364" s="258">
        <v>0</v>
      </c>
      <c r="B364" s="214">
        <v>123448</v>
      </c>
      <c r="C364" s="20">
        <v>31476</v>
      </c>
      <c r="D364" s="21"/>
      <c r="E364" s="21"/>
      <c r="F364" s="21"/>
      <c r="G364" s="21"/>
      <c r="H364" s="21"/>
      <c r="I364" s="21"/>
      <c r="J364" s="21"/>
      <c r="K364" s="346"/>
    </row>
    <row r="365" spans="1:11" ht="12" thickBot="1">
      <c r="A365" s="258"/>
      <c r="B365" s="216">
        <v>0.2</v>
      </c>
      <c r="C365" s="29">
        <v>0.25</v>
      </c>
      <c r="D365" s="23"/>
      <c r="E365" s="23"/>
      <c r="F365" s="23"/>
      <c r="G365" s="23"/>
      <c r="H365" s="23"/>
      <c r="I365" s="23"/>
      <c r="J365" s="23"/>
      <c r="K365" s="347"/>
    </row>
    <row r="366" spans="1:11" ht="12" customHeight="1">
      <c r="A366" s="258"/>
      <c r="B366" s="343" t="s">
        <v>747</v>
      </c>
      <c r="C366" s="343"/>
      <c r="D366" s="343"/>
      <c r="E366" s="343"/>
      <c r="F366" s="343"/>
      <c r="G366" s="343"/>
      <c r="H366" s="343"/>
      <c r="I366" s="343"/>
      <c r="J366" s="344"/>
      <c r="K366" s="345" t="s">
        <v>2084</v>
      </c>
    </row>
    <row r="367" spans="1:11">
      <c r="A367" s="258">
        <v>0</v>
      </c>
      <c r="B367" s="214">
        <v>134643</v>
      </c>
      <c r="C367" s="20">
        <v>134650</v>
      </c>
      <c r="D367" s="21">
        <v>134668</v>
      </c>
      <c r="E367" s="21">
        <v>134676</v>
      </c>
      <c r="F367" s="21"/>
      <c r="G367" s="21"/>
      <c r="H367" s="21"/>
      <c r="I367" s="21"/>
      <c r="J367" s="21"/>
      <c r="K367" s="346"/>
    </row>
    <row r="368" spans="1:11" ht="12" thickBot="1">
      <c r="A368" s="258"/>
      <c r="B368" s="262">
        <v>0.15</v>
      </c>
      <c r="C368" s="29">
        <v>0.25</v>
      </c>
      <c r="D368" s="29">
        <v>0.45</v>
      </c>
      <c r="E368" s="29">
        <v>0.65</v>
      </c>
      <c r="F368" s="23"/>
      <c r="G368" s="23"/>
      <c r="H368" s="23"/>
      <c r="I368" s="23"/>
      <c r="J368" s="23"/>
      <c r="K368" s="347"/>
    </row>
    <row r="369" spans="1:11" ht="12" customHeight="1">
      <c r="A369" s="258"/>
      <c r="B369" s="343" t="s">
        <v>748</v>
      </c>
      <c r="C369" s="343"/>
      <c r="D369" s="343"/>
      <c r="E369" s="343"/>
      <c r="F369" s="343"/>
      <c r="G369" s="343"/>
      <c r="H369" s="343"/>
      <c r="I369" s="343"/>
      <c r="J369" s="344"/>
      <c r="K369" s="345" t="s">
        <v>2084</v>
      </c>
    </row>
    <row r="370" spans="1:11">
      <c r="A370" s="258">
        <v>0</v>
      </c>
      <c r="B370" s="214">
        <v>126441</v>
      </c>
      <c r="C370" s="20">
        <v>126458</v>
      </c>
      <c r="D370" s="21">
        <v>126466</v>
      </c>
      <c r="E370" s="21"/>
      <c r="F370" s="21"/>
      <c r="G370" s="21"/>
      <c r="H370" s="21"/>
      <c r="I370" s="21"/>
      <c r="J370" s="21"/>
      <c r="K370" s="346"/>
    </row>
    <row r="371" spans="1:11" ht="12" thickBot="1">
      <c r="A371" s="258"/>
      <c r="B371" s="216">
        <v>1.3</v>
      </c>
      <c r="C371" s="23">
        <v>1.6</v>
      </c>
      <c r="D371" s="23">
        <v>1.8</v>
      </c>
      <c r="E371" s="23"/>
      <c r="F371" s="23"/>
      <c r="G371" s="23"/>
      <c r="H371" s="23"/>
      <c r="I371" s="23"/>
      <c r="J371" s="23"/>
      <c r="K371" s="347"/>
    </row>
    <row r="372" spans="1:11" ht="12" customHeight="1">
      <c r="A372" s="258"/>
      <c r="B372" s="343" t="s">
        <v>749</v>
      </c>
      <c r="C372" s="343"/>
      <c r="D372" s="343"/>
      <c r="E372" s="343"/>
      <c r="F372" s="343"/>
      <c r="G372" s="343"/>
      <c r="H372" s="343"/>
      <c r="I372" s="343"/>
      <c r="J372" s="344"/>
      <c r="K372" s="345" t="s">
        <v>2084</v>
      </c>
    </row>
    <row r="373" spans="1:11">
      <c r="A373" s="258">
        <v>0</v>
      </c>
      <c r="B373" s="214">
        <v>7328</v>
      </c>
      <c r="C373" s="20">
        <v>7435</v>
      </c>
      <c r="D373" s="21">
        <v>74922</v>
      </c>
      <c r="E373" s="21">
        <v>16998</v>
      </c>
      <c r="F373" s="21">
        <v>50906</v>
      </c>
      <c r="G373" s="21">
        <v>13771</v>
      </c>
      <c r="H373" s="21">
        <v>20206</v>
      </c>
      <c r="I373" s="21">
        <v>50898</v>
      </c>
      <c r="J373" s="21">
        <v>13789</v>
      </c>
      <c r="K373" s="346"/>
    </row>
    <row r="374" spans="1:11">
      <c r="A374" s="258"/>
      <c r="B374" s="30">
        <v>2325</v>
      </c>
      <c r="C374" s="31">
        <v>2350</v>
      </c>
      <c r="D374" s="32">
        <v>2360</v>
      </c>
      <c r="E374" s="32">
        <v>2825</v>
      </c>
      <c r="F374" s="32">
        <v>2850</v>
      </c>
      <c r="G374" s="32">
        <v>2865</v>
      </c>
      <c r="H374" s="32">
        <v>3325</v>
      </c>
      <c r="I374" s="32">
        <v>3350</v>
      </c>
      <c r="J374" s="32">
        <v>3365</v>
      </c>
      <c r="K374" s="346"/>
    </row>
    <row r="375" spans="1:11" ht="12" thickBot="1">
      <c r="A375" s="258"/>
      <c r="B375" s="262">
        <v>0.23</v>
      </c>
      <c r="C375" s="29">
        <v>0.23</v>
      </c>
      <c r="D375" s="29">
        <v>0.23</v>
      </c>
      <c r="E375" s="29">
        <v>0.28000000000000003</v>
      </c>
      <c r="F375" s="29">
        <v>0.28000000000000003</v>
      </c>
      <c r="G375" s="29">
        <v>0.28000000000000003</v>
      </c>
      <c r="H375" s="29">
        <v>0.33</v>
      </c>
      <c r="I375" s="29">
        <v>0.33</v>
      </c>
      <c r="J375" s="29">
        <v>0.33</v>
      </c>
      <c r="K375" s="347"/>
    </row>
    <row r="376" spans="1:11">
      <c r="A376" s="258">
        <v>0</v>
      </c>
      <c r="B376" s="263">
        <v>74930</v>
      </c>
      <c r="C376" s="33">
        <v>73742</v>
      </c>
      <c r="D376" s="33">
        <v>13797</v>
      </c>
      <c r="E376" s="33">
        <v>7344</v>
      </c>
      <c r="F376" s="33">
        <v>74948</v>
      </c>
      <c r="G376" s="33">
        <v>19307</v>
      </c>
      <c r="H376" s="33">
        <v>74955</v>
      </c>
      <c r="I376" s="33">
        <v>17004</v>
      </c>
      <c r="J376" s="33"/>
      <c r="K376" s="345" t="s">
        <v>2084</v>
      </c>
    </row>
    <row r="377" spans="1:11">
      <c r="A377" s="258"/>
      <c r="B377" s="214">
        <v>3375</v>
      </c>
      <c r="C377" s="20">
        <v>3390</v>
      </c>
      <c r="D377" s="21">
        <v>3825</v>
      </c>
      <c r="E377" s="21">
        <v>3850</v>
      </c>
      <c r="F377" s="21">
        <v>3390</v>
      </c>
      <c r="G377" s="21">
        <v>4650</v>
      </c>
      <c r="H377" s="21">
        <v>4682</v>
      </c>
      <c r="I377" s="21">
        <v>6050</v>
      </c>
      <c r="J377" s="21"/>
      <c r="K377" s="346"/>
    </row>
    <row r="378" spans="1:11" ht="12" thickBot="1">
      <c r="A378" s="258"/>
      <c r="B378" s="262">
        <v>0.33</v>
      </c>
      <c r="C378" s="29">
        <v>0.33</v>
      </c>
      <c r="D378" s="29">
        <v>0.38</v>
      </c>
      <c r="E378" s="29">
        <v>0.38</v>
      </c>
      <c r="F378" s="29">
        <v>0.38</v>
      </c>
      <c r="G378" s="29">
        <v>0.46</v>
      </c>
      <c r="H378" s="29">
        <v>0.46</v>
      </c>
      <c r="I378" s="29">
        <v>0.6</v>
      </c>
      <c r="J378" s="29"/>
      <c r="K378" s="347"/>
    </row>
    <row r="379" spans="1:11" ht="12" customHeight="1">
      <c r="A379" s="258"/>
      <c r="B379" s="338" t="s">
        <v>4014</v>
      </c>
      <c r="C379" s="338" t="s">
        <v>4014</v>
      </c>
      <c r="D379" s="338"/>
      <c r="E379" s="338"/>
      <c r="F379" s="338"/>
      <c r="G379" s="338"/>
      <c r="H379" s="338"/>
      <c r="I379" s="338"/>
      <c r="J379" s="338"/>
      <c r="K379" s="339">
        <v>0</v>
      </c>
    </row>
    <row r="380" spans="1:11" ht="12" customHeight="1">
      <c r="A380" s="258">
        <v>0</v>
      </c>
      <c r="B380" s="36">
        <v>213819</v>
      </c>
      <c r="C380" s="34" t="s">
        <v>4015</v>
      </c>
      <c r="D380" s="35"/>
      <c r="E380" s="35"/>
      <c r="F380" s="35"/>
      <c r="G380" s="35"/>
      <c r="H380" s="35"/>
      <c r="I380" s="35"/>
      <c r="J380" s="36"/>
      <c r="K380" s="19" t="s">
        <v>2084</v>
      </c>
    </row>
    <row r="381" spans="1:11" ht="12" customHeight="1">
      <c r="A381" s="258">
        <v>0</v>
      </c>
      <c r="B381" s="36">
        <v>1000124</v>
      </c>
      <c r="C381" s="34" t="s">
        <v>4016</v>
      </c>
      <c r="D381" s="35"/>
      <c r="E381" s="35"/>
      <c r="F381" s="35"/>
      <c r="G381" s="35"/>
      <c r="H381" s="35"/>
      <c r="I381" s="35"/>
      <c r="J381" s="36"/>
      <c r="K381" s="19" t="s">
        <v>2084</v>
      </c>
    </row>
    <row r="382" spans="1:11" ht="12" customHeight="1">
      <c r="A382" s="258">
        <v>0</v>
      </c>
      <c r="B382" s="36">
        <v>1000249</v>
      </c>
      <c r="C382" s="34" t="s">
        <v>4017</v>
      </c>
      <c r="D382" s="35"/>
      <c r="E382" s="35"/>
      <c r="F382" s="35"/>
      <c r="G382" s="35"/>
      <c r="H382" s="35"/>
      <c r="I382" s="35"/>
      <c r="J382" s="36"/>
      <c r="K382" s="19" t="s">
        <v>2084</v>
      </c>
    </row>
    <row r="383" spans="1:11" ht="12" customHeight="1">
      <c r="A383" s="258">
        <v>0</v>
      </c>
      <c r="B383" s="36">
        <v>69500</v>
      </c>
      <c r="C383" s="34" t="s">
        <v>4018</v>
      </c>
      <c r="D383" s="35"/>
      <c r="E383" s="35"/>
      <c r="F383" s="35"/>
      <c r="G383" s="35"/>
      <c r="H383" s="35"/>
      <c r="I383" s="35"/>
      <c r="J383" s="36"/>
      <c r="K383" s="19" t="s">
        <v>2084</v>
      </c>
    </row>
    <row r="384" spans="1:11">
      <c r="A384" s="258">
        <v>0</v>
      </c>
      <c r="B384" s="36">
        <v>52712</v>
      </c>
      <c r="C384" s="34" t="s">
        <v>4019</v>
      </c>
      <c r="D384" s="35"/>
      <c r="E384" s="35"/>
      <c r="F384" s="35"/>
      <c r="G384" s="35"/>
      <c r="H384" s="35"/>
      <c r="I384" s="35"/>
      <c r="J384" s="36"/>
      <c r="K384" s="19" t="s">
        <v>2084</v>
      </c>
    </row>
    <row r="385" spans="1:11">
      <c r="A385" s="258">
        <v>0</v>
      </c>
      <c r="B385" s="36">
        <v>52803</v>
      </c>
      <c r="C385" s="34" t="s">
        <v>4020</v>
      </c>
      <c r="D385" s="35"/>
      <c r="E385" s="35"/>
      <c r="F385" s="35"/>
      <c r="G385" s="35"/>
      <c r="H385" s="35"/>
      <c r="I385" s="35"/>
      <c r="J385" s="36"/>
      <c r="K385" s="19" t="s">
        <v>2084</v>
      </c>
    </row>
    <row r="386" spans="1:11" ht="21" customHeight="1">
      <c r="A386" s="258">
        <v>0</v>
      </c>
      <c r="B386" s="36">
        <v>54825</v>
      </c>
      <c r="C386" s="335" t="s">
        <v>4021</v>
      </c>
      <c r="D386" s="336"/>
      <c r="E386" s="336"/>
      <c r="F386" s="336"/>
      <c r="G386" s="336"/>
      <c r="H386" s="336"/>
      <c r="I386" s="336"/>
      <c r="J386" s="337"/>
      <c r="K386" s="19" t="s">
        <v>2084</v>
      </c>
    </row>
    <row r="387" spans="1:11" ht="21" customHeight="1">
      <c r="A387" s="258">
        <v>0</v>
      </c>
      <c r="B387" s="36">
        <v>154591</v>
      </c>
      <c r="C387" s="335" t="s">
        <v>4022</v>
      </c>
      <c r="D387" s="336"/>
      <c r="E387" s="336"/>
      <c r="F387" s="336"/>
      <c r="G387" s="336"/>
      <c r="H387" s="336"/>
      <c r="I387" s="336"/>
      <c r="J387" s="337"/>
      <c r="K387" s="19" t="s">
        <v>2084</v>
      </c>
    </row>
    <row r="388" spans="1:11" ht="36" customHeight="1">
      <c r="A388" s="258">
        <v>0</v>
      </c>
      <c r="B388" s="36">
        <v>173880</v>
      </c>
      <c r="C388" s="335" t="s">
        <v>4023</v>
      </c>
      <c r="D388" s="336"/>
      <c r="E388" s="336"/>
      <c r="F388" s="336"/>
      <c r="G388" s="336"/>
      <c r="H388" s="336"/>
      <c r="I388" s="336"/>
      <c r="J388" s="337"/>
      <c r="K388" s="19" t="s">
        <v>2084</v>
      </c>
    </row>
    <row r="389" spans="1:11">
      <c r="A389" s="258">
        <v>0</v>
      </c>
      <c r="B389" s="36">
        <v>83881</v>
      </c>
      <c r="C389" s="34" t="s">
        <v>4024</v>
      </c>
      <c r="D389" s="35"/>
      <c r="E389" s="35"/>
      <c r="F389" s="35"/>
      <c r="G389" s="35"/>
      <c r="H389" s="35"/>
      <c r="I389" s="35"/>
      <c r="J389" s="36"/>
      <c r="K389" s="19" t="s">
        <v>2084</v>
      </c>
    </row>
    <row r="390" spans="1:11">
      <c r="A390" s="258">
        <v>0</v>
      </c>
      <c r="B390" s="36">
        <v>135020</v>
      </c>
      <c r="C390" s="34" t="s">
        <v>4025</v>
      </c>
      <c r="D390" s="35"/>
      <c r="E390" s="35"/>
      <c r="F390" s="35"/>
      <c r="G390" s="35"/>
      <c r="H390" s="35"/>
      <c r="I390" s="35"/>
      <c r="J390" s="36"/>
      <c r="K390" s="19" t="s">
        <v>2084</v>
      </c>
    </row>
    <row r="391" spans="1:11">
      <c r="A391" s="258">
        <v>0</v>
      </c>
      <c r="B391" s="36">
        <v>91553</v>
      </c>
      <c r="C391" s="34" t="s">
        <v>4026</v>
      </c>
      <c r="D391" s="35"/>
      <c r="E391" s="35"/>
      <c r="F391" s="35"/>
      <c r="G391" s="35"/>
      <c r="H391" s="35"/>
      <c r="I391" s="35"/>
      <c r="J391" s="36"/>
      <c r="K391" s="19" t="s">
        <v>2084</v>
      </c>
    </row>
    <row r="392" spans="1:11" ht="12" thickBot="1">
      <c r="A392" s="258">
        <v>0</v>
      </c>
      <c r="B392" s="36">
        <v>97485</v>
      </c>
      <c r="C392" s="34" t="s">
        <v>4027</v>
      </c>
      <c r="D392" s="35"/>
      <c r="E392" s="35"/>
      <c r="F392" s="35"/>
      <c r="G392" s="35"/>
      <c r="H392" s="35"/>
      <c r="I392" s="35"/>
      <c r="J392" s="36"/>
      <c r="K392" s="19" t="s">
        <v>2084</v>
      </c>
    </row>
    <row r="393" spans="1:11" ht="12" customHeight="1">
      <c r="A393" s="258"/>
      <c r="B393" s="338" t="s">
        <v>4028</v>
      </c>
      <c r="C393" s="338" t="s">
        <v>4028</v>
      </c>
      <c r="D393" s="338"/>
      <c r="E393" s="338"/>
      <c r="F393" s="338"/>
      <c r="G393" s="338"/>
      <c r="H393" s="338"/>
      <c r="I393" s="338"/>
      <c r="J393" s="338"/>
      <c r="K393" s="339">
        <v>0</v>
      </c>
    </row>
    <row r="394" spans="1:11" ht="24" customHeight="1">
      <c r="A394" s="258">
        <v>0</v>
      </c>
      <c r="B394" s="36">
        <v>1099953</v>
      </c>
      <c r="C394" s="335" t="s">
        <v>4722</v>
      </c>
      <c r="D394" s="336"/>
      <c r="E394" s="336"/>
      <c r="F394" s="336"/>
      <c r="G394" s="336"/>
      <c r="H394" s="336"/>
      <c r="I394" s="336"/>
      <c r="J394" s="337"/>
      <c r="K394" s="19" t="s">
        <v>2084</v>
      </c>
    </row>
    <row r="395" spans="1:11" ht="24.5" customHeight="1">
      <c r="A395" s="258">
        <v>0</v>
      </c>
      <c r="B395" s="36">
        <v>1100990</v>
      </c>
      <c r="C395" s="335" t="s">
        <v>4723</v>
      </c>
      <c r="D395" s="336"/>
      <c r="E395" s="336"/>
      <c r="F395" s="336"/>
      <c r="G395" s="336"/>
      <c r="H395" s="336"/>
      <c r="I395" s="336"/>
      <c r="J395" s="337"/>
      <c r="K395" s="19" t="s">
        <v>2084</v>
      </c>
    </row>
    <row r="396" spans="1:11" ht="24.5" customHeight="1">
      <c r="A396" s="258">
        <v>0</v>
      </c>
      <c r="B396" s="36">
        <v>1101005</v>
      </c>
      <c r="C396" s="335" t="s">
        <v>4724</v>
      </c>
      <c r="D396" s="336"/>
      <c r="E396" s="336"/>
      <c r="F396" s="336"/>
      <c r="G396" s="336"/>
      <c r="H396" s="336"/>
      <c r="I396" s="336"/>
      <c r="J396" s="337"/>
      <c r="K396" s="19" t="s">
        <v>2084</v>
      </c>
    </row>
    <row r="397" spans="1:11" ht="24.5" customHeight="1">
      <c r="A397" s="258">
        <v>0</v>
      </c>
      <c r="B397" s="36">
        <v>1101625</v>
      </c>
      <c r="C397" s="335" t="s">
        <v>4725</v>
      </c>
      <c r="D397" s="336"/>
      <c r="E397" s="336"/>
      <c r="F397" s="336"/>
      <c r="G397" s="336"/>
      <c r="H397" s="336"/>
      <c r="I397" s="336"/>
      <c r="J397" s="337"/>
      <c r="K397" s="19" t="s">
        <v>2084</v>
      </c>
    </row>
    <row r="398" spans="1:11" ht="24.5" customHeight="1">
      <c r="A398" s="258">
        <v>0</v>
      </c>
      <c r="B398" s="36">
        <v>1101675</v>
      </c>
      <c r="C398" s="335" t="s">
        <v>4726</v>
      </c>
      <c r="D398" s="336"/>
      <c r="E398" s="336"/>
      <c r="F398" s="336"/>
      <c r="G398" s="336"/>
      <c r="H398" s="336"/>
      <c r="I398" s="336"/>
      <c r="J398" s="337"/>
      <c r="K398" s="19" t="s">
        <v>2084</v>
      </c>
    </row>
    <row r="399" spans="1:11" ht="24.5" customHeight="1">
      <c r="A399" s="258">
        <v>0</v>
      </c>
      <c r="B399" s="36">
        <v>1101641</v>
      </c>
      <c r="C399" s="335" t="s">
        <v>4727</v>
      </c>
      <c r="D399" s="336"/>
      <c r="E399" s="336"/>
      <c r="F399" s="336"/>
      <c r="G399" s="336"/>
      <c r="H399" s="336"/>
      <c r="I399" s="336"/>
      <c r="J399" s="337"/>
      <c r="K399" s="19" t="s">
        <v>2084</v>
      </c>
    </row>
    <row r="400" spans="1:11" ht="12" customHeight="1">
      <c r="A400" s="258">
        <v>0</v>
      </c>
      <c r="B400" s="36">
        <v>1101659</v>
      </c>
      <c r="C400" s="335" t="s">
        <v>4728</v>
      </c>
      <c r="D400" s="336"/>
      <c r="E400" s="336"/>
      <c r="F400" s="336"/>
      <c r="G400" s="336"/>
      <c r="H400" s="336"/>
      <c r="I400" s="336"/>
      <c r="J400" s="337"/>
      <c r="K400" s="19" t="s">
        <v>2084</v>
      </c>
    </row>
    <row r="401" spans="1:11">
      <c r="A401" s="258">
        <v>0</v>
      </c>
      <c r="B401" s="36">
        <v>92213</v>
      </c>
      <c r="C401" s="335" t="s">
        <v>4029</v>
      </c>
      <c r="D401" s="336"/>
      <c r="E401" s="336"/>
      <c r="F401" s="336"/>
      <c r="G401" s="336"/>
      <c r="H401" s="336"/>
      <c r="I401" s="336"/>
      <c r="J401" s="337"/>
      <c r="K401" s="19" t="s">
        <v>2084</v>
      </c>
    </row>
    <row r="402" spans="1:11" ht="21" customHeight="1">
      <c r="A402" s="258">
        <v>0</v>
      </c>
      <c r="B402" s="36">
        <v>92254</v>
      </c>
      <c r="C402" s="335" t="s">
        <v>4030</v>
      </c>
      <c r="D402" s="336"/>
      <c r="E402" s="336"/>
      <c r="F402" s="336"/>
      <c r="G402" s="336"/>
      <c r="H402" s="336"/>
      <c r="I402" s="336"/>
      <c r="J402" s="337"/>
      <c r="K402" s="19" t="s">
        <v>2084</v>
      </c>
    </row>
    <row r="403" spans="1:11" ht="10.5" customHeight="1">
      <c r="A403" s="258">
        <v>0</v>
      </c>
      <c r="B403" s="36">
        <v>92221</v>
      </c>
      <c r="C403" s="335" t="s">
        <v>4031</v>
      </c>
      <c r="D403" s="336"/>
      <c r="E403" s="336"/>
      <c r="F403" s="336"/>
      <c r="G403" s="336"/>
      <c r="H403" s="336"/>
      <c r="I403" s="336"/>
      <c r="J403" s="337"/>
      <c r="K403" s="19" t="s">
        <v>2084</v>
      </c>
    </row>
    <row r="404" spans="1:11" ht="10.5" customHeight="1">
      <c r="A404" s="258">
        <v>0</v>
      </c>
      <c r="B404" s="36">
        <v>92262</v>
      </c>
      <c r="C404" s="335" t="s">
        <v>4032</v>
      </c>
      <c r="D404" s="336"/>
      <c r="E404" s="336"/>
      <c r="F404" s="336"/>
      <c r="G404" s="336"/>
      <c r="H404" s="336"/>
      <c r="I404" s="336"/>
      <c r="J404" s="337"/>
      <c r="K404" s="19" t="s">
        <v>2084</v>
      </c>
    </row>
    <row r="405" spans="1:11" ht="21" customHeight="1">
      <c r="A405" s="258">
        <v>0</v>
      </c>
      <c r="B405" s="36">
        <v>92239</v>
      </c>
      <c r="C405" s="335" t="s">
        <v>4033</v>
      </c>
      <c r="D405" s="336"/>
      <c r="E405" s="336"/>
      <c r="F405" s="336"/>
      <c r="G405" s="336"/>
      <c r="H405" s="336"/>
      <c r="I405" s="336"/>
      <c r="J405" s="337"/>
      <c r="K405" s="19" t="s">
        <v>2084</v>
      </c>
    </row>
    <row r="406" spans="1:11" ht="21" customHeight="1">
      <c r="A406" s="258">
        <v>0</v>
      </c>
      <c r="B406" s="36">
        <v>92270</v>
      </c>
      <c r="C406" s="335" t="s">
        <v>4034</v>
      </c>
      <c r="D406" s="336"/>
      <c r="E406" s="336"/>
      <c r="F406" s="336"/>
      <c r="G406" s="336"/>
      <c r="H406" s="336"/>
      <c r="I406" s="336"/>
      <c r="J406" s="337"/>
      <c r="K406" s="19" t="s">
        <v>2084</v>
      </c>
    </row>
    <row r="407" spans="1:11" ht="21" customHeight="1">
      <c r="A407" s="258">
        <v>0</v>
      </c>
      <c r="B407" s="36">
        <v>92247</v>
      </c>
      <c r="C407" s="335" t="s">
        <v>4035</v>
      </c>
      <c r="D407" s="336"/>
      <c r="E407" s="336"/>
      <c r="F407" s="336"/>
      <c r="G407" s="336"/>
      <c r="H407" s="336"/>
      <c r="I407" s="336"/>
      <c r="J407" s="337"/>
      <c r="K407" s="19" t="s">
        <v>2084</v>
      </c>
    </row>
    <row r="408" spans="1:11" ht="21" customHeight="1">
      <c r="A408" s="258">
        <v>0</v>
      </c>
      <c r="B408" s="36">
        <v>141473</v>
      </c>
      <c r="C408" s="335" t="s">
        <v>4036</v>
      </c>
      <c r="D408" s="336"/>
      <c r="E408" s="336"/>
      <c r="F408" s="336"/>
      <c r="G408" s="336"/>
      <c r="H408" s="336"/>
      <c r="I408" s="336"/>
      <c r="J408" s="337"/>
      <c r="K408" s="19" t="s">
        <v>2084</v>
      </c>
    </row>
    <row r="409" spans="1:11" ht="21" customHeight="1">
      <c r="A409" s="258">
        <v>0</v>
      </c>
      <c r="B409" s="36">
        <v>92296</v>
      </c>
      <c r="C409" s="335" t="s">
        <v>4037</v>
      </c>
      <c r="D409" s="336"/>
      <c r="E409" s="336"/>
      <c r="F409" s="336"/>
      <c r="G409" s="336"/>
      <c r="H409" s="336"/>
      <c r="I409" s="336"/>
      <c r="J409" s="337"/>
      <c r="K409" s="19" t="s">
        <v>2084</v>
      </c>
    </row>
    <row r="410" spans="1:11" ht="21" customHeight="1">
      <c r="A410" s="258">
        <v>0</v>
      </c>
      <c r="B410" s="36">
        <v>92304</v>
      </c>
      <c r="C410" s="335" t="s">
        <v>4038</v>
      </c>
      <c r="D410" s="336"/>
      <c r="E410" s="336"/>
      <c r="F410" s="336"/>
      <c r="G410" s="336"/>
      <c r="H410" s="336"/>
      <c r="I410" s="336"/>
      <c r="J410" s="337"/>
      <c r="K410" s="19" t="s">
        <v>2084</v>
      </c>
    </row>
    <row r="411" spans="1:11" ht="21" customHeight="1">
      <c r="A411" s="258">
        <v>0</v>
      </c>
      <c r="B411" s="36">
        <v>92833</v>
      </c>
      <c r="C411" s="335" t="s">
        <v>4039</v>
      </c>
      <c r="D411" s="336"/>
      <c r="E411" s="336"/>
      <c r="F411" s="336"/>
      <c r="G411" s="336"/>
      <c r="H411" s="336"/>
      <c r="I411" s="336"/>
      <c r="J411" s="337"/>
      <c r="K411" s="19" t="s">
        <v>2084</v>
      </c>
    </row>
    <row r="412" spans="1:11" ht="21" customHeight="1">
      <c r="A412" s="258">
        <v>0</v>
      </c>
      <c r="B412" s="36">
        <v>92312</v>
      </c>
      <c r="C412" s="335" t="s">
        <v>4040</v>
      </c>
      <c r="D412" s="336"/>
      <c r="E412" s="336"/>
      <c r="F412" s="336"/>
      <c r="G412" s="336"/>
      <c r="H412" s="336"/>
      <c r="I412" s="336"/>
      <c r="J412" s="337"/>
      <c r="K412" s="19" t="s">
        <v>2084</v>
      </c>
    </row>
    <row r="413" spans="1:11" ht="21" customHeight="1">
      <c r="A413" s="258">
        <v>0</v>
      </c>
      <c r="B413" s="36">
        <v>92320</v>
      </c>
      <c r="C413" s="335" t="s">
        <v>4041</v>
      </c>
      <c r="D413" s="336"/>
      <c r="E413" s="336"/>
      <c r="F413" s="336"/>
      <c r="G413" s="336"/>
      <c r="H413" s="336"/>
      <c r="I413" s="336"/>
      <c r="J413" s="337"/>
      <c r="K413" s="19" t="s">
        <v>2084</v>
      </c>
    </row>
    <row r="414" spans="1:11" ht="21" customHeight="1">
      <c r="A414" s="258">
        <v>0</v>
      </c>
      <c r="B414" s="36">
        <v>129619</v>
      </c>
      <c r="C414" s="335" t="s">
        <v>4042</v>
      </c>
      <c r="D414" s="336"/>
      <c r="E414" s="336"/>
      <c r="F414" s="336"/>
      <c r="G414" s="336"/>
      <c r="H414" s="336"/>
      <c r="I414" s="336"/>
      <c r="J414" s="337"/>
      <c r="K414" s="19" t="s">
        <v>2084</v>
      </c>
    </row>
    <row r="415" spans="1:11" ht="21" customHeight="1">
      <c r="A415" s="258">
        <v>0</v>
      </c>
      <c r="B415" s="36">
        <v>44404</v>
      </c>
      <c r="C415" s="335" t="s">
        <v>4043</v>
      </c>
      <c r="D415" s="336"/>
      <c r="E415" s="336"/>
      <c r="F415" s="336"/>
      <c r="G415" s="336"/>
      <c r="H415" s="336"/>
      <c r="I415" s="336"/>
      <c r="J415" s="337"/>
      <c r="K415" s="19" t="s">
        <v>2084</v>
      </c>
    </row>
    <row r="416" spans="1:11" ht="21" customHeight="1">
      <c r="A416" s="258">
        <v>0</v>
      </c>
      <c r="B416" s="36">
        <v>148247</v>
      </c>
      <c r="C416" s="335" t="s">
        <v>4044</v>
      </c>
      <c r="D416" s="336"/>
      <c r="E416" s="336"/>
      <c r="F416" s="336"/>
      <c r="G416" s="336"/>
      <c r="H416" s="336"/>
      <c r="I416" s="336"/>
      <c r="J416" s="337"/>
      <c r="K416" s="19" t="s">
        <v>2084</v>
      </c>
    </row>
    <row r="417" spans="1:11" ht="21" customHeight="1">
      <c r="A417" s="258">
        <v>0</v>
      </c>
      <c r="B417" s="36">
        <v>157412</v>
      </c>
      <c r="C417" s="335" t="s">
        <v>4045</v>
      </c>
      <c r="D417" s="336"/>
      <c r="E417" s="336"/>
      <c r="F417" s="336"/>
      <c r="G417" s="336"/>
      <c r="H417" s="336"/>
      <c r="I417" s="336"/>
      <c r="J417" s="337"/>
      <c r="K417" s="19" t="s">
        <v>2084</v>
      </c>
    </row>
    <row r="418" spans="1:11" ht="21" customHeight="1">
      <c r="A418" s="258">
        <v>0</v>
      </c>
      <c r="B418" s="36">
        <v>157420</v>
      </c>
      <c r="C418" s="335" t="s">
        <v>4046</v>
      </c>
      <c r="D418" s="336"/>
      <c r="E418" s="336"/>
      <c r="F418" s="336"/>
      <c r="G418" s="336"/>
      <c r="H418" s="336"/>
      <c r="I418" s="336"/>
      <c r="J418" s="337"/>
      <c r="K418" s="19" t="s">
        <v>2084</v>
      </c>
    </row>
    <row r="419" spans="1:11" ht="12" customHeight="1">
      <c r="A419" s="258">
        <v>0</v>
      </c>
      <c r="B419" s="36">
        <v>92288</v>
      </c>
      <c r="C419" s="335" t="s">
        <v>4047</v>
      </c>
      <c r="D419" s="336"/>
      <c r="E419" s="336"/>
      <c r="F419" s="336"/>
      <c r="G419" s="336"/>
      <c r="H419" s="336"/>
      <c r="I419" s="336"/>
      <c r="J419" s="337"/>
      <c r="K419" s="19" t="s">
        <v>2084</v>
      </c>
    </row>
    <row r="420" spans="1:11" ht="12.75" customHeight="1" thickBot="1">
      <c r="A420" s="258">
        <v>0</v>
      </c>
      <c r="B420" s="36">
        <v>9878</v>
      </c>
      <c r="C420" s="340" t="s">
        <v>4048</v>
      </c>
      <c r="D420" s="341"/>
      <c r="E420" s="341"/>
      <c r="F420" s="341"/>
      <c r="G420" s="341"/>
      <c r="H420" s="341"/>
      <c r="I420" s="341"/>
      <c r="J420" s="342"/>
      <c r="K420" s="19" t="s">
        <v>2084</v>
      </c>
    </row>
    <row r="421" spans="1:11" ht="12" customHeight="1">
      <c r="A421" s="258"/>
      <c r="B421" s="338" t="s">
        <v>4049</v>
      </c>
      <c r="C421" s="338" t="s">
        <v>4049</v>
      </c>
      <c r="D421" s="338"/>
      <c r="E421" s="338"/>
      <c r="F421" s="338"/>
      <c r="G421" s="338"/>
      <c r="H421" s="338"/>
      <c r="I421" s="338"/>
      <c r="J421" s="338"/>
      <c r="K421" s="339">
        <v>0</v>
      </c>
    </row>
    <row r="422" spans="1:11" ht="21" customHeight="1">
      <c r="A422" s="258">
        <v>0</v>
      </c>
      <c r="B422" s="36">
        <v>56408</v>
      </c>
      <c r="C422" s="335" t="s">
        <v>4050</v>
      </c>
      <c r="D422" s="336"/>
      <c r="E422" s="336"/>
      <c r="F422" s="336"/>
      <c r="G422" s="336"/>
      <c r="H422" s="336"/>
      <c r="I422" s="336"/>
      <c r="J422" s="337"/>
      <c r="K422" s="19" t="s">
        <v>2084</v>
      </c>
    </row>
    <row r="423" spans="1:11" ht="21" customHeight="1">
      <c r="A423" s="258">
        <v>0</v>
      </c>
      <c r="B423" s="36">
        <v>57232</v>
      </c>
      <c r="C423" s="335" t="s">
        <v>4051</v>
      </c>
      <c r="D423" s="336"/>
      <c r="E423" s="336"/>
      <c r="F423" s="336"/>
      <c r="G423" s="336"/>
      <c r="H423" s="336"/>
      <c r="I423" s="336"/>
      <c r="J423" s="337"/>
      <c r="K423" s="19" t="s">
        <v>2084</v>
      </c>
    </row>
    <row r="424" spans="1:11" ht="21" customHeight="1">
      <c r="A424" s="258">
        <v>0</v>
      </c>
      <c r="B424" s="36">
        <v>83444</v>
      </c>
      <c r="C424" s="335" t="s">
        <v>4052</v>
      </c>
      <c r="D424" s="336"/>
      <c r="E424" s="336"/>
      <c r="F424" s="336"/>
      <c r="G424" s="336"/>
      <c r="H424" s="336"/>
      <c r="I424" s="336"/>
      <c r="J424" s="337"/>
      <c r="K424" s="19" t="s">
        <v>2084</v>
      </c>
    </row>
    <row r="425" spans="1:11">
      <c r="A425" s="258">
        <v>0</v>
      </c>
      <c r="B425" s="36">
        <v>120840</v>
      </c>
      <c r="C425" s="34" t="s">
        <v>4053</v>
      </c>
      <c r="D425" s="35"/>
      <c r="E425" s="35"/>
      <c r="F425" s="35"/>
      <c r="G425" s="35"/>
      <c r="H425" s="35"/>
      <c r="I425" s="35"/>
      <c r="J425" s="36"/>
      <c r="K425" s="19" t="s">
        <v>2084</v>
      </c>
    </row>
    <row r="426" spans="1:11" ht="21" customHeight="1">
      <c r="A426" s="258">
        <v>0</v>
      </c>
      <c r="B426" s="36">
        <v>187740</v>
      </c>
      <c r="C426" s="335" t="s">
        <v>4054</v>
      </c>
      <c r="D426" s="336"/>
      <c r="E426" s="336"/>
      <c r="F426" s="336"/>
      <c r="G426" s="336"/>
      <c r="H426" s="336"/>
      <c r="I426" s="336"/>
      <c r="J426" s="337"/>
      <c r="K426" s="19" t="s">
        <v>2084</v>
      </c>
    </row>
    <row r="427" spans="1:11">
      <c r="A427" s="258">
        <v>0</v>
      </c>
      <c r="B427" s="36">
        <v>14639</v>
      </c>
      <c r="C427" s="34" t="s">
        <v>4055</v>
      </c>
      <c r="D427" s="35"/>
      <c r="E427" s="35"/>
      <c r="F427" s="35"/>
      <c r="G427" s="35"/>
      <c r="H427" s="35"/>
      <c r="I427" s="35"/>
      <c r="J427" s="36"/>
      <c r="K427" s="19" t="s">
        <v>2084</v>
      </c>
    </row>
    <row r="428" spans="1:11">
      <c r="A428" s="258">
        <v>0</v>
      </c>
      <c r="B428" s="36">
        <v>14647</v>
      </c>
      <c r="C428" s="34" t="s">
        <v>4056</v>
      </c>
      <c r="D428" s="35"/>
      <c r="E428" s="35"/>
      <c r="F428" s="35"/>
      <c r="G428" s="35"/>
      <c r="H428" s="35"/>
      <c r="I428" s="35"/>
      <c r="J428" s="36"/>
      <c r="K428" s="19" t="s">
        <v>2084</v>
      </c>
    </row>
    <row r="429" spans="1:11">
      <c r="A429" s="258">
        <v>0</v>
      </c>
      <c r="B429" s="36">
        <v>14654</v>
      </c>
      <c r="C429" s="34" t="s">
        <v>4057</v>
      </c>
      <c r="D429" s="35"/>
      <c r="E429" s="35"/>
      <c r="F429" s="35"/>
      <c r="G429" s="35"/>
      <c r="H429" s="35"/>
      <c r="I429" s="35"/>
      <c r="J429" s="36"/>
      <c r="K429" s="19" t="s">
        <v>2084</v>
      </c>
    </row>
    <row r="430" spans="1:11">
      <c r="A430" s="258">
        <v>0</v>
      </c>
      <c r="B430" s="36">
        <v>16782</v>
      </c>
      <c r="C430" s="34" t="s">
        <v>4058</v>
      </c>
      <c r="D430" s="35"/>
      <c r="E430" s="35"/>
      <c r="F430" s="35"/>
      <c r="G430" s="35"/>
      <c r="H430" s="35"/>
      <c r="I430" s="35"/>
      <c r="J430" s="36"/>
      <c r="K430" s="19" t="s">
        <v>2084</v>
      </c>
    </row>
    <row r="431" spans="1:11">
      <c r="A431" s="258">
        <v>0</v>
      </c>
      <c r="B431" s="36">
        <v>199257</v>
      </c>
      <c r="C431" s="34" t="s">
        <v>4059</v>
      </c>
      <c r="D431" s="35"/>
      <c r="E431" s="35"/>
      <c r="F431" s="35"/>
      <c r="G431" s="35"/>
      <c r="H431" s="35"/>
      <c r="I431" s="35"/>
      <c r="J431" s="36"/>
      <c r="K431" s="19" t="s">
        <v>2084</v>
      </c>
    </row>
    <row r="432" spans="1:11">
      <c r="A432" s="258">
        <v>0</v>
      </c>
      <c r="B432" s="36">
        <v>199273</v>
      </c>
      <c r="C432" s="34" t="s">
        <v>4060</v>
      </c>
      <c r="D432" s="35"/>
      <c r="E432" s="35"/>
      <c r="F432" s="35"/>
      <c r="G432" s="35"/>
      <c r="H432" s="35"/>
      <c r="I432" s="35"/>
      <c r="J432" s="36"/>
      <c r="K432" s="19" t="s">
        <v>2084</v>
      </c>
    </row>
    <row r="433" spans="1:11">
      <c r="A433" s="258">
        <v>0</v>
      </c>
      <c r="B433" s="36">
        <v>177725</v>
      </c>
      <c r="C433" s="34" t="s">
        <v>4061</v>
      </c>
      <c r="D433" s="35"/>
      <c r="E433" s="35"/>
      <c r="F433" s="35"/>
      <c r="G433" s="35"/>
      <c r="H433" s="35"/>
      <c r="I433" s="35"/>
      <c r="J433" s="36"/>
      <c r="K433" s="19" t="s">
        <v>2084</v>
      </c>
    </row>
    <row r="434" spans="1:11">
      <c r="A434" s="258">
        <v>0</v>
      </c>
      <c r="B434" s="36">
        <v>177733</v>
      </c>
      <c r="C434" s="34" t="s">
        <v>4062</v>
      </c>
      <c r="D434" s="35"/>
      <c r="E434" s="35"/>
      <c r="F434" s="35"/>
      <c r="G434" s="35"/>
      <c r="H434" s="35"/>
      <c r="I434" s="35"/>
      <c r="J434" s="36"/>
      <c r="K434" s="19" t="s">
        <v>2084</v>
      </c>
    </row>
    <row r="435" spans="1:11">
      <c r="A435" s="258">
        <v>0</v>
      </c>
      <c r="B435" s="36">
        <v>177766</v>
      </c>
      <c r="C435" s="34" t="s">
        <v>4063</v>
      </c>
      <c r="D435" s="35"/>
      <c r="E435" s="35"/>
      <c r="F435" s="35"/>
      <c r="G435" s="35"/>
      <c r="H435" s="35"/>
      <c r="I435" s="35"/>
      <c r="J435" s="36"/>
      <c r="K435" s="19" t="s">
        <v>2084</v>
      </c>
    </row>
    <row r="436" spans="1:11">
      <c r="A436" s="258">
        <v>0</v>
      </c>
      <c r="B436" s="36">
        <v>177774</v>
      </c>
      <c r="C436" s="34" t="s">
        <v>4064</v>
      </c>
      <c r="D436" s="35"/>
      <c r="E436" s="35"/>
      <c r="F436" s="35"/>
      <c r="G436" s="35"/>
      <c r="H436" s="35"/>
      <c r="I436" s="35"/>
      <c r="J436" s="36"/>
      <c r="K436" s="19" t="s">
        <v>2084</v>
      </c>
    </row>
    <row r="437" spans="1:11">
      <c r="A437" s="258">
        <v>0</v>
      </c>
      <c r="B437" s="36">
        <v>177857</v>
      </c>
      <c r="C437" s="34" t="s">
        <v>4065</v>
      </c>
      <c r="D437" s="35"/>
      <c r="E437" s="35"/>
      <c r="F437" s="35"/>
      <c r="G437" s="35"/>
      <c r="H437" s="35"/>
      <c r="I437" s="35"/>
      <c r="J437" s="36"/>
      <c r="K437" s="19" t="s">
        <v>2084</v>
      </c>
    </row>
    <row r="438" spans="1:11">
      <c r="A438" s="258">
        <v>0</v>
      </c>
      <c r="B438" s="36">
        <v>177873</v>
      </c>
      <c r="C438" s="34" t="s">
        <v>4066</v>
      </c>
      <c r="D438" s="35"/>
      <c r="E438" s="35"/>
      <c r="F438" s="35"/>
      <c r="G438" s="35"/>
      <c r="H438" s="35"/>
      <c r="I438" s="35"/>
      <c r="J438" s="36"/>
      <c r="K438" s="19" t="s">
        <v>2084</v>
      </c>
    </row>
    <row r="439" spans="1:11">
      <c r="A439" s="258">
        <v>0</v>
      </c>
      <c r="B439" s="36">
        <v>61507</v>
      </c>
      <c r="C439" s="34" t="s">
        <v>4067</v>
      </c>
      <c r="D439" s="35"/>
      <c r="E439" s="35"/>
      <c r="F439" s="35"/>
      <c r="G439" s="35"/>
      <c r="H439" s="35"/>
      <c r="I439" s="35"/>
      <c r="J439" s="36"/>
      <c r="K439" s="19" t="s">
        <v>2084</v>
      </c>
    </row>
    <row r="440" spans="1:11">
      <c r="A440" s="258">
        <v>0</v>
      </c>
      <c r="B440" s="36">
        <v>61515</v>
      </c>
      <c r="C440" s="34" t="s">
        <v>4068</v>
      </c>
      <c r="D440" s="35"/>
      <c r="E440" s="35"/>
      <c r="F440" s="35"/>
      <c r="G440" s="35"/>
      <c r="H440" s="35"/>
      <c r="I440" s="35"/>
      <c r="J440" s="36"/>
      <c r="K440" s="19" t="s">
        <v>2084</v>
      </c>
    </row>
    <row r="441" spans="1:11" ht="21" customHeight="1">
      <c r="A441" s="258">
        <v>0</v>
      </c>
      <c r="B441" s="36">
        <v>63974</v>
      </c>
      <c r="C441" s="335" t="s">
        <v>4069</v>
      </c>
      <c r="D441" s="336"/>
      <c r="E441" s="336"/>
      <c r="F441" s="336"/>
      <c r="G441" s="336"/>
      <c r="H441" s="336"/>
      <c r="I441" s="336"/>
      <c r="J441" s="337"/>
      <c r="K441" s="19" t="s">
        <v>2084</v>
      </c>
    </row>
    <row r="442" spans="1:11" ht="12" customHeight="1">
      <c r="A442" s="258">
        <v>0</v>
      </c>
      <c r="B442" s="36">
        <v>81661</v>
      </c>
      <c r="C442" s="335" t="s">
        <v>750</v>
      </c>
      <c r="D442" s="336"/>
      <c r="E442" s="336"/>
      <c r="F442" s="336"/>
      <c r="G442" s="336"/>
      <c r="H442" s="336"/>
      <c r="I442" s="336"/>
      <c r="J442" s="337"/>
      <c r="K442" s="19" t="s">
        <v>2084</v>
      </c>
    </row>
    <row r="443" spans="1:11" ht="21" customHeight="1">
      <c r="A443" s="258">
        <v>0</v>
      </c>
      <c r="B443" s="36">
        <v>120006</v>
      </c>
      <c r="C443" s="335" t="s">
        <v>4070</v>
      </c>
      <c r="D443" s="336"/>
      <c r="E443" s="336"/>
      <c r="F443" s="336"/>
      <c r="G443" s="336"/>
      <c r="H443" s="336"/>
      <c r="I443" s="336"/>
      <c r="J443" s="337"/>
      <c r="K443" s="19" t="s">
        <v>2084</v>
      </c>
    </row>
    <row r="444" spans="1:11" ht="21" customHeight="1">
      <c r="A444" s="258">
        <v>0</v>
      </c>
      <c r="B444" s="36">
        <v>120014</v>
      </c>
      <c r="C444" s="335" t="s">
        <v>4071</v>
      </c>
      <c r="D444" s="336"/>
      <c r="E444" s="336"/>
      <c r="F444" s="336"/>
      <c r="G444" s="336"/>
      <c r="H444" s="336"/>
      <c r="I444" s="336"/>
      <c r="J444" s="337"/>
      <c r="K444" s="19" t="s">
        <v>2084</v>
      </c>
    </row>
    <row r="445" spans="1:11">
      <c r="A445" s="258">
        <v>0</v>
      </c>
      <c r="B445" s="36">
        <v>16477</v>
      </c>
      <c r="C445" s="34" t="s">
        <v>4072</v>
      </c>
      <c r="D445" s="35"/>
      <c r="E445" s="35"/>
      <c r="F445" s="35"/>
      <c r="G445" s="35"/>
      <c r="H445" s="35"/>
      <c r="I445" s="35"/>
      <c r="J445" s="36"/>
      <c r="K445" s="19" t="s">
        <v>2084</v>
      </c>
    </row>
    <row r="446" spans="1:11">
      <c r="A446" s="258">
        <v>0</v>
      </c>
      <c r="B446" s="36">
        <v>17335</v>
      </c>
      <c r="C446" s="34" t="s">
        <v>4073</v>
      </c>
      <c r="D446" s="35"/>
      <c r="E446" s="35"/>
      <c r="F446" s="35"/>
      <c r="G446" s="35"/>
      <c r="H446" s="35"/>
      <c r="I446" s="35"/>
      <c r="J446" s="36"/>
      <c r="K446" s="19" t="s">
        <v>2084</v>
      </c>
    </row>
    <row r="447" spans="1:11">
      <c r="A447" s="258">
        <v>0</v>
      </c>
      <c r="B447" s="36">
        <v>38141</v>
      </c>
      <c r="C447" s="34" t="s">
        <v>4074</v>
      </c>
      <c r="D447" s="35"/>
      <c r="E447" s="35"/>
      <c r="F447" s="35"/>
      <c r="G447" s="35"/>
      <c r="H447" s="35"/>
      <c r="I447" s="35"/>
      <c r="J447" s="36"/>
      <c r="K447" s="19" t="s">
        <v>2084</v>
      </c>
    </row>
    <row r="448" spans="1:11" ht="20.25" customHeight="1">
      <c r="A448" s="258">
        <v>0</v>
      </c>
      <c r="B448" s="36">
        <v>38166</v>
      </c>
      <c r="C448" s="335" t="s">
        <v>4075</v>
      </c>
      <c r="D448" s="336"/>
      <c r="E448" s="336"/>
      <c r="F448" s="336"/>
      <c r="G448" s="336"/>
      <c r="H448" s="336"/>
      <c r="I448" s="336"/>
      <c r="J448" s="337"/>
      <c r="K448" s="19" t="s">
        <v>2084</v>
      </c>
    </row>
    <row r="449" spans="1:11">
      <c r="A449" s="258">
        <v>0</v>
      </c>
      <c r="B449" s="36">
        <v>15156</v>
      </c>
      <c r="C449" s="34" t="s">
        <v>4076</v>
      </c>
      <c r="D449" s="35"/>
      <c r="E449" s="35"/>
      <c r="F449" s="35"/>
      <c r="G449" s="35"/>
      <c r="H449" s="35"/>
      <c r="I449" s="35"/>
      <c r="J449" s="36"/>
      <c r="K449" s="19" t="s">
        <v>2084</v>
      </c>
    </row>
    <row r="450" spans="1:11">
      <c r="A450" s="258">
        <v>0</v>
      </c>
      <c r="B450" s="36">
        <v>15180</v>
      </c>
      <c r="C450" s="34" t="s">
        <v>4077</v>
      </c>
      <c r="D450" s="35"/>
      <c r="E450" s="35"/>
      <c r="F450" s="35"/>
      <c r="G450" s="35"/>
      <c r="H450" s="35"/>
      <c r="I450" s="35"/>
      <c r="J450" s="36"/>
      <c r="K450" s="19" t="s">
        <v>2084</v>
      </c>
    </row>
    <row r="451" spans="1:11">
      <c r="A451" s="258">
        <v>0</v>
      </c>
      <c r="B451" s="36">
        <v>15214</v>
      </c>
      <c r="C451" s="34" t="s">
        <v>4078</v>
      </c>
      <c r="D451" s="35"/>
      <c r="E451" s="35"/>
      <c r="F451" s="35"/>
      <c r="G451" s="35"/>
      <c r="H451" s="35"/>
      <c r="I451" s="35"/>
      <c r="J451" s="36"/>
      <c r="K451" s="19" t="s">
        <v>2084</v>
      </c>
    </row>
    <row r="452" spans="1:11">
      <c r="A452" s="258">
        <v>0</v>
      </c>
      <c r="B452" s="36">
        <v>9795</v>
      </c>
      <c r="C452" s="34" t="s">
        <v>4079</v>
      </c>
      <c r="D452" s="35"/>
      <c r="E452" s="35"/>
      <c r="F452" s="35"/>
      <c r="G452" s="35"/>
      <c r="H452" s="35"/>
      <c r="I452" s="35"/>
      <c r="J452" s="36"/>
      <c r="K452" s="19" t="s">
        <v>2084</v>
      </c>
    </row>
    <row r="453" spans="1:11">
      <c r="A453" s="258">
        <v>0</v>
      </c>
      <c r="B453" s="36">
        <v>11072</v>
      </c>
      <c r="C453" s="34" t="s">
        <v>4080</v>
      </c>
      <c r="D453" s="35"/>
      <c r="E453" s="35"/>
      <c r="F453" s="35"/>
      <c r="G453" s="35"/>
      <c r="H453" s="35"/>
      <c r="I453" s="35"/>
      <c r="J453" s="36"/>
      <c r="K453" s="19" t="s">
        <v>2084</v>
      </c>
    </row>
    <row r="454" spans="1:11">
      <c r="A454" s="258">
        <v>0</v>
      </c>
      <c r="B454" s="36">
        <v>12658</v>
      </c>
      <c r="C454" s="34" t="s">
        <v>4081</v>
      </c>
      <c r="D454" s="35"/>
      <c r="E454" s="35"/>
      <c r="F454" s="35"/>
      <c r="G454" s="35"/>
      <c r="H454" s="35"/>
      <c r="I454" s="35"/>
      <c r="J454" s="36"/>
      <c r="K454" s="19" t="s">
        <v>2084</v>
      </c>
    </row>
    <row r="455" spans="1:11">
      <c r="A455" s="258">
        <v>0</v>
      </c>
      <c r="B455" s="36">
        <v>12740</v>
      </c>
      <c r="C455" s="34" t="s">
        <v>4082</v>
      </c>
      <c r="D455" s="35"/>
      <c r="E455" s="35"/>
      <c r="F455" s="35"/>
      <c r="G455" s="35"/>
      <c r="H455" s="35"/>
      <c r="I455" s="35"/>
      <c r="J455" s="36"/>
      <c r="K455" s="19" t="s">
        <v>2084</v>
      </c>
    </row>
    <row r="456" spans="1:11" ht="21" customHeight="1">
      <c r="A456" s="258">
        <v>0</v>
      </c>
      <c r="B456" s="36">
        <v>14555</v>
      </c>
      <c r="C456" s="335" t="s">
        <v>4083</v>
      </c>
      <c r="D456" s="336"/>
      <c r="E456" s="336"/>
      <c r="F456" s="336"/>
      <c r="G456" s="336"/>
      <c r="H456" s="336"/>
      <c r="I456" s="336"/>
      <c r="J456" s="337"/>
      <c r="K456" s="19" t="s">
        <v>2084</v>
      </c>
    </row>
    <row r="457" spans="1:11" ht="21" customHeight="1">
      <c r="A457" s="258">
        <v>0</v>
      </c>
      <c r="B457" s="36">
        <v>34389</v>
      </c>
      <c r="C457" s="335" t="s">
        <v>4084</v>
      </c>
      <c r="D457" s="336"/>
      <c r="E457" s="336"/>
      <c r="F457" s="336"/>
      <c r="G457" s="336"/>
      <c r="H457" s="336"/>
      <c r="I457" s="336"/>
      <c r="J457" s="337"/>
      <c r="K457" s="19" t="s">
        <v>2084</v>
      </c>
    </row>
    <row r="458" spans="1:11">
      <c r="A458" s="258">
        <v>0</v>
      </c>
      <c r="B458" s="36">
        <v>82198</v>
      </c>
      <c r="C458" s="34" t="s">
        <v>4085</v>
      </c>
      <c r="D458" s="35"/>
      <c r="E458" s="35"/>
      <c r="F458" s="35"/>
      <c r="G458" s="35"/>
      <c r="H458" s="35"/>
      <c r="I458" s="35"/>
      <c r="J458" s="36"/>
      <c r="K458" s="19" t="s">
        <v>2084</v>
      </c>
    </row>
    <row r="459" spans="1:11">
      <c r="A459" s="258">
        <v>0</v>
      </c>
      <c r="B459" s="36">
        <v>217489</v>
      </c>
      <c r="C459" s="34" t="s">
        <v>4086</v>
      </c>
      <c r="D459" s="35"/>
      <c r="E459" s="35"/>
      <c r="F459" s="35"/>
      <c r="G459" s="35"/>
      <c r="H459" s="35"/>
      <c r="I459" s="35"/>
      <c r="J459" s="36"/>
      <c r="K459" s="19" t="s">
        <v>2084</v>
      </c>
    </row>
    <row r="460" spans="1:11">
      <c r="A460" s="258">
        <v>0</v>
      </c>
      <c r="B460" s="36">
        <v>223008</v>
      </c>
      <c r="C460" s="34" t="s">
        <v>4087</v>
      </c>
      <c r="D460" s="35"/>
      <c r="E460" s="35"/>
      <c r="F460" s="35"/>
      <c r="G460" s="35"/>
      <c r="H460" s="35"/>
      <c r="I460" s="35"/>
      <c r="J460" s="36"/>
      <c r="K460" s="19" t="s">
        <v>2084</v>
      </c>
    </row>
    <row r="461" spans="1:11">
      <c r="A461" s="258">
        <v>0</v>
      </c>
      <c r="B461" s="36">
        <v>38257</v>
      </c>
      <c r="C461" s="34" t="s">
        <v>4088</v>
      </c>
      <c r="D461" s="35"/>
      <c r="E461" s="35"/>
      <c r="F461" s="35"/>
      <c r="G461" s="35"/>
      <c r="H461" s="35"/>
      <c r="I461" s="35"/>
      <c r="J461" s="36"/>
      <c r="K461" s="19" t="s">
        <v>2084</v>
      </c>
    </row>
    <row r="462" spans="1:11">
      <c r="A462" s="258">
        <v>0</v>
      </c>
      <c r="B462" s="36">
        <v>145581</v>
      </c>
      <c r="C462" s="34" t="s">
        <v>4089</v>
      </c>
      <c r="D462" s="35"/>
      <c r="E462" s="35"/>
      <c r="F462" s="35"/>
      <c r="G462" s="35"/>
      <c r="H462" s="35"/>
      <c r="I462" s="35"/>
      <c r="J462" s="36"/>
      <c r="K462" s="19" t="s">
        <v>2084</v>
      </c>
    </row>
    <row r="463" spans="1:11">
      <c r="A463" s="258">
        <v>0</v>
      </c>
      <c r="B463" s="36">
        <v>192518</v>
      </c>
      <c r="C463" s="34" t="s">
        <v>4090</v>
      </c>
      <c r="D463" s="35"/>
      <c r="E463" s="35"/>
      <c r="F463" s="35"/>
      <c r="G463" s="35"/>
      <c r="H463" s="35"/>
      <c r="I463" s="35"/>
      <c r="J463" s="36"/>
      <c r="K463" s="19" t="s">
        <v>2084</v>
      </c>
    </row>
    <row r="464" spans="1:11">
      <c r="A464" s="258">
        <v>0</v>
      </c>
      <c r="B464" s="36">
        <v>202564</v>
      </c>
      <c r="C464" s="34" t="s">
        <v>4091</v>
      </c>
      <c r="D464" s="35"/>
      <c r="E464" s="35"/>
      <c r="F464" s="35"/>
      <c r="G464" s="35"/>
      <c r="H464" s="35"/>
      <c r="I464" s="35"/>
      <c r="J464" s="36"/>
      <c r="K464" s="19" t="s">
        <v>2084</v>
      </c>
    </row>
    <row r="465" spans="1:11" ht="12" thickBot="1">
      <c r="A465" s="258">
        <v>0</v>
      </c>
      <c r="B465" s="36">
        <v>60095</v>
      </c>
      <c r="C465" s="34" t="s">
        <v>4092</v>
      </c>
      <c r="D465" s="35"/>
      <c r="E465" s="35"/>
      <c r="F465" s="35"/>
      <c r="G465" s="35"/>
      <c r="H465" s="35"/>
      <c r="I465" s="35"/>
      <c r="J465" s="36"/>
      <c r="K465" s="19" t="s">
        <v>2084</v>
      </c>
    </row>
    <row r="466" spans="1:11" ht="12" customHeight="1">
      <c r="A466" s="258"/>
      <c r="B466" s="338" t="s">
        <v>4093</v>
      </c>
      <c r="C466" s="338"/>
      <c r="D466" s="338"/>
      <c r="E466" s="338"/>
      <c r="F466" s="338"/>
      <c r="G466" s="338"/>
      <c r="H466" s="338"/>
      <c r="I466" s="338"/>
      <c r="J466" s="338"/>
      <c r="K466" s="339"/>
    </row>
    <row r="467" spans="1:11">
      <c r="A467" s="258">
        <v>0</v>
      </c>
      <c r="B467" s="36">
        <v>4002</v>
      </c>
      <c r="C467" s="34" t="s">
        <v>4094</v>
      </c>
      <c r="D467" s="35"/>
      <c r="E467" s="35"/>
      <c r="F467" s="35"/>
      <c r="G467" s="35"/>
      <c r="H467" s="35"/>
      <c r="I467" s="35"/>
      <c r="J467" s="36"/>
      <c r="K467" s="19" t="s">
        <v>2084</v>
      </c>
    </row>
    <row r="468" spans="1:11">
      <c r="A468" s="258">
        <v>0</v>
      </c>
      <c r="B468" s="36">
        <v>27771</v>
      </c>
      <c r="C468" s="34" t="s">
        <v>4095</v>
      </c>
      <c r="D468" s="35"/>
      <c r="E468" s="35"/>
      <c r="F468" s="35"/>
      <c r="G468" s="35"/>
      <c r="H468" s="35"/>
      <c r="I468" s="35"/>
      <c r="J468" s="36"/>
      <c r="K468" s="19" t="s">
        <v>2084</v>
      </c>
    </row>
    <row r="469" spans="1:11">
      <c r="A469" s="258">
        <v>0</v>
      </c>
      <c r="B469" s="36">
        <v>123513</v>
      </c>
      <c r="C469" s="34" t="s">
        <v>4096</v>
      </c>
      <c r="D469" s="35"/>
      <c r="E469" s="35"/>
      <c r="F469" s="35"/>
      <c r="G469" s="35"/>
      <c r="H469" s="35"/>
      <c r="I469" s="35"/>
      <c r="J469" s="36"/>
      <c r="K469" s="19" t="s">
        <v>2084</v>
      </c>
    </row>
    <row r="470" spans="1:11">
      <c r="A470" s="258">
        <v>0</v>
      </c>
      <c r="B470" s="36">
        <v>133967</v>
      </c>
      <c r="C470" s="34" t="s">
        <v>4097</v>
      </c>
      <c r="D470" s="35"/>
      <c r="E470" s="35"/>
      <c r="F470" s="35"/>
      <c r="G470" s="35"/>
      <c r="H470" s="35"/>
      <c r="I470" s="35"/>
      <c r="J470" s="36"/>
      <c r="K470" s="19" t="s">
        <v>2084</v>
      </c>
    </row>
    <row r="471" spans="1:11" ht="21" customHeight="1">
      <c r="A471" s="258">
        <v>0</v>
      </c>
      <c r="B471" s="36">
        <v>160846</v>
      </c>
      <c r="C471" s="335" t="s">
        <v>4098</v>
      </c>
      <c r="D471" s="336"/>
      <c r="E471" s="336"/>
      <c r="F471" s="336"/>
      <c r="G471" s="336"/>
      <c r="H471" s="336"/>
      <c r="I471" s="336"/>
      <c r="J471" s="337"/>
      <c r="K471" s="19" t="s">
        <v>2084</v>
      </c>
    </row>
    <row r="472" spans="1:11" ht="21" customHeight="1">
      <c r="A472" s="258">
        <v>0</v>
      </c>
      <c r="B472" s="36">
        <v>160879</v>
      </c>
      <c r="C472" s="335" t="s">
        <v>4099</v>
      </c>
      <c r="D472" s="336"/>
      <c r="E472" s="336"/>
      <c r="F472" s="336"/>
      <c r="G472" s="336"/>
      <c r="H472" s="336"/>
      <c r="I472" s="336"/>
      <c r="J472" s="337"/>
      <c r="K472" s="19" t="s">
        <v>2084</v>
      </c>
    </row>
    <row r="473" spans="1:11">
      <c r="A473" s="258">
        <v>0</v>
      </c>
      <c r="B473" s="36">
        <v>160689</v>
      </c>
      <c r="C473" s="34" t="s">
        <v>751</v>
      </c>
      <c r="D473" s="35"/>
      <c r="E473" s="35"/>
      <c r="F473" s="35"/>
      <c r="G473" s="35"/>
      <c r="H473" s="35"/>
      <c r="I473" s="35"/>
      <c r="J473" s="36"/>
      <c r="K473" s="19" t="s">
        <v>2084</v>
      </c>
    </row>
    <row r="474" spans="1:11">
      <c r="A474" s="258">
        <v>0</v>
      </c>
      <c r="B474" s="36">
        <v>160788</v>
      </c>
      <c r="C474" s="34" t="s">
        <v>4100</v>
      </c>
      <c r="D474" s="35"/>
      <c r="E474" s="35"/>
      <c r="F474" s="35"/>
      <c r="G474" s="35"/>
      <c r="H474" s="35"/>
      <c r="I474" s="35"/>
      <c r="J474" s="36"/>
      <c r="K474" s="19" t="s">
        <v>2084</v>
      </c>
    </row>
    <row r="475" spans="1:11">
      <c r="A475" s="258">
        <v>0</v>
      </c>
      <c r="B475" s="36">
        <v>160796</v>
      </c>
      <c r="C475" s="34" t="s">
        <v>4101</v>
      </c>
      <c r="D475" s="35"/>
      <c r="E475" s="35"/>
      <c r="F475" s="35"/>
      <c r="G475" s="35"/>
      <c r="H475" s="35"/>
      <c r="I475" s="35"/>
      <c r="J475" s="36"/>
      <c r="K475" s="19" t="s">
        <v>2084</v>
      </c>
    </row>
    <row r="476" spans="1:11">
      <c r="A476" s="258">
        <v>0</v>
      </c>
      <c r="B476" s="36">
        <v>160861</v>
      </c>
      <c r="C476" s="34" t="s">
        <v>4102</v>
      </c>
      <c r="D476" s="35"/>
      <c r="E476" s="35"/>
      <c r="F476" s="35"/>
      <c r="G476" s="35"/>
      <c r="H476" s="35"/>
      <c r="I476" s="35"/>
      <c r="J476" s="36"/>
      <c r="K476" s="19" t="s">
        <v>2084</v>
      </c>
    </row>
    <row r="477" spans="1:11">
      <c r="A477" s="258">
        <v>0</v>
      </c>
      <c r="B477" s="36">
        <v>160739</v>
      </c>
      <c r="C477" s="34" t="s">
        <v>4103</v>
      </c>
      <c r="D477" s="35"/>
      <c r="E477" s="35"/>
      <c r="F477" s="35"/>
      <c r="G477" s="35"/>
      <c r="H477" s="35"/>
      <c r="I477" s="35"/>
      <c r="J477" s="36"/>
      <c r="K477" s="19" t="s">
        <v>2084</v>
      </c>
    </row>
    <row r="478" spans="1:11">
      <c r="A478" s="258">
        <v>0</v>
      </c>
      <c r="B478" s="36">
        <v>195214</v>
      </c>
      <c r="C478" s="34" t="s">
        <v>4104</v>
      </c>
      <c r="D478" s="35"/>
      <c r="E478" s="35"/>
      <c r="F478" s="35"/>
      <c r="G478" s="35"/>
      <c r="H478" s="35"/>
      <c r="I478" s="35"/>
      <c r="J478" s="36"/>
      <c r="K478" s="19" t="s">
        <v>2084</v>
      </c>
    </row>
    <row r="479" spans="1:11">
      <c r="A479" s="258">
        <v>0</v>
      </c>
      <c r="B479" s="36">
        <v>195230</v>
      </c>
      <c r="C479" s="34" t="s">
        <v>4105</v>
      </c>
      <c r="D479" s="35"/>
      <c r="E479" s="35"/>
      <c r="F479" s="35"/>
      <c r="G479" s="35"/>
      <c r="H479" s="35"/>
      <c r="I479" s="35"/>
      <c r="J479" s="36"/>
      <c r="K479" s="19" t="s">
        <v>2084</v>
      </c>
    </row>
    <row r="480" spans="1:11">
      <c r="A480" s="258">
        <v>0</v>
      </c>
      <c r="B480" s="36">
        <v>195925</v>
      </c>
      <c r="C480" s="34" t="s">
        <v>4106</v>
      </c>
      <c r="D480" s="35"/>
      <c r="E480" s="35"/>
      <c r="F480" s="35"/>
      <c r="G480" s="35"/>
      <c r="H480" s="35"/>
      <c r="I480" s="35"/>
      <c r="J480" s="36"/>
      <c r="K480" s="19" t="s">
        <v>2084</v>
      </c>
    </row>
    <row r="481" spans="1:11">
      <c r="A481" s="258">
        <v>0</v>
      </c>
      <c r="B481" s="36">
        <v>211540</v>
      </c>
      <c r="C481" s="34" t="s">
        <v>4107</v>
      </c>
      <c r="D481" s="35"/>
      <c r="E481" s="35"/>
      <c r="F481" s="35"/>
      <c r="G481" s="35"/>
      <c r="H481" s="35"/>
      <c r="I481" s="35"/>
      <c r="J481" s="36"/>
      <c r="K481" s="19" t="s">
        <v>2084</v>
      </c>
    </row>
    <row r="482" spans="1:11">
      <c r="A482" s="258">
        <v>0</v>
      </c>
      <c r="B482" s="36">
        <v>1031723</v>
      </c>
      <c r="C482" s="34" t="s">
        <v>4108</v>
      </c>
      <c r="D482" s="35"/>
      <c r="E482" s="35"/>
      <c r="F482" s="35"/>
      <c r="G482" s="35"/>
      <c r="H482" s="35"/>
      <c r="I482" s="35"/>
      <c r="J482" s="36"/>
      <c r="K482" s="19" t="s">
        <v>2084</v>
      </c>
    </row>
    <row r="483" spans="1:11">
      <c r="A483" s="258">
        <v>0</v>
      </c>
      <c r="B483" s="36">
        <v>211565</v>
      </c>
      <c r="C483" s="34" t="s">
        <v>4109</v>
      </c>
      <c r="D483" s="35"/>
      <c r="E483" s="35"/>
      <c r="F483" s="35"/>
      <c r="G483" s="35"/>
      <c r="H483" s="35"/>
      <c r="I483" s="35"/>
      <c r="J483" s="36"/>
      <c r="K483" s="19" t="s">
        <v>2084</v>
      </c>
    </row>
    <row r="484" spans="1:11">
      <c r="A484" s="258">
        <v>0</v>
      </c>
      <c r="B484" s="36">
        <v>211573</v>
      </c>
      <c r="C484" s="34" t="s">
        <v>4110</v>
      </c>
      <c r="D484" s="35"/>
      <c r="E484" s="35"/>
      <c r="F484" s="35"/>
      <c r="G484" s="35"/>
      <c r="H484" s="35"/>
      <c r="I484" s="35"/>
      <c r="J484" s="36"/>
      <c r="K484" s="19" t="s">
        <v>2084</v>
      </c>
    </row>
    <row r="485" spans="1:11">
      <c r="A485" s="258">
        <v>0</v>
      </c>
      <c r="B485" s="36">
        <v>7096</v>
      </c>
      <c r="C485" s="34" t="s">
        <v>4111</v>
      </c>
      <c r="D485" s="35"/>
      <c r="E485" s="35"/>
      <c r="F485" s="35"/>
      <c r="G485" s="35"/>
      <c r="H485" s="35"/>
      <c r="I485" s="35"/>
      <c r="J485" s="36"/>
      <c r="K485" s="19" t="s">
        <v>2084</v>
      </c>
    </row>
    <row r="486" spans="1:11">
      <c r="A486" s="258">
        <v>0</v>
      </c>
      <c r="B486" s="36">
        <v>7666</v>
      </c>
      <c r="C486" s="34" t="s">
        <v>4112</v>
      </c>
      <c r="D486" s="35"/>
      <c r="E486" s="35"/>
      <c r="F486" s="35"/>
      <c r="G486" s="35"/>
      <c r="H486" s="35"/>
      <c r="I486" s="35"/>
      <c r="J486" s="36"/>
      <c r="K486" s="19" t="s">
        <v>2084</v>
      </c>
    </row>
    <row r="487" spans="1:11">
      <c r="A487" s="258">
        <v>0</v>
      </c>
      <c r="B487" s="36">
        <v>156299</v>
      </c>
      <c r="C487" s="34" t="s">
        <v>4113</v>
      </c>
      <c r="D487" s="35"/>
      <c r="E487" s="35"/>
      <c r="F487" s="35"/>
      <c r="G487" s="35"/>
      <c r="H487" s="35"/>
      <c r="I487" s="35"/>
      <c r="J487" s="36"/>
      <c r="K487" s="19" t="s">
        <v>2084</v>
      </c>
    </row>
    <row r="488" spans="1:11">
      <c r="A488" s="258">
        <v>0</v>
      </c>
      <c r="B488" s="36">
        <v>161596</v>
      </c>
      <c r="C488" s="34" t="s">
        <v>4114</v>
      </c>
      <c r="D488" s="35"/>
      <c r="E488" s="35"/>
      <c r="F488" s="35"/>
      <c r="G488" s="35"/>
      <c r="H488" s="35"/>
      <c r="I488" s="35"/>
      <c r="J488" s="36"/>
      <c r="K488" s="19" t="s">
        <v>2084</v>
      </c>
    </row>
    <row r="489" spans="1:11">
      <c r="A489" s="258">
        <v>0</v>
      </c>
      <c r="B489" s="36">
        <v>161646</v>
      </c>
      <c r="C489" s="34" t="s">
        <v>4115</v>
      </c>
      <c r="D489" s="35"/>
      <c r="E489" s="35"/>
      <c r="F489" s="35"/>
      <c r="G489" s="35"/>
      <c r="H489" s="35"/>
      <c r="I489" s="35"/>
      <c r="J489" s="36"/>
      <c r="K489" s="19" t="s">
        <v>2084</v>
      </c>
    </row>
    <row r="490" spans="1:11">
      <c r="A490" s="258">
        <v>0</v>
      </c>
      <c r="B490" s="36">
        <v>162172</v>
      </c>
      <c r="C490" s="34" t="s">
        <v>4116</v>
      </c>
      <c r="D490" s="35"/>
      <c r="E490" s="35"/>
      <c r="F490" s="35"/>
      <c r="G490" s="35"/>
      <c r="H490" s="35"/>
      <c r="I490" s="35"/>
      <c r="J490" s="36"/>
      <c r="K490" s="19" t="s">
        <v>2084</v>
      </c>
    </row>
    <row r="491" spans="1:11" ht="12" thickBot="1">
      <c r="A491" s="258">
        <v>0</v>
      </c>
      <c r="B491" s="36">
        <v>162628</v>
      </c>
      <c r="C491" s="34" t="s">
        <v>4117</v>
      </c>
      <c r="D491" s="35"/>
      <c r="E491" s="35"/>
      <c r="F491" s="35"/>
      <c r="G491" s="35"/>
      <c r="H491" s="35"/>
      <c r="I491" s="35"/>
      <c r="J491" s="36"/>
      <c r="K491" s="19" t="s">
        <v>2084</v>
      </c>
    </row>
    <row r="492" spans="1:11" ht="12" customHeight="1" thickBot="1">
      <c r="A492" s="258"/>
      <c r="B492" s="338" t="s">
        <v>4118</v>
      </c>
      <c r="C492" s="338" t="s">
        <v>4118</v>
      </c>
      <c r="D492" s="338"/>
      <c r="E492" s="338"/>
      <c r="F492" s="338"/>
      <c r="G492" s="338"/>
      <c r="H492" s="338"/>
      <c r="I492" s="338"/>
      <c r="J492" s="338"/>
      <c r="K492" s="339">
        <v>0</v>
      </c>
    </row>
    <row r="493" spans="1:11" ht="12" customHeight="1">
      <c r="A493" s="258"/>
      <c r="B493" s="338" t="s">
        <v>752</v>
      </c>
      <c r="C493" s="338"/>
      <c r="D493" s="338"/>
      <c r="E493" s="338"/>
      <c r="F493" s="338"/>
      <c r="G493" s="338"/>
      <c r="H493" s="338"/>
      <c r="I493" s="338"/>
      <c r="J493" s="338"/>
      <c r="K493" s="339"/>
    </row>
    <row r="494" spans="1:11" ht="12" customHeight="1">
      <c r="A494" s="258">
        <v>0</v>
      </c>
      <c r="B494" s="36">
        <v>1047522</v>
      </c>
      <c r="C494" s="34" t="s">
        <v>5062</v>
      </c>
      <c r="D494" s="35"/>
      <c r="E494" s="35"/>
      <c r="F494" s="35"/>
      <c r="G494" s="35"/>
      <c r="H494" s="35"/>
      <c r="I494" s="35"/>
      <c r="J494" s="36"/>
      <c r="K494" s="19" t="s">
        <v>2084</v>
      </c>
    </row>
    <row r="495" spans="1:11" ht="12" customHeight="1">
      <c r="A495" s="258">
        <v>0</v>
      </c>
      <c r="B495" s="36">
        <v>1092973</v>
      </c>
      <c r="C495" s="34" t="s">
        <v>4119</v>
      </c>
      <c r="D495" s="35"/>
      <c r="E495" s="35"/>
      <c r="F495" s="35"/>
      <c r="G495" s="35"/>
      <c r="H495" s="35"/>
      <c r="I495" s="35"/>
      <c r="J495" s="36"/>
      <c r="K495" s="19" t="s">
        <v>2084</v>
      </c>
    </row>
    <row r="496" spans="1:11">
      <c r="A496" s="258">
        <v>0</v>
      </c>
      <c r="B496" s="36">
        <v>1092981</v>
      </c>
      <c r="C496" s="34" t="s">
        <v>4120</v>
      </c>
      <c r="D496" s="35"/>
      <c r="E496" s="35"/>
      <c r="F496" s="35"/>
      <c r="G496" s="35"/>
      <c r="H496" s="35"/>
      <c r="I496" s="35"/>
      <c r="J496" s="36"/>
      <c r="K496" s="19" t="s">
        <v>2084</v>
      </c>
    </row>
    <row r="497" spans="1:11">
      <c r="A497" s="258">
        <v>0</v>
      </c>
      <c r="B497" s="36">
        <v>1092999</v>
      </c>
      <c r="C497" s="34" t="s">
        <v>4121</v>
      </c>
      <c r="D497" s="35"/>
      <c r="E497" s="35"/>
      <c r="F497" s="35"/>
      <c r="G497" s="35"/>
      <c r="H497" s="35"/>
      <c r="I497" s="35"/>
      <c r="J497" s="36"/>
      <c r="K497" s="19" t="s">
        <v>2084</v>
      </c>
    </row>
    <row r="498" spans="1:11">
      <c r="A498" s="258">
        <v>0</v>
      </c>
      <c r="B498" s="36">
        <v>1093004</v>
      </c>
      <c r="C498" s="34" t="s">
        <v>4122</v>
      </c>
      <c r="D498" s="35"/>
      <c r="E498" s="35"/>
      <c r="F498" s="35"/>
      <c r="G498" s="35"/>
      <c r="H498" s="35"/>
      <c r="I498" s="35"/>
      <c r="J498" s="36"/>
      <c r="K498" s="19" t="s">
        <v>2084</v>
      </c>
    </row>
    <row r="499" spans="1:11">
      <c r="A499" s="258">
        <v>0</v>
      </c>
      <c r="B499" s="36">
        <v>1093012</v>
      </c>
      <c r="C499" s="34" t="s">
        <v>4123</v>
      </c>
      <c r="D499" s="35"/>
      <c r="E499" s="35"/>
      <c r="F499" s="35"/>
      <c r="G499" s="35"/>
      <c r="H499" s="35"/>
      <c r="I499" s="35"/>
      <c r="J499" s="36"/>
      <c r="K499" s="19" t="s">
        <v>2084</v>
      </c>
    </row>
    <row r="500" spans="1:11">
      <c r="A500" s="258">
        <v>0</v>
      </c>
      <c r="B500" s="36">
        <v>1093020</v>
      </c>
      <c r="C500" s="34" t="s">
        <v>4124</v>
      </c>
      <c r="D500" s="35"/>
      <c r="E500" s="35"/>
      <c r="F500" s="35"/>
      <c r="G500" s="35"/>
      <c r="H500" s="35"/>
      <c r="I500" s="35"/>
      <c r="J500" s="36"/>
      <c r="K500" s="19" t="s">
        <v>2084</v>
      </c>
    </row>
    <row r="501" spans="1:11" ht="12" customHeight="1">
      <c r="A501" s="258">
        <v>0</v>
      </c>
      <c r="B501" s="36">
        <v>109</v>
      </c>
      <c r="C501" s="34" t="s">
        <v>4125</v>
      </c>
      <c r="D501" s="35"/>
      <c r="E501" s="35"/>
      <c r="F501" s="35"/>
      <c r="G501" s="35"/>
      <c r="H501" s="35"/>
      <c r="I501" s="35"/>
      <c r="J501" s="36"/>
      <c r="K501" s="19" t="s">
        <v>2084</v>
      </c>
    </row>
    <row r="502" spans="1:11">
      <c r="A502" s="258">
        <v>0</v>
      </c>
      <c r="B502" s="36">
        <v>95091</v>
      </c>
      <c r="C502" s="34" t="s">
        <v>4126</v>
      </c>
      <c r="D502" s="35"/>
      <c r="E502" s="35"/>
      <c r="F502" s="35"/>
      <c r="G502" s="35"/>
      <c r="H502" s="35"/>
      <c r="I502" s="35"/>
      <c r="J502" s="36"/>
      <c r="K502" s="19" t="s">
        <v>2084</v>
      </c>
    </row>
    <row r="503" spans="1:11">
      <c r="A503" s="258">
        <v>0</v>
      </c>
      <c r="B503" s="36">
        <v>211425</v>
      </c>
      <c r="C503" s="34" t="s">
        <v>4127</v>
      </c>
      <c r="D503" s="35"/>
      <c r="E503" s="35"/>
      <c r="F503" s="35"/>
      <c r="G503" s="35"/>
      <c r="H503" s="35"/>
      <c r="I503" s="35"/>
      <c r="J503" s="36"/>
      <c r="K503" s="19" t="s">
        <v>2084</v>
      </c>
    </row>
    <row r="504" spans="1:11">
      <c r="A504" s="258">
        <v>0</v>
      </c>
      <c r="B504" s="36">
        <v>211433</v>
      </c>
      <c r="C504" s="34" t="s">
        <v>4128</v>
      </c>
      <c r="D504" s="35"/>
      <c r="E504" s="35"/>
      <c r="F504" s="35"/>
      <c r="G504" s="35"/>
      <c r="H504" s="35"/>
      <c r="I504" s="35"/>
      <c r="J504" s="36"/>
      <c r="K504" s="19" t="s">
        <v>2084</v>
      </c>
    </row>
    <row r="505" spans="1:11">
      <c r="A505" s="258">
        <v>0</v>
      </c>
      <c r="B505" s="36">
        <v>211441</v>
      </c>
      <c r="C505" s="34" t="s">
        <v>4129</v>
      </c>
      <c r="D505" s="35"/>
      <c r="E505" s="35"/>
      <c r="F505" s="35"/>
      <c r="G505" s="35"/>
      <c r="H505" s="35"/>
      <c r="I505" s="35"/>
      <c r="J505" s="36"/>
      <c r="K505" s="19" t="s">
        <v>2084</v>
      </c>
    </row>
    <row r="506" spans="1:11">
      <c r="A506" s="258">
        <v>0</v>
      </c>
      <c r="B506" s="36">
        <v>211466</v>
      </c>
      <c r="C506" s="34" t="s">
        <v>4130</v>
      </c>
      <c r="D506" s="35"/>
      <c r="E506" s="35"/>
      <c r="F506" s="35"/>
      <c r="G506" s="35"/>
      <c r="H506" s="35"/>
      <c r="I506" s="35"/>
      <c r="J506" s="36"/>
      <c r="K506" s="19" t="s">
        <v>2084</v>
      </c>
    </row>
    <row r="507" spans="1:11">
      <c r="A507" s="258"/>
      <c r="B507" s="36">
        <v>211482</v>
      </c>
      <c r="C507" s="34" t="s">
        <v>5042</v>
      </c>
      <c r="D507" s="35"/>
      <c r="E507" s="35"/>
      <c r="F507" s="35"/>
      <c r="G507" s="35"/>
      <c r="H507" s="35"/>
      <c r="I507" s="35"/>
      <c r="J507" s="36"/>
      <c r="K507" s="19" t="s">
        <v>2084</v>
      </c>
    </row>
    <row r="508" spans="1:11">
      <c r="A508" s="258">
        <v>0</v>
      </c>
      <c r="B508" s="36">
        <v>211508</v>
      </c>
      <c r="C508" s="34" t="s">
        <v>4131</v>
      </c>
      <c r="D508" s="35"/>
      <c r="E508" s="35"/>
      <c r="F508" s="35"/>
      <c r="G508" s="35"/>
      <c r="H508" s="35"/>
      <c r="I508" s="35"/>
      <c r="J508" s="36"/>
      <c r="K508" s="19" t="s">
        <v>2084</v>
      </c>
    </row>
    <row r="509" spans="1:11">
      <c r="A509" s="258">
        <v>0</v>
      </c>
      <c r="B509" s="36">
        <v>211524</v>
      </c>
      <c r="C509" s="34" t="s">
        <v>4132</v>
      </c>
      <c r="D509" s="35"/>
      <c r="E509" s="35"/>
      <c r="F509" s="35"/>
      <c r="G509" s="35"/>
      <c r="H509" s="35"/>
      <c r="I509" s="35"/>
      <c r="J509" s="36"/>
      <c r="K509" s="19" t="s">
        <v>2084</v>
      </c>
    </row>
    <row r="510" spans="1:11">
      <c r="A510" s="258">
        <v>0</v>
      </c>
      <c r="B510" s="36">
        <v>211532</v>
      </c>
      <c r="C510" s="34" t="s">
        <v>4133</v>
      </c>
      <c r="D510" s="35"/>
      <c r="E510" s="35"/>
      <c r="F510" s="35"/>
      <c r="G510" s="35"/>
      <c r="H510" s="35"/>
      <c r="I510" s="35"/>
      <c r="J510" s="36"/>
      <c r="K510" s="19" t="s">
        <v>2084</v>
      </c>
    </row>
    <row r="511" spans="1:11">
      <c r="A511" s="258">
        <v>0</v>
      </c>
      <c r="B511" s="36">
        <v>213025</v>
      </c>
      <c r="C511" s="34" t="s">
        <v>4134</v>
      </c>
      <c r="D511" s="35"/>
      <c r="E511" s="35"/>
      <c r="F511" s="35"/>
      <c r="G511" s="35"/>
      <c r="H511" s="35"/>
      <c r="I511" s="35"/>
      <c r="J511" s="36"/>
      <c r="K511" s="19" t="s">
        <v>2084</v>
      </c>
    </row>
    <row r="512" spans="1:11">
      <c r="A512" s="258">
        <v>0</v>
      </c>
      <c r="B512" s="36">
        <v>213769</v>
      </c>
      <c r="C512" s="34" t="s">
        <v>4135</v>
      </c>
      <c r="D512" s="35"/>
      <c r="E512" s="35"/>
      <c r="F512" s="35"/>
      <c r="G512" s="35"/>
      <c r="H512" s="35"/>
      <c r="I512" s="35"/>
      <c r="J512" s="36"/>
      <c r="K512" s="19" t="s">
        <v>2084</v>
      </c>
    </row>
    <row r="513" spans="1:11">
      <c r="A513" s="258">
        <v>0</v>
      </c>
      <c r="B513" s="36">
        <v>165928</v>
      </c>
      <c r="C513" s="34" t="s">
        <v>4136</v>
      </c>
      <c r="D513" s="35"/>
      <c r="E513" s="35"/>
      <c r="F513" s="35"/>
      <c r="G513" s="35"/>
      <c r="H513" s="35"/>
      <c r="I513" s="35"/>
      <c r="J513" s="36"/>
      <c r="K513" s="19" t="s">
        <v>2084</v>
      </c>
    </row>
    <row r="514" spans="1:11">
      <c r="A514" s="258">
        <v>0</v>
      </c>
      <c r="B514" s="36">
        <v>165951</v>
      </c>
      <c r="C514" s="34" t="s">
        <v>4137</v>
      </c>
      <c r="D514" s="35"/>
      <c r="E514" s="35"/>
      <c r="F514" s="35"/>
      <c r="G514" s="35"/>
      <c r="H514" s="35"/>
      <c r="I514" s="35"/>
      <c r="J514" s="36"/>
      <c r="K514" s="19" t="s">
        <v>2084</v>
      </c>
    </row>
    <row r="515" spans="1:11">
      <c r="A515" s="258">
        <v>0</v>
      </c>
      <c r="B515" s="36">
        <v>165977</v>
      </c>
      <c r="C515" s="34" t="s">
        <v>4138</v>
      </c>
      <c r="D515" s="35"/>
      <c r="E515" s="35"/>
      <c r="F515" s="35"/>
      <c r="G515" s="35"/>
      <c r="H515" s="35"/>
      <c r="I515" s="35"/>
      <c r="J515" s="36"/>
      <c r="K515" s="19" t="s">
        <v>2084</v>
      </c>
    </row>
    <row r="516" spans="1:11">
      <c r="A516" s="258">
        <v>0</v>
      </c>
      <c r="B516" s="36">
        <v>165985</v>
      </c>
      <c r="C516" s="34" t="s">
        <v>4139</v>
      </c>
      <c r="D516" s="35"/>
      <c r="E516" s="35"/>
      <c r="F516" s="35"/>
      <c r="G516" s="35"/>
      <c r="H516" s="35"/>
      <c r="I516" s="35"/>
      <c r="J516" s="36"/>
      <c r="K516" s="19" t="s">
        <v>2084</v>
      </c>
    </row>
    <row r="517" spans="1:11">
      <c r="A517" s="258">
        <v>0</v>
      </c>
      <c r="B517" s="36">
        <v>165993</v>
      </c>
      <c r="C517" s="34" t="s">
        <v>4140</v>
      </c>
      <c r="D517" s="35"/>
      <c r="E517" s="35"/>
      <c r="F517" s="35"/>
      <c r="G517" s="35"/>
      <c r="H517" s="35"/>
      <c r="I517" s="35"/>
      <c r="J517" s="36"/>
      <c r="K517" s="19" t="s">
        <v>2084</v>
      </c>
    </row>
    <row r="518" spans="1:11">
      <c r="A518" s="258">
        <v>0</v>
      </c>
      <c r="B518" s="36">
        <v>166009</v>
      </c>
      <c r="C518" s="34" t="s">
        <v>4141</v>
      </c>
      <c r="D518" s="35"/>
      <c r="E518" s="35"/>
      <c r="F518" s="35"/>
      <c r="G518" s="35"/>
      <c r="H518" s="35"/>
      <c r="I518" s="35"/>
      <c r="J518" s="36"/>
      <c r="K518" s="19" t="s">
        <v>2084</v>
      </c>
    </row>
    <row r="519" spans="1:11">
      <c r="A519" s="258">
        <v>0</v>
      </c>
      <c r="B519" s="36">
        <v>166017</v>
      </c>
      <c r="C519" s="34" t="s">
        <v>4142</v>
      </c>
      <c r="D519" s="35"/>
      <c r="E519" s="35"/>
      <c r="F519" s="35"/>
      <c r="G519" s="35"/>
      <c r="H519" s="35"/>
      <c r="I519" s="35"/>
      <c r="J519" s="36"/>
      <c r="K519" s="19" t="s">
        <v>2084</v>
      </c>
    </row>
    <row r="520" spans="1:11">
      <c r="A520" s="258">
        <v>0</v>
      </c>
      <c r="B520" s="36">
        <v>166025</v>
      </c>
      <c r="C520" s="34" t="s">
        <v>4143</v>
      </c>
      <c r="D520" s="35"/>
      <c r="E520" s="35"/>
      <c r="F520" s="35"/>
      <c r="G520" s="35"/>
      <c r="H520" s="35"/>
      <c r="I520" s="35"/>
      <c r="J520" s="36"/>
      <c r="K520" s="19" t="s">
        <v>2084</v>
      </c>
    </row>
    <row r="521" spans="1:11">
      <c r="A521" s="258">
        <v>0</v>
      </c>
      <c r="B521" s="36">
        <v>166058</v>
      </c>
      <c r="C521" s="34" t="s">
        <v>4144</v>
      </c>
      <c r="D521" s="35"/>
      <c r="E521" s="35"/>
      <c r="F521" s="35"/>
      <c r="G521" s="35"/>
      <c r="H521" s="35"/>
      <c r="I521" s="35"/>
      <c r="J521" s="36"/>
      <c r="K521" s="19" t="s">
        <v>2084</v>
      </c>
    </row>
    <row r="522" spans="1:11">
      <c r="A522" s="258">
        <v>0</v>
      </c>
      <c r="B522" s="36">
        <v>166116</v>
      </c>
      <c r="C522" s="34" t="s">
        <v>4145</v>
      </c>
      <c r="D522" s="35"/>
      <c r="E522" s="35"/>
      <c r="F522" s="35"/>
      <c r="G522" s="35"/>
      <c r="H522" s="35"/>
      <c r="I522" s="35"/>
      <c r="J522" s="36"/>
      <c r="K522" s="19" t="s">
        <v>2084</v>
      </c>
    </row>
    <row r="523" spans="1:11">
      <c r="A523" s="258">
        <v>0</v>
      </c>
      <c r="B523" s="36">
        <v>166389</v>
      </c>
      <c r="C523" s="34" t="s">
        <v>4146</v>
      </c>
      <c r="D523" s="35"/>
      <c r="E523" s="35"/>
      <c r="F523" s="35"/>
      <c r="G523" s="35"/>
      <c r="H523" s="35"/>
      <c r="I523" s="35"/>
      <c r="J523" s="36"/>
      <c r="K523" s="19" t="s">
        <v>2084</v>
      </c>
    </row>
    <row r="524" spans="1:11">
      <c r="A524" s="258">
        <v>0</v>
      </c>
      <c r="B524" s="36">
        <v>172429</v>
      </c>
      <c r="C524" s="34" t="s">
        <v>4147</v>
      </c>
      <c r="D524" s="35"/>
      <c r="E524" s="35"/>
      <c r="F524" s="35"/>
      <c r="G524" s="35"/>
      <c r="H524" s="35"/>
      <c r="I524" s="35"/>
      <c r="J524" s="36"/>
      <c r="K524" s="19" t="s">
        <v>2084</v>
      </c>
    </row>
    <row r="525" spans="1:11">
      <c r="A525" s="258">
        <v>0</v>
      </c>
      <c r="B525" s="36">
        <v>82552</v>
      </c>
      <c r="C525" s="34" t="s">
        <v>4148</v>
      </c>
      <c r="D525" s="35"/>
      <c r="E525" s="35"/>
      <c r="F525" s="35"/>
      <c r="G525" s="35"/>
      <c r="H525" s="35"/>
      <c r="I525" s="35"/>
      <c r="J525" s="36"/>
      <c r="K525" s="19" t="s">
        <v>2084</v>
      </c>
    </row>
    <row r="526" spans="1:11">
      <c r="A526" s="258">
        <v>0</v>
      </c>
      <c r="B526" s="36">
        <v>133835</v>
      </c>
      <c r="C526" s="34" t="s">
        <v>4149</v>
      </c>
      <c r="D526" s="35"/>
      <c r="E526" s="35"/>
      <c r="F526" s="35"/>
      <c r="G526" s="35"/>
      <c r="H526" s="35"/>
      <c r="I526" s="35"/>
      <c r="J526" s="36"/>
      <c r="K526" s="19" t="s">
        <v>2084</v>
      </c>
    </row>
    <row r="527" spans="1:11">
      <c r="A527" s="258">
        <v>0</v>
      </c>
      <c r="B527" s="36">
        <v>133850</v>
      </c>
      <c r="C527" s="34" t="s">
        <v>4150</v>
      </c>
      <c r="D527" s="35"/>
      <c r="E527" s="35"/>
      <c r="F527" s="35"/>
      <c r="G527" s="35"/>
      <c r="H527" s="35"/>
      <c r="I527" s="35"/>
      <c r="J527" s="36"/>
      <c r="K527" s="19" t="s">
        <v>2084</v>
      </c>
    </row>
    <row r="528" spans="1:11">
      <c r="A528" s="258">
        <v>0</v>
      </c>
      <c r="B528" s="36">
        <v>133876</v>
      </c>
      <c r="C528" s="34" t="s">
        <v>4151</v>
      </c>
      <c r="D528" s="35"/>
      <c r="E528" s="35"/>
      <c r="F528" s="35"/>
      <c r="G528" s="35"/>
      <c r="H528" s="35"/>
      <c r="I528" s="35"/>
      <c r="J528" s="36"/>
      <c r="K528" s="19" t="s">
        <v>2084</v>
      </c>
    </row>
    <row r="529" spans="1:11" ht="12" customHeight="1">
      <c r="A529" s="258">
        <v>0</v>
      </c>
      <c r="B529" s="36">
        <v>133926</v>
      </c>
      <c r="C529" s="335" t="s">
        <v>4152</v>
      </c>
      <c r="D529" s="336"/>
      <c r="E529" s="336"/>
      <c r="F529" s="336"/>
      <c r="G529" s="336"/>
      <c r="H529" s="336"/>
      <c r="I529" s="336"/>
      <c r="J529" s="337"/>
      <c r="K529" s="19" t="s">
        <v>2084</v>
      </c>
    </row>
    <row r="530" spans="1:11" ht="21" customHeight="1">
      <c r="A530" s="258">
        <v>0</v>
      </c>
      <c r="B530" s="36">
        <v>133934</v>
      </c>
      <c r="C530" s="335" t="s">
        <v>4153</v>
      </c>
      <c r="D530" s="336"/>
      <c r="E530" s="336"/>
      <c r="F530" s="336"/>
      <c r="G530" s="336"/>
      <c r="H530" s="336"/>
      <c r="I530" s="336"/>
      <c r="J530" s="337"/>
      <c r="K530" s="19" t="s">
        <v>2084</v>
      </c>
    </row>
    <row r="531" spans="1:11">
      <c r="A531" s="258">
        <v>0</v>
      </c>
      <c r="B531" s="36">
        <v>134015</v>
      </c>
      <c r="C531" s="34" t="s">
        <v>4154</v>
      </c>
      <c r="D531" s="35"/>
      <c r="E531" s="35"/>
      <c r="F531" s="35"/>
      <c r="G531" s="35"/>
      <c r="H531" s="35"/>
      <c r="I531" s="35"/>
      <c r="J531" s="36"/>
      <c r="K531" s="19" t="s">
        <v>2084</v>
      </c>
    </row>
    <row r="532" spans="1:11">
      <c r="A532" s="258">
        <v>0</v>
      </c>
      <c r="B532" s="36">
        <v>134023</v>
      </c>
      <c r="C532" s="34" t="s">
        <v>4155</v>
      </c>
      <c r="D532" s="35"/>
      <c r="E532" s="35"/>
      <c r="F532" s="35"/>
      <c r="G532" s="35"/>
      <c r="H532" s="35"/>
      <c r="I532" s="35"/>
      <c r="J532" s="36"/>
      <c r="K532" s="19" t="s">
        <v>2084</v>
      </c>
    </row>
    <row r="533" spans="1:11">
      <c r="A533" s="258">
        <v>0</v>
      </c>
      <c r="B533" s="36">
        <v>134031</v>
      </c>
      <c r="C533" s="34" t="s">
        <v>4156</v>
      </c>
      <c r="D533" s="35"/>
      <c r="E533" s="35"/>
      <c r="F533" s="35"/>
      <c r="G533" s="35"/>
      <c r="H533" s="35"/>
      <c r="I533" s="35"/>
      <c r="J533" s="36"/>
      <c r="K533" s="19" t="s">
        <v>2084</v>
      </c>
    </row>
    <row r="534" spans="1:11">
      <c r="A534" s="258">
        <v>0</v>
      </c>
      <c r="B534" s="36">
        <v>134056</v>
      </c>
      <c r="C534" s="34" t="s">
        <v>4157</v>
      </c>
      <c r="D534" s="35"/>
      <c r="E534" s="35"/>
      <c r="F534" s="35"/>
      <c r="G534" s="35"/>
      <c r="H534" s="35"/>
      <c r="I534" s="35"/>
      <c r="J534" s="36"/>
      <c r="K534" s="19" t="s">
        <v>2084</v>
      </c>
    </row>
    <row r="535" spans="1:11">
      <c r="A535" s="258">
        <v>0</v>
      </c>
      <c r="B535" s="36">
        <v>136960</v>
      </c>
      <c r="C535" s="34" t="s">
        <v>4158</v>
      </c>
      <c r="D535" s="35"/>
      <c r="E535" s="35"/>
      <c r="F535" s="35"/>
      <c r="G535" s="35"/>
      <c r="H535" s="35"/>
      <c r="I535" s="35"/>
      <c r="J535" s="36"/>
      <c r="K535" s="19" t="s">
        <v>2084</v>
      </c>
    </row>
    <row r="536" spans="1:11">
      <c r="A536" s="258">
        <v>0</v>
      </c>
      <c r="B536" s="36">
        <v>139964</v>
      </c>
      <c r="C536" s="34" t="s">
        <v>4159</v>
      </c>
      <c r="D536" s="35"/>
      <c r="E536" s="35"/>
      <c r="F536" s="35"/>
      <c r="G536" s="35"/>
      <c r="H536" s="35"/>
      <c r="I536" s="35"/>
      <c r="J536" s="36"/>
      <c r="K536" s="19" t="s">
        <v>2084</v>
      </c>
    </row>
    <row r="537" spans="1:11">
      <c r="A537" s="258">
        <v>0</v>
      </c>
      <c r="B537" s="36">
        <v>3418</v>
      </c>
      <c r="C537" s="34" t="s">
        <v>4160</v>
      </c>
      <c r="D537" s="35"/>
      <c r="E537" s="35"/>
      <c r="F537" s="35"/>
      <c r="G537" s="35"/>
      <c r="H537" s="35"/>
      <c r="I537" s="35"/>
      <c r="J537" s="36"/>
      <c r="K537" s="19" t="s">
        <v>2084</v>
      </c>
    </row>
    <row r="538" spans="1:11">
      <c r="A538" s="258">
        <v>0</v>
      </c>
      <c r="B538" s="36">
        <v>6213</v>
      </c>
      <c r="C538" s="34" t="s">
        <v>4161</v>
      </c>
      <c r="D538" s="35"/>
      <c r="E538" s="35"/>
      <c r="F538" s="35"/>
      <c r="G538" s="35"/>
      <c r="H538" s="35"/>
      <c r="I538" s="35"/>
      <c r="J538" s="36"/>
      <c r="K538" s="19" t="s">
        <v>2084</v>
      </c>
    </row>
    <row r="539" spans="1:11">
      <c r="A539" s="258">
        <v>0</v>
      </c>
      <c r="B539" s="36">
        <v>6395</v>
      </c>
      <c r="C539" s="34" t="s">
        <v>4809</v>
      </c>
      <c r="D539" s="35"/>
      <c r="E539" s="35"/>
      <c r="F539" s="35"/>
      <c r="G539" s="35"/>
      <c r="H539" s="35"/>
      <c r="I539" s="35"/>
      <c r="J539" s="36"/>
      <c r="K539" s="19" t="s">
        <v>2084</v>
      </c>
    </row>
    <row r="540" spans="1:11">
      <c r="A540" s="258">
        <v>0</v>
      </c>
      <c r="B540" s="36">
        <v>14985</v>
      </c>
      <c r="C540" s="34" t="s">
        <v>4162</v>
      </c>
      <c r="D540" s="35"/>
      <c r="E540" s="35"/>
      <c r="F540" s="35"/>
      <c r="G540" s="35"/>
      <c r="H540" s="35"/>
      <c r="I540" s="35"/>
      <c r="J540" s="36"/>
      <c r="K540" s="19" t="s">
        <v>2084</v>
      </c>
    </row>
    <row r="541" spans="1:11">
      <c r="A541" s="258">
        <v>0</v>
      </c>
      <c r="B541" s="36">
        <v>26518</v>
      </c>
      <c r="C541" s="34" t="s">
        <v>4163</v>
      </c>
      <c r="D541" s="35"/>
      <c r="E541" s="35"/>
      <c r="F541" s="35"/>
      <c r="G541" s="35"/>
      <c r="H541" s="35"/>
      <c r="I541" s="35"/>
      <c r="J541" s="36"/>
      <c r="K541" s="19" t="s">
        <v>2084</v>
      </c>
    </row>
    <row r="542" spans="1:11">
      <c r="A542" s="258">
        <v>0</v>
      </c>
      <c r="B542" s="36">
        <v>45971</v>
      </c>
      <c r="C542" s="34" t="s">
        <v>4164</v>
      </c>
      <c r="D542" s="35"/>
      <c r="E542" s="35"/>
      <c r="F542" s="35"/>
      <c r="G542" s="35"/>
      <c r="H542" s="35"/>
      <c r="I542" s="35"/>
      <c r="J542" s="36"/>
      <c r="K542" s="19" t="s">
        <v>2084</v>
      </c>
    </row>
    <row r="543" spans="1:11">
      <c r="A543" s="258">
        <v>0</v>
      </c>
      <c r="B543" s="36">
        <v>57620</v>
      </c>
      <c r="C543" s="34" t="s">
        <v>4165</v>
      </c>
      <c r="D543" s="35"/>
      <c r="E543" s="35"/>
      <c r="F543" s="35"/>
      <c r="G543" s="35"/>
      <c r="H543" s="35"/>
      <c r="I543" s="35"/>
      <c r="J543" s="36"/>
      <c r="K543" s="19" t="s">
        <v>2084</v>
      </c>
    </row>
    <row r="544" spans="1:11">
      <c r="A544" s="258">
        <v>0</v>
      </c>
      <c r="B544" s="36">
        <v>94961</v>
      </c>
      <c r="C544" s="34" t="s">
        <v>4166</v>
      </c>
      <c r="D544" s="35"/>
      <c r="E544" s="35"/>
      <c r="F544" s="35"/>
      <c r="G544" s="35"/>
      <c r="H544" s="35"/>
      <c r="I544" s="35"/>
      <c r="J544" s="36"/>
      <c r="K544" s="19" t="s">
        <v>2084</v>
      </c>
    </row>
    <row r="545" spans="1:11">
      <c r="A545" s="258">
        <v>0</v>
      </c>
      <c r="B545" s="36">
        <v>133884</v>
      </c>
      <c r="C545" s="34" t="s">
        <v>4167</v>
      </c>
      <c r="D545" s="35"/>
      <c r="E545" s="35"/>
      <c r="F545" s="35"/>
      <c r="G545" s="35"/>
      <c r="H545" s="35"/>
      <c r="I545" s="35"/>
      <c r="J545" s="36"/>
      <c r="K545" s="19" t="s">
        <v>2084</v>
      </c>
    </row>
    <row r="546" spans="1:11">
      <c r="A546" s="258">
        <v>0</v>
      </c>
      <c r="B546" s="36">
        <v>143834</v>
      </c>
      <c r="C546" s="34" t="s">
        <v>4168</v>
      </c>
      <c r="D546" s="35"/>
      <c r="E546" s="35"/>
      <c r="F546" s="35"/>
      <c r="G546" s="35"/>
      <c r="H546" s="35"/>
      <c r="I546" s="35"/>
      <c r="J546" s="36"/>
      <c r="K546" s="19" t="s">
        <v>2084</v>
      </c>
    </row>
    <row r="547" spans="1:11">
      <c r="A547" s="258">
        <v>0</v>
      </c>
      <c r="B547" s="36">
        <v>1011527</v>
      </c>
      <c r="C547" s="34" t="s">
        <v>4169</v>
      </c>
      <c r="D547" s="35"/>
      <c r="E547" s="35"/>
      <c r="F547" s="35"/>
      <c r="G547" s="35"/>
      <c r="H547" s="35"/>
      <c r="I547" s="35"/>
      <c r="J547" s="36"/>
      <c r="K547" s="19" t="s">
        <v>2084</v>
      </c>
    </row>
    <row r="548" spans="1:11">
      <c r="A548" s="258">
        <v>0</v>
      </c>
      <c r="B548" s="36">
        <v>12633</v>
      </c>
      <c r="C548" s="34" t="s">
        <v>4170</v>
      </c>
      <c r="D548" s="35"/>
      <c r="E548" s="35"/>
      <c r="F548" s="35"/>
      <c r="G548" s="35"/>
      <c r="H548" s="35"/>
      <c r="I548" s="35"/>
      <c r="J548" s="36"/>
      <c r="K548" s="19" t="s">
        <v>2084</v>
      </c>
    </row>
    <row r="549" spans="1:11">
      <c r="A549" s="258">
        <v>0</v>
      </c>
      <c r="B549" s="36">
        <v>45286</v>
      </c>
      <c r="C549" s="34" t="s">
        <v>4171</v>
      </c>
      <c r="D549" s="35"/>
      <c r="E549" s="35"/>
      <c r="F549" s="35"/>
      <c r="G549" s="35"/>
      <c r="H549" s="35"/>
      <c r="I549" s="35"/>
      <c r="J549" s="36"/>
      <c r="K549" s="19" t="s">
        <v>2084</v>
      </c>
    </row>
    <row r="550" spans="1:11">
      <c r="A550" s="258">
        <v>0</v>
      </c>
      <c r="B550" s="36">
        <v>130393</v>
      </c>
      <c r="C550" s="34" t="s">
        <v>4172</v>
      </c>
      <c r="D550" s="35"/>
      <c r="E550" s="35"/>
      <c r="F550" s="35"/>
      <c r="G550" s="35"/>
      <c r="H550" s="35"/>
      <c r="I550" s="35"/>
      <c r="J550" s="36"/>
      <c r="K550" s="19" t="s">
        <v>2084</v>
      </c>
    </row>
    <row r="551" spans="1:11">
      <c r="A551" s="258">
        <v>0</v>
      </c>
      <c r="B551" s="36">
        <v>130492</v>
      </c>
      <c r="C551" s="34" t="s">
        <v>4173</v>
      </c>
      <c r="D551" s="35"/>
      <c r="E551" s="35"/>
      <c r="F551" s="35"/>
      <c r="G551" s="35"/>
      <c r="H551" s="35"/>
      <c r="I551" s="35"/>
      <c r="J551" s="36"/>
      <c r="K551" s="19" t="s">
        <v>2084</v>
      </c>
    </row>
    <row r="552" spans="1:11">
      <c r="A552" s="258">
        <v>0</v>
      </c>
      <c r="B552" s="36">
        <v>130534</v>
      </c>
      <c r="C552" s="34" t="s">
        <v>4174</v>
      </c>
      <c r="D552" s="35"/>
      <c r="E552" s="35"/>
      <c r="F552" s="35"/>
      <c r="G552" s="35"/>
      <c r="H552" s="35"/>
      <c r="I552" s="35"/>
      <c r="J552" s="36"/>
      <c r="K552" s="19" t="s">
        <v>2084</v>
      </c>
    </row>
    <row r="553" spans="1:11">
      <c r="A553" s="258">
        <v>0</v>
      </c>
      <c r="B553" s="36">
        <v>130542</v>
      </c>
      <c r="C553" s="34" t="s">
        <v>4175</v>
      </c>
      <c r="D553" s="35"/>
      <c r="E553" s="35"/>
      <c r="F553" s="35"/>
      <c r="G553" s="35"/>
      <c r="H553" s="35"/>
      <c r="I553" s="35"/>
      <c r="J553" s="36"/>
      <c r="K553" s="19" t="s">
        <v>2084</v>
      </c>
    </row>
    <row r="554" spans="1:11">
      <c r="A554" s="258">
        <v>0</v>
      </c>
      <c r="B554" s="36">
        <v>134601</v>
      </c>
      <c r="C554" s="34" t="s">
        <v>4176</v>
      </c>
      <c r="D554" s="35"/>
      <c r="E554" s="35"/>
      <c r="F554" s="35"/>
      <c r="G554" s="35"/>
      <c r="H554" s="35"/>
      <c r="I554" s="35"/>
      <c r="J554" s="36"/>
      <c r="K554" s="19" t="s">
        <v>2084</v>
      </c>
    </row>
    <row r="555" spans="1:11">
      <c r="A555" s="258">
        <v>0</v>
      </c>
      <c r="B555" s="36">
        <v>139188</v>
      </c>
      <c r="C555" s="34" t="s">
        <v>4177</v>
      </c>
      <c r="D555" s="35"/>
      <c r="E555" s="35"/>
      <c r="F555" s="35"/>
      <c r="G555" s="35"/>
      <c r="H555" s="35"/>
      <c r="I555" s="35"/>
      <c r="J555" s="36"/>
      <c r="K555" s="19" t="s">
        <v>2084</v>
      </c>
    </row>
    <row r="556" spans="1:11">
      <c r="A556" s="258">
        <v>0</v>
      </c>
      <c r="B556" s="36">
        <v>140574</v>
      </c>
      <c r="C556" s="34" t="s">
        <v>4178</v>
      </c>
      <c r="D556" s="35"/>
      <c r="E556" s="35"/>
      <c r="F556" s="35"/>
      <c r="G556" s="35"/>
      <c r="H556" s="35"/>
      <c r="I556" s="35"/>
      <c r="J556" s="36"/>
      <c r="K556" s="19" t="s">
        <v>2084</v>
      </c>
    </row>
    <row r="557" spans="1:11">
      <c r="A557" s="258">
        <v>0</v>
      </c>
      <c r="B557" s="36">
        <v>140582</v>
      </c>
      <c r="C557" s="34" t="s">
        <v>4179</v>
      </c>
      <c r="D557" s="35"/>
      <c r="E557" s="35"/>
      <c r="F557" s="35"/>
      <c r="G557" s="35"/>
      <c r="H557" s="35"/>
      <c r="I557" s="35"/>
      <c r="J557" s="36"/>
      <c r="K557" s="19" t="s">
        <v>2084</v>
      </c>
    </row>
    <row r="558" spans="1:11">
      <c r="A558" s="258">
        <v>0</v>
      </c>
      <c r="B558" s="36">
        <v>151712</v>
      </c>
      <c r="C558" s="34" t="s">
        <v>4180</v>
      </c>
      <c r="D558" s="35"/>
      <c r="E558" s="35"/>
      <c r="F558" s="35"/>
      <c r="G558" s="35"/>
      <c r="H558" s="35"/>
      <c r="I558" s="35"/>
      <c r="J558" s="36"/>
      <c r="K558" s="19" t="s">
        <v>2084</v>
      </c>
    </row>
    <row r="559" spans="1:11">
      <c r="A559" s="258">
        <v>0</v>
      </c>
      <c r="B559" s="36">
        <v>143230</v>
      </c>
      <c r="C559" s="34" t="s">
        <v>4181</v>
      </c>
      <c r="D559" s="35"/>
      <c r="E559" s="35"/>
      <c r="F559" s="35"/>
      <c r="G559" s="35"/>
      <c r="H559" s="35"/>
      <c r="I559" s="35"/>
      <c r="J559" s="36"/>
      <c r="K559" s="19" t="s">
        <v>2084</v>
      </c>
    </row>
    <row r="560" spans="1:11">
      <c r="A560" s="258">
        <v>0</v>
      </c>
      <c r="B560" s="36">
        <v>183780</v>
      </c>
      <c r="C560" s="34" t="s">
        <v>4182</v>
      </c>
      <c r="D560" s="35"/>
      <c r="E560" s="35"/>
      <c r="F560" s="35"/>
      <c r="G560" s="35"/>
      <c r="H560" s="35"/>
      <c r="I560" s="35"/>
      <c r="J560" s="36"/>
      <c r="K560" s="19" t="s">
        <v>2084</v>
      </c>
    </row>
    <row r="561" spans="1:11">
      <c r="A561" s="258">
        <v>0</v>
      </c>
      <c r="B561" s="36">
        <v>197467</v>
      </c>
      <c r="C561" s="34" t="s">
        <v>4183</v>
      </c>
      <c r="D561" s="35"/>
      <c r="E561" s="35"/>
      <c r="F561" s="35"/>
      <c r="G561" s="35"/>
      <c r="H561" s="35"/>
      <c r="I561" s="35"/>
      <c r="J561" s="36"/>
      <c r="K561" s="19" t="s">
        <v>2084</v>
      </c>
    </row>
    <row r="562" spans="1:11">
      <c r="A562" s="258">
        <v>0</v>
      </c>
      <c r="B562" s="36">
        <v>198408</v>
      </c>
      <c r="C562" s="34" t="s">
        <v>4789</v>
      </c>
      <c r="D562" s="35"/>
      <c r="E562" s="35"/>
      <c r="F562" s="35"/>
      <c r="G562" s="35"/>
      <c r="H562" s="35"/>
      <c r="I562" s="35"/>
      <c r="J562" s="36"/>
      <c r="K562" s="19" t="s">
        <v>2084</v>
      </c>
    </row>
    <row r="563" spans="1:11">
      <c r="A563" s="258">
        <v>0</v>
      </c>
      <c r="B563" s="36">
        <v>198523</v>
      </c>
      <c r="C563" s="34" t="s">
        <v>4184</v>
      </c>
      <c r="D563" s="35"/>
      <c r="E563" s="35"/>
      <c r="F563" s="35"/>
      <c r="G563" s="35"/>
      <c r="H563" s="35"/>
      <c r="I563" s="35"/>
      <c r="J563" s="36"/>
      <c r="K563" s="19" t="s">
        <v>2084</v>
      </c>
    </row>
    <row r="564" spans="1:11">
      <c r="A564" s="258">
        <v>0</v>
      </c>
      <c r="B564" s="36">
        <v>198549</v>
      </c>
      <c r="C564" s="34" t="s">
        <v>4185</v>
      </c>
      <c r="D564" s="35"/>
      <c r="E564" s="35"/>
      <c r="F564" s="35"/>
      <c r="G564" s="35"/>
      <c r="H564" s="35"/>
      <c r="I564" s="35"/>
      <c r="J564" s="36"/>
      <c r="K564" s="19" t="s">
        <v>2084</v>
      </c>
    </row>
    <row r="565" spans="1:11">
      <c r="A565" s="258"/>
      <c r="B565" s="36">
        <v>198614</v>
      </c>
      <c r="C565" s="34" t="s">
        <v>4222</v>
      </c>
      <c r="D565" s="35"/>
      <c r="E565" s="35"/>
      <c r="F565" s="35"/>
      <c r="G565" s="35"/>
      <c r="H565" s="35"/>
      <c r="I565" s="35"/>
      <c r="J565" s="36"/>
      <c r="K565" s="19" t="s">
        <v>2084</v>
      </c>
    </row>
    <row r="566" spans="1:11">
      <c r="A566" s="258"/>
      <c r="B566" s="36">
        <v>199406</v>
      </c>
      <c r="C566" s="34" t="s">
        <v>5027</v>
      </c>
      <c r="D566" s="35"/>
      <c r="E566" s="35"/>
      <c r="F566" s="35"/>
      <c r="G566" s="35"/>
      <c r="H566" s="35"/>
      <c r="I566" s="35"/>
      <c r="J566" s="36"/>
      <c r="K566" s="19" t="s">
        <v>2084</v>
      </c>
    </row>
    <row r="567" spans="1:11">
      <c r="A567" s="258">
        <v>0</v>
      </c>
      <c r="B567" s="36">
        <v>199414</v>
      </c>
      <c r="C567" s="34" t="s">
        <v>4186</v>
      </c>
      <c r="D567" s="35"/>
      <c r="E567" s="35"/>
      <c r="F567" s="35"/>
      <c r="G567" s="35"/>
      <c r="H567" s="35"/>
      <c r="I567" s="35"/>
      <c r="J567" s="36"/>
      <c r="K567" s="19" t="s">
        <v>2084</v>
      </c>
    </row>
    <row r="568" spans="1:11">
      <c r="A568" s="258">
        <v>0</v>
      </c>
      <c r="B568" s="36">
        <v>199422</v>
      </c>
      <c r="C568" s="34" t="s">
        <v>4187</v>
      </c>
      <c r="D568" s="35"/>
      <c r="E568" s="35"/>
      <c r="F568" s="35"/>
      <c r="G568" s="35"/>
      <c r="H568" s="35"/>
      <c r="I568" s="35"/>
      <c r="J568" s="36"/>
      <c r="K568" s="19" t="s">
        <v>2084</v>
      </c>
    </row>
    <row r="569" spans="1:11">
      <c r="A569" s="258"/>
      <c r="B569" s="36">
        <v>199430</v>
      </c>
      <c r="C569" s="34" t="s">
        <v>5041</v>
      </c>
      <c r="D569" s="35"/>
      <c r="E569" s="35"/>
      <c r="F569" s="35"/>
      <c r="G569" s="35"/>
      <c r="H569" s="35"/>
      <c r="I569" s="35"/>
      <c r="J569" s="36"/>
      <c r="K569" s="19" t="s">
        <v>2084</v>
      </c>
    </row>
    <row r="570" spans="1:11">
      <c r="A570" s="258">
        <v>0</v>
      </c>
      <c r="B570" s="36">
        <v>199448</v>
      </c>
      <c r="C570" s="34" t="s">
        <v>4188</v>
      </c>
      <c r="D570" s="35"/>
      <c r="E570" s="35"/>
      <c r="F570" s="35"/>
      <c r="G570" s="35"/>
      <c r="H570" s="35"/>
      <c r="I570" s="35"/>
      <c r="J570" s="36"/>
      <c r="K570" s="19" t="s">
        <v>2084</v>
      </c>
    </row>
    <row r="571" spans="1:11">
      <c r="A571" s="258">
        <v>0</v>
      </c>
      <c r="B571" s="36">
        <v>199455</v>
      </c>
      <c r="C571" s="34" t="s">
        <v>4189</v>
      </c>
      <c r="D571" s="35"/>
      <c r="E571" s="35"/>
      <c r="F571" s="35"/>
      <c r="G571" s="35"/>
      <c r="H571" s="35"/>
      <c r="I571" s="35"/>
      <c r="J571" s="36"/>
      <c r="K571" s="19" t="s">
        <v>2084</v>
      </c>
    </row>
    <row r="572" spans="1:11">
      <c r="A572" s="258">
        <v>0</v>
      </c>
      <c r="B572" s="36">
        <v>199463</v>
      </c>
      <c r="C572" s="34" t="s">
        <v>4190</v>
      </c>
      <c r="D572" s="35"/>
      <c r="E572" s="35"/>
      <c r="F572" s="35"/>
      <c r="G572" s="35"/>
      <c r="H572" s="35"/>
      <c r="I572" s="35"/>
      <c r="J572" s="36"/>
      <c r="K572" s="19" t="s">
        <v>2084</v>
      </c>
    </row>
    <row r="573" spans="1:11">
      <c r="A573" s="258">
        <v>0</v>
      </c>
      <c r="B573" s="36">
        <v>199471</v>
      </c>
      <c r="C573" s="34" t="s">
        <v>4191</v>
      </c>
      <c r="D573" s="35"/>
      <c r="E573" s="35"/>
      <c r="F573" s="35"/>
      <c r="G573" s="35"/>
      <c r="H573" s="35"/>
      <c r="I573" s="35"/>
      <c r="J573" s="36"/>
      <c r="K573" s="19" t="s">
        <v>2084</v>
      </c>
    </row>
    <row r="574" spans="1:11">
      <c r="A574" s="258">
        <v>0</v>
      </c>
      <c r="B574" s="36">
        <v>200162</v>
      </c>
      <c r="C574" s="34" t="s">
        <v>4192</v>
      </c>
      <c r="D574" s="35"/>
      <c r="E574" s="35"/>
      <c r="F574" s="35"/>
      <c r="G574" s="35"/>
      <c r="H574" s="35"/>
      <c r="I574" s="35"/>
      <c r="J574" s="36"/>
      <c r="K574" s="19" t="s">
        <v>2084</v>
      </c>
    </row>
    <row r="575" spans="1:11">
      <c r="A575" s="258">
        <v>0</v>
      </c>
      <c r="B575" s="36">
        <v>200246</v>
      </c>
      <c r="C575" s="34" t="s">
        <v>4193</v>
      </c>
      <c r="D575" s="35"/>
      <c r="E575" s="35"/>
      <c r="F575" s="35"/>
      <c r="G575" s="35"/>
      <c r="H575" s="35"/>
      <c r="I575" s="35"/>
      <c r="J575" s="36"/>
      <c r="K575" s="19" t="s">
        <v>2084</v>
      </c>
    </row>
    <row r="576" spans="1:11">
      <c r="A576" s="258">
        <v>0</v>
      </c>
      <c r="B576" s="36">
        <v>200907</v>
      </c>
      <c r="C576" s="34" t="s">
        <v>4194</v>
      </c>
      <c r="D576" s="35"/>
      <c r="E576" s="35"/>
      <c r="F576" s="35"/>
      <c r="G576" s="35"/>
      <c r="H576" s="35"/>
      <c r="I576" s="35"/>
      <c r="J576" s="36"/>
      <c r="K576" s="19" t="s">
        <v>2084</v>
      </c>
    </row>
    <row r="577" spans="1:11">
      <c r="A577" s="258">
        <v>0</v>
      </c>
      <c r="B577" s="36">
        <v>201467</v>
      </c>
      <c r="C577" s="34" t="s">
        <v>4195</v>
      </c>
      <c r="D577" s="35"/>
      <c r="E577" s="35"/>
      <c r="F577" s="35"/>
      <c r="G577" s="35"/>
      <c r="H577" s="35"/>
      <c r="I577" s="35"/>
      <c r="J577" s="36"/>
      <c r="K577" s="19" t="s">
        <v>2084</v>
      </c>
    </row>
    <row r="578" spans="1:11">
      <c r="A578" s="258">
        <v>0</v>
      </c>
      <c r="B578" s="36">
        <v>50807</v>
      </c>
      <c r="C578" s="34" t="s">
        <v>4196</v>
      </c>
      <c r="D578" s="35"/>
      <c r="E578" s="35"/>
      <c r="F578" s="35"/>
      <c r="G578" s="35"/>
      <c r="H578" s="35"/>
      <c r="I578" s="35"/>
      <c r="J578" s="36"/>
      <c r="K578" s="19" t="s">
        <v>2084</v>
      </c>
    </row>
    <row r="579" spans="1:11">
      <c r="A579" s="258">
        <v>0</v>
      </c>
      <c r="B579" s="36">
        <v>44644</v>
      </c>
      <c r="C579" s="34" t="s">
        <v>4197</v>
      </c>
      <c r="D579" s="35"/>
      <c r="E579" s="35"/>
      <c r="F579" s="35"/>
      <c r="G579" s="35"/>
      <c r="H579" s="35"/>
      <c r="I579" s="35"/>
      <c r="J579" s="36"/>
      <c r="K579" s="19" t="s">
        <v>2084</v>
      </c>
    </row>
    <row r="580" spans="1:11">
      <c r="A580" s="258">
        <v>0</v>
      </c>
      <c r="B580" s="36">
        <v>44669</v>
      </c>
      <c r="C580" s="34" t="s">
        <v>4198</v>
      </c>
      <c r="D580" s="35"/>
      <c r="E580" s="35"/>
      <c r="F580" s="35"/>
      <c r="G580" s="35"/>
      <c r="H580" s="35"/>
      <c r="I580" s="35"/>
      <c r="J580" s="36"/>
      <c r="K580" s="19" t="s">
        <v>2084</v>
      </c>
    </row>
    <row r="581" spans="1:11">
      <c r="A581" s="258">
        <v>0</v>
      </c>
      <c r="B581" s="36">
        <v>44735</v>
      </c>
      <c r="C581" s="34" t="s">
        <v>4199</v>
      </c>
      <c r="D581" s="35"/>
      <c r="E581" s="35"/>
      <c r="F581" s="35"/>
      <c r="G581" s="35"/>
      <c r="H581" s="35"/>
      <c r="I581" s="35"/>
      <c r="J581" s="36"/>
      <c r="K581" s="19" t="s">
        <v>2084</v>
      </c>
    </row>
    <row r="582" spans="1:11">
      <c r="A582" s="258">
        <v>0</v>
      </c>
      <c r="B582" s="36">
        <v>44792</v>
      </c>
      <c r="C582" s="34" t="s">
        <v>4200</v>
      </c>
      <c r="D582" s="35"/>
      <c r="E582" s="35"/>
      <c r="F582" s="35"/>
      <c r="G582" s="35"/>
      <c r="H582" s="35"/>
      <c r="I582" s="35"/>
      <c r="J582" s="36"/>
      <c r="K582" s="19" t="s">
        <v>2084</v>
      </c>
    </row>
    <row r="583" spans="1:11">
      <c r="A583" s="258">
        <v>0</v>
      </c>
      <c r="B583" s="36">
        <v>44818</v>
      </c>
      <c r="C583" s="34" t="s">
        <v>4201</v>
      </c>
      <c r="D583" s="35"/>
      <c r="E583" s="35"/>
      <c r="F583" s="35"/>
      <c r="G583" s="35"/>
      <c r="H583" s="35"/>
      <c r="I583" s="35"/>
      <c r="J583" s="36"/>
      <c r="K583" s="19" t="s">
        <v>2084</v>
      </c>
    </row>
    <row r="584" spans="1:11">
      <c r="A584" s="258">
        <v>0</v>
      </c>
      <c r="B584" s="36">
        <v>44826</v>
      </c>
      <c r="C584" s="34" t="s">
        <v>4202</v>
      </c>
      <c r="D584" s="35"/>
      <c r="E584" s="35"/>
      <c r="F584" s="35"/>
      <c r="G584" s="35"/>
      <c r="H584" s="35"/>
      <c r="I584" s="35"/>
      <c r="J584" s="36"/>
      <c r="K584" s="19" t="s">
        <v>2084</v>
      </c>
    </row>
    <row r="585" spans="1:11">
      <c r="A585" s="258">
        <v>0</v>
      </c>
      <c r="B585" s="36">
        <v>44834</v>
      </c>
      <c r="C585" s="34" t="s">
        <v>4203</v>
      </c>
      <c r="D585" s="35"/>
      <c r="E585" s="35"/>
      <c r="F585" s="35"/>
      <c r="G585" s="35"/>
      <c r="H585" s="35"/>
      <c r="I585" s="35"/>
      <c r="J585" s="36"/>
      <c r="K585" s="19" t="s">
        <v>2084</v>
      </c>
    </row>
    <row r="586" spans="1:11">
      <c r="A586" s="258">
        <v>0</v>
      </c>
      <c r="B586" s="36">
        <v>50658</v>
      </c>
      <c r="C586" s="34" t="s">
        <v>4204</v>
      </c>
      <c r="D586" s="35"/>
      <c r="E586" s="35"/>
      <c r="F586" s="35"/>
      <c r="G586" s="35"/>
      <c r="H586" s="35"/>
      <c r="I586" s="35"/>
      <c r="J586" s="36"/>
      <c r="K586" s="19" t="s">
        <v>2084</v>
      </c>
    </row>
    <row r="587" spans="1:11">
      <c r="A587" s="258">
        <v>0</v>
      </c>
      <c r="B587" s="36">
        <v>58875</v>
      </c>
      <c r="C587" s="34" t="s">
        <v>4205</v>
      </c>
      <c r="D587" s="35"/>
      <c r="E587" s="35"/>
      <c r="F587" s="35"/>
      <c r="G587" s="35"/>
      <c r="H587" s="35"/>
      <c r="I587" s="35"/>
      <c r="J587" s="36"/>
      <c r="K587" s="19" t="s">
        <v>2084</v>
      </c>
    </row>
    <row r="588" spans="1:11">
      <c r="A588" s="258">
        <v>0</v>
      </c>
      <c r="B588" s="36">
        <v>64972</v>
      </c>
      <c r="C588" s="34" t="s">
        <v>4206</v>
      </c>
      <c r="D588" s="35"/>
      <c r="E588" s="35"/>
      <c r="F588" s="35"/>
      <c r="G588" s="35"/>
      <c r="H588" s="35"/>
      <c r="I588" s="35"/>
      <c r="J588" s="36"/>
      <c r="K588" s="19" t="s">
        <v>2084</v>
      </c>
    </row>
    <row r="589" spans="1:11">
      <c r="A589" s="258">
        <v>0</v>
      </c>
      <c r="B589" s="36">
        <v>70458</v>
      </c>
      <c r="C589" s="34" t="s">
        <v>4207</v>
      </c>
      <c r="D589" s="35"/>
      <c r="E589" s="35"/>
      <c r="F589" s="35"/>
      <c r="G589" s="35"/>
      <c r="H589" s="35"/>
      <c r="I589" s="35"/>
      <c r="J589" s="36"/>
      <c r="K589" s="19" t="s">
        <v>2084</v>
      </c>
    </row>
    <row r="590" spans="1:11">
      <c r="A590" s="258">
        <v>0</v>
      </c>
      <c r="B590" s="36">
        <v>79905</v>
      </c>
      <c r="C590" s="34" t="s">
        <v>4208</v>
      </c>
      <c r="D590" s="35"/>
      <c r="E590" s="35"/>
      <c r="F590" s="35"/>
      <c r="G590" s="35"/>
      <c r="H590" s="35"/>
      <c r="I590" s="35"/>
      <c r="J590" s="36"/>
      <c r="K590" s="19" t="s">
        <v>2084</v>
      </c>
    </row>
    <row r="591" spans="1:11">
      <c r="A591" s="258">
        <v>0</v>
      </c>
      <c r="B591" s="36">
        <v>95448</v>
      </c>
      <c r="C591" s="34" t="s">
        <v>4209</v>
      </c>
      <c r="D591" s="35"/>
      <c r="E591" s="35"/>
      <c r="F591" s="35"/>
      <c r="G591" s="35"/>
      <c r="H591" s="35"/>
      <c r="I591" s="35"/>
      <c r="J591" s="36"/>
      <c r="K591" s="19" t="s">
        <v>2084</v>
      </c>
    </row>
    <row r="592" spans="1:11">
      <c r="A592" s="258">
        <v>0</v>
      </c>
      <c r="B592" s="36">
        <v>95489</v>
      </c>
      <c r="C592" s="34" t="s">
        <v>4210</v>
      </c>
      <c r="D592" s="35"/>
      <c r="E592" s="35"/>
      <c r="F592" s="35"/>
      <c r="G592" s="35"/>
      <c r="H592" s="35"/>
      <c r="I592" s="35"/>
      <c r="J592" s="36"/>
      <c r="K592" s="19" t="s">
        <v>2084</v>
      </c>
    </row>
    <row r="593" spans="1:11">
      <c r="A593" s="258">
        <v>0</v>
      </c>
      <c r="B593" s="36">
        <v>50815</v>
      </c>
      <c r="C593" s="34" t="s">
        <v>4211</v>
      </c>
      <c r="D593" s="35"/>
      <c r="E593" s="35"/>
      <c r="F593" s="35"/>
      <c r="G593" s="35"/>
      <c r="H593" s="35"/>
      <c r="I593" s="35"/>
      <c r="J593" s="36"/>
      <c r="K593" s="19" t="s">
        <v>2084</v>
      </c>
    </row>
    <row r="594" spans="1:11">
      <c r="A594" s="258">
        <v>0</v>
      </c>
      <c r="B594" s="36">
        <v>124164</v>
      </c>
      <c r="C594" s="34" t="s">
        <v>4212</v>
      </c>
      <c r="D594" s="35"/>
      <c r="E594" s="35"/>
      <c r="F594" s="35"/>
      <c r="G594" s="35"/>
      <c r="H594" s="35"/>
      <c r="I594" s="35"/>
      <c r="J594" s="36"/>
      <c r="K594" s="19" t="s">
        <v>2084</v>
      </c>
    </row>
    <row r="595" spans="1:11">
      <c r="A595" s="258">
        <v>0</v>
      </c>
      <c r="B595" s="36">
        <v>124750</v>
      </c>
      <c r="C595" s="34" t="s">
        <v>4213</v>
      </c>
      <c r="D595" s="35"/>
      <c r="E595" s="35"/>
      <c r="F595" s="35"/>
      <c r="G595" s="35"/>
      <c r="H595" s="35"/>
      <c r="I595" s="35"/>
      <c r="J595" s="36"/>
      <c r="K595" s="19" t="s">
        <v>2084</v>
      </c>
    </row>
    <row r="596" spans="1:11">
      <c r="A596" s="258">
        <v>0</v>
      </c>
      <c r="B596" s="36">
        <v>125146</v>
      </c>
      <c r="C596" s="34" t="s">
        <v>4214</v>
      </c>
      <c r="D596" s="35"/>
      <c r="E596" s="35"/>
      <c r="F596" s="35"/>
      <c r="G596" s="35"/>
      <c r="H596" s="35"/>
      <c r="I596" s="35"/>
      <c r="J596" s="36"/>
      <c r="K596" s="19" t="s">
        <v>2084</v>
      </c>
    </row>
    <row r="597" spans="1:11">
      <c r="A597" s="258">
        <v>0</v>
      </c>
      <c r="B597" s="36">
        <v>125351</v>
      </c>
      <c r="C597" s="34" t="s">
        <v>4215</v>
      </c>
      <c r="D597" s="35"/>
      <c r="E597" s="35"/>
      <c r="F597" s="35"/>
      <c r="G597" s="35"/>
      <c r="H597" s="35"/>
      <c r="I597" s="35"/>
      <c r="J597" s="36"/>
      <c r="K597" s="19" t="s">
        <v>2084</v>
      </c>
    </row>
    <row r="598" spans="1:11">
      <c r="A598" s="258">
        <v>0</v>
      </c>
      <c r="B598" s="36">
        <v>125856</v>
      </c>
      <c r="C598" s="34" t="s">
        <v>4216</v>
      </c>
      <c r="D598" s="35"/>
      <c r="E598" s="35"/>
      <c r="F598" s="35"/>
      <c r="G598" s="35"/>
      <c r="H598" s="35"/>
      <c r="I598" s="35"/>
      <c r="J598" s="36"/>
      <c r="K598" s="19" t="s">
        <v>2084</v>
      </c>
    </row>
    <row r="599" spans="1:11">
      <c r="A599" s="258">
        <v>0</v>
      </c>
      <c r="B599" s="36">
        <v>126276</v>
      </c>
      <c r="C599" s="34" t="s">
        <v>4217</v>
      </c>
      <c r="D599" s="35"/>
      <c r="E599" s="35"/>
      <c r="F599" s="35"/>
      <c r="G599" s="35"/>
      <c r="H599" s="35"/>
      <c r="I599" s="35"/>
      <c r="J599" s="36"/>
      <c r="K599" s="19" t="s">
        <v>2084</v>
      </c>
    </row>
    <row r="600" spans="1:11">
      <c r="A600" s="258">
        <v>0</v>
      </c>
      <c r="B600" s="36">
        <v>126284</v>
      </c>
      <c r="C600" s="34" t="s">
        <v>4218</v>
      </c>
      <c r="D600" s="35"/>
      <c r="E600" s="35"/>
      <c r="F600" s="35"/>
      <c r="G600" s="35"/>
      <c r="H600" s="35"/>
      <c r="I600" s="35"/>
      <c r="J600" s="36"/>
      <c r="K600" s="19" t="s">
        <v>2084</v>
      </c>
    </row>
    <row r="601" spans="1:11">
      <c r="A601" s="258">
        <v>0</v>
      </c>
      <c r="B601" s="36">
        <v>126292</v>
      </c>
      <c r="C601" s="34" t="s">
        <v>4219</v>
      </c>
      <c r="D601" s="35"/>
      <c r="E601" s="35"/>
      <c r="F601" s="35"/>
      <c r="G601" s="35"/>
      <c r="H601" s="35"/>
      <c r="I601" s="35"/>
      <c r="J601" s="36"/>
      <c r="K601" s="19" t="s">
        <v>2084</v>
      </c>
    </row>
    <row r="602" spans="1:11">
      <c r="A602" s="258">
        <v>0</v>
      </c>
      <c r="B602" s="36">
        <v>127399</v>
      </c>
      <c r="C602" s="34" t="s">
        <v>4220</v>
      </c>
      <c r="D602" s="35"/>
      <c r="E602" s="35"/>
      <c r="F602" s="35"/>
      <c r="G602" s="35"/>
      <c r="H602" s="35"/>
      <c r="I602" s="35"/>
      <c r="J602" s="36"/>
      <c r="K602" s="19" t="s">
        <v>2084</v>
      </c>
    </row>
    <row r="603" spans="1:11">
      <c r="A603" s="258">
        <v>0</v>
      </c>
      <c r="B603" s="36">
        <v>166371</v>
      </c>
      <c r="C603" s="34" t="s">
        <v>4221</v>
      </c>
      <c r="D603" s="35"/>
      <c r="E603" s="35"/>
      <c r="F603" s="35"/>
      <c r="G603" s="35"/>
      <c r="H603" s="35"/>
      <c r="I603" s="35"/>
      <c r="J603" s="36"/>
      <c r="K603" s="19" t="s">
        <v>2084</v>
      </c>
    </row>
    <row r="604" spans="1:11">
      <c r="A604" s="258">
        <v>0</v>
      </c>
      <c r="B604" s="36">
        <v>91140</v>
      </c>
      <c r="C604" s="34" t="s">
        <v>4223</v>
      </c>
      <c r="D604" s="35"/>
      <c r="E604" s="35"/>
      <c r="F604" s="35"/>
      <c r="G604" s="35"/>
      <c r="H604" s="35"/>
      <c r="I604" s="35"/>
      <c r="J604" s="36"/>
      <c r="K604" s="19" t="s">
        <v>2084</v>
      </c>
    </row>
    <row r="605" spans="1:11">
      <c r="A605" s="258">
        <v>0</v>
      </c>
      <c r="B605" s="36">
        <v>91157</v>
      </c>
      <c r="C605" s="34" t="s">
        <v>4224</v>
      </c>
      <c r="D605" s="35"/>
      <c r="E605" s="35"/>
      <c r="F605" s="35"/>
      <c r="G605" s="35"/>
      <c r="H605" s="35"/>
      <c r="I605" s="35"/>
      <c r="J605" s="36"/>
      <c r="K605" s="19" t="s">
        <v>2084</v>
      </c>
    </row>
    <row r="606" spans="1:11">
      <c r="A606" s="258">
        <v>0</v>
      </c>
      <c r="B606" s="36">
        <v>92056</v>
      </c>
      <c r="C606" s="34" t="s">
        <v>4225</v>
      </c>
      <c r="D606" s="35"/>
      <c r="E606" s="35"/>
      <c r="F606" s="35"/>
      <c r="G606" s="35"/>
      <c r="H606" s="35"/>
      <c r="I606" s="35"/>
      <c r="J606" s="36"/>
      <c r="K606" s="19" t="s">
        <v>2084</v>
      </c>
    </row>
    <row r="607" spans="1:11">
      <c r="A607" s="258">
        <v>0</v>
      </c>
      <c r="B607" s="36">
        <v>92619</v>
      </c>
      <c r="C607" s="34" t="s">
        <v>4226</v>
      </c>
      <c r="D607" s="35"/>
      <c r="E607" s="35"/>
      <c r="F607" s="35"/>
      <c r="G607" s="35"/>
      <c r="H607" s="35"/>
      <c r="I607" s="35"/>
      <c r="J607" s="36"/>
      <c r="K607" s="19" t="s">
        <v>2084</v>
      </c>
    </row>
    <row r="608" spans="1:11">
      <c r="A608" s="258">
        <v>0</v>
      </c>
      <c r="B608" s="36">
        <v>92742</v>
      </c>
      <c r="C608" s="34" t="s">
        <v>4227</v>
      </c>
      <c r="D608" s="35"/>
      <c r="E608" s="35"/>
      <c r="F608" s="35"/>
      <c r="G608" s="35"/>
      <c r="H608" s="35"/>
      <c r="I608" s="35"/>
      <c r="J608" s="36"/>
      <c r="K608" s="19" t="s">
        <v>2084</v>
      </c>
    </row>
    <row r="609" spans="1:11">
      <c r="A609" s="258">
        <v>0</v>
      </c>
      <c r="B609" s="36">
        <v>92767</v>
      </c>
      <c r="C609" s="34" t="s">
        <v>4228</v>
      </c>
      <c r="D609" s="35"/>
      <c r="E609" s="35"/>
      <c r="F609" s="35"/>
      <c r="G609" s="35"/>
      <c r="H609" s="35"/>
      <c r="I609" s="35"/>
      <c r="J609" s="36"/>
      <c r="K609" s="19" t="s">
        <v>2084</v>
      </c>
    </row>
    <row r="610" spans="1:11">
      <c r="A610" s="258">
        <v>0</v>
      </c>
      <c r="B610" s="36">
        <v>92759</v>
      </c>
      <c r="C610" s="34" t="s">
        <v>4229</v>
      </c>
      <c r="D610" s="35"/>
      <c r="E610" s="35"/>
      <c r="F610" s="35"/>
      <c r="G610" s="35"/>
      <c r="H610" s="35"/>
      <c r="I610" s="35"/>
      <c r="J610" s="36"/>
      <c r="K610" s="19" t="s">
        <v>2084</v>
      </c>
    </row>
    <row r="611" spans="1:11">
      <c r="A611" s="258">
        <v>0</v>
      </c>
      <c r="B611" s="36">
        <v>93526</v>
      </c>
      <c r="C611" s="34" t="s">
        <v>4230</v>
      </c>
      <c r="D611" s="35"/>
      <c r="E611" s="35"/>
      <c r="F611" s="35"/>
      <c r="G611" s="35"/>
      <c r="H611" s="35"/>
      <c r="I611" s="35"/>
      <c r="J611" s="36"/>
      <c r="K611" s="19" t="s">
        <v>2084</v>
      </c>
    </row>
    <row r="612" spans="1:11">
      <c r="A612" s="258">
        <v>0</v>
      </c>
      <c r="B612" s="36">
        <v>93559</v>
      </c>
      <c r="C612" s="34" t="s">
        <v>4231</v>
      </c>
      <c r="D612" s="35"/>
      <c r="E612" s="35"/>
      <c r="F612" s="35"/>
      <c r="G612" s="35"/>
      <c r="H612" s="35"/>
      <c r="I612" s="35"/>
      <c r="J612" s="36"/>
      <c r="K612" s="19" t="s">
        <v>2084</v>
      </c>
    </row>
    <row r="613" spans="1:11">
      <c r="A613" s="258">
        <v>0</v>
      </c>
      <c r="B613" s="36">
        <v>98509</v>
      </c>
      <c r="C613" s="34" t="s">
        <v>4232</v>
      </c>
      <c r="D613" s="35"/>
      <c r="E613" s="35"/>
      <c r="F613" s="35"/>
      <c r="G613" s="35"/>
      <c r="H613" s="35"/>
      <c r="I613" s="35"/>
      <c r="J613" s="36"/>
      <c r="K613" s="19" t="s">
        <v>2084</v>
      </c>
    </row>
    <row r="614" spans="1:11">
      <c r="A614" s="258">
        <v>0</v>
      </c>
      <c r="B614" s="36">
        <v>154211</v>
      </c>
      <c r="C614" s="34" t="s">
        <v>4233</v>
      </c>
      <c r="D614" s="35"/>
      <c r="E614" s="35"/>
      <c r="F614" s="35"/>
      <c r="G614" s="35"/>
      <c r="H614" s="35"/>
      <c r="I614" s="35"/>
      <c r="J614" s="36"/>
      <c r="K614" s="19" t="s">
        <v>2084</v>
      </c>
    </row>
    <row r="615" spans="1:11">
      <c r="A615" s="258">
        <v>0</v>
      </c>
      <c r="B615" s="36">
        <v>154229</v>
      </c>
      <c r="C615" s="34" t="s">
        <v>4234</v>
      </c>
      <c r="D615" s="35"/>
      <c r="E615" s="35"/>
      <c r="F615" s="35"/>
      <c r="G615" s="35"/>
      <c r="H615" s="35"/>
      <c r="I615" s="35"/>
      <c r="J615" s="36"/>
      <c r="K615" s="19" t="s">
        <v>2084</v>
      </c>
    </row>
    <row r="616" spans="1:11">
      <c r="A616" s="258">
        <v>0</v>
      </c>
      <c r="B616" s="36">
        <v>154237</v>
      </c>
      <c r="C616" s="34" t="s">
        <v>4235</v>
      </c>
      <c r="D616" s="35"/>
      <c r="E616" s="35"/>
      <c r="F616" s="35"/>
      <c r="G616" s="35"/>
      <c r="H616" s="35"/>
      <c r="I616" s="35"/>
      <c r="J616" s="36"/>
      <c r="K616" s="19" t="s">
        <v>2084</v>
      </c>
    </row>
    <row r="617" spans="1:11">
      <c r="A617" s="258">
        <v>0</v>
      </c>
      <c r="B617" s="36">
        <v>154252</v>
      </c>
      <c r="C617" s="34" t="s">
        <v>4236</v>
      </c>
      <c r="D617" s="35"/>
      <c r="E617" s="35"/>
      <c r="F617" s="35"/>
      <c r="G617" s="35"/>
      <c r="H617" s="35"/>
      <c r="I617" s="35"/>
      <c r="J617" s="36"/>
      <c r="K617" s="19" t="s">
        <v>2084</v>
      </c>
    </row>
    <row r="618" spans="1:11">
      <c r="A618" s="258">
        <v>0</v>
      </c>
      <c r="B618" s="36">
        <v>154260</v>
      </c>
      <c r="C618" s="34" t="s">
        <v>4237</v>
      </c>
      <c r="D618" s="35"/>
      <c r="E618" s="35"/>
      <c r="F618" s="35"/>
      <c r="G618" s="35"/>
      <c r="H618" s="35"/>
      <c r="I618" s="35"/>
      <c r="J618" s="36"/>
      <c r="K618" s="19" t="s">
        <v>2084</v>
      </c>
    </row>
    <row r="619" spans="1:11">
      <c r="A619" s="258">
        <v>0</v>
      </c>
      <c r="B619" s="36">
        <v>154278</v>
      </c>
      <c r="C619" s="34" t="s">
        <v>4238</v>
      </c>
      <c r="D619" s="35"/>
      <c r="E619" s="35"/>
      <c r="F619" s="35"/>
      <c r="G619" s="35"/>
      <c r="H619" s="35"/>
      <c r="I619" s="35"/>
      <c r="J619" s="36"/>
      <c r="K619" s="19" t="s">
        <v>2084</v>
      </c>
    </row>
    <row r="620" spans="1:11">
      <c r="A620" s="258">
        <v>0</v>
      </c>
      <c r="B620" s="36">
        <v>154294</v>
      </c>
      <c r="C620" s="34" t="s">
        <v>4239</v>
      </c>
      <c r="D620" s="35"/>
      <c r="E620" s="35"/>
      <c r="F620" s="35"/>
      <c r="G620" s="35"/>
      <c r="H620" s="35"/>
      <c r="I620" s="35"/>
      <c r="J620" s="36"/>
      <c r="K620" s="19" t="s">
        <v>2084</v>
      </c>
    </row>
    <row r="621" spans="1:11">
      <c r="A621" s="258">
        <v>0</v>
      </c>
      <c r="B621" s="36">
        <v>154302</v>
      </c>
      <c r="C621" s="34" t="s">
        <v>4240</v>
      </c>
      <c r="D621" s="35"/>
      <c r="E621" s="35"/>
      <c r="F621" s="35"/>
      <c r="G621" s="35"/>
      <c r="H621" s="35"/>
      <c r="I621" s="35"/>
      <c r="J621" s="36"/>
      <c r="K621" s="19" t="s">
        <v>2084</v>
      </c>
    </row>
    <row r="622" spans="1:11">
      <c r="A622" s="258">
        <v>0</v>
      </c>
      <c r="B622" s="36">
        <v>154310</v>
      </c>
      <c r="C622" s="34" t="s">
        <v>4241</v>
      </c>
      <c r="D622" s="35"/>
      <c r="E622" s="35"/>
      <c r="F622" s="35"/>
      <c r="G622" s="35"/>
      <c r="H622" s="35"/>
      <c r="I622" s="35"/>
      <c r="J622" s="36"/>
      <c r="K622" s="19" t="s">
        <v>2084</v>
      </c>
    </row>
    <row r="623" spans="1:11">
      <c r="A623" s="258">
        <v>0</v>
      </c>
      <c r="B623" s="36">
        <v>154286</v>
      </c>
      <c r="C623" s="34" t="s">
        <v>4242</v>
      </c>
      <c r="D623" s="35"/>
      <c r="E623" s="35"/>
      <c r="F623" s="35"/>
      <c r="G623" s="35"/>
      <c r="H623" s="35"/>
      <c r="I623" s="35"/>
      <c r="J623" s="36"/>
      <c r="K623" s="19" t="s">
        <v>2084</v>
      </c>
    </row>
    <row r="624" spans="1:11">
      <c r="A624" s="258">
        <v>0</v>
      </c>
      <c r="B624" s="36">
        <v>154435</v>
      </c>
      <c r="C624" s="34" t="s">
        <v>4243</v>
      </c>
      <c r="D624" s="35"/>
      <c r="E624" s="35"/>
      <c r="F624" s="35"/>
      <c r="G624" s="35"/>
      <c r="H624" s="35"/>
      <c r="I624" s="35"/>
      <c r="J624" s="36"/>
      <c r="K624" s="19" t="s">
        <v>2084</v>
      </c>
    </row>
    <row r="625" spans="1:11">
      <c r="A625" s="258">
        <v>0</v>
      </c>
      <c r="B625" s="36">
        <v>154443</v>
      </c>
      <c r="C625" s="34" t="s">
        <v>4244</v>
      </c>
      <c r="D625" s="35"/>
      <c r="E625" s="35"/>
      <c r="F625" s="35"/>
      <c r="G625" s="35"/>
      <c r="H625" s="35"/>
      <c r="I625" s="35"/>
      <c r="J625" s="36"/>
      <c r="K625" s="19" t="s">
        <v>2084</v>
      </c>
    </row>
    <row r="626" spans="1:11">
      <c r="A626" s="258">
        <v>0</v>
      </c>
      <c r="B626" s="36">
        <v>154450</v>
      </c>
      <c r="C626" s="34" t="s">
        <v>4245</v>
      </c>
      <c r="D626" s="35"/>
      <c r="E626" s="35"/>
      <c r="F626" s="35"/>
      <c r="G626" s="35"/>
      <c r="H626" s="35"/>
      <c r="I626" s="35"/>
      <c r="J626" s="36"/>
      <c r="K626" s="19" t="s">
        <v>2084</v>
      </c>
    </row>
    <row r="627" spans="1:11">
      <c r="A627" s="258">
        <v>0</v>
      </c>
      <c r="B627" s="36">
        <v>154476</v>
      </c>
      <c r="C627" s="34" t="s">
        <v>4246</v>
      </c>
      <c r="D627" s="35"/>
      <c r="E627" s="35"/>
      <c r="F627" s="35"/>
      <c r="G627" s="35"/>
      <c r="H627" s="35"/>
      <c r="I627" s="35"/>
      <c r="J627" s="36"/>
      <c r="K627" s="19" t="s">
        <v>2084</v>
      </c>
    </row>
    <row r="628" spans="1:11">
      <c r="A628" s="258">
        <v>0</v>
      </c>
      <c r="B628" s="36">
        <v>154484</v>
      </c>
      <c r="C628" s="34" t="s">
        <v>4247</v>
      </c>
      <c r="D628" s="35"/>
      <c r="E628" s="35"/>
      <c r="F628" s="35"/>
      <c r="G628" s="35"/>
      <c r="H628" s="35"/>
      <c r="I628" s="35"/>
      <c r="J628" s="36"/>
      <c r="K628" s="19" t="s">
        <v>2084</v>
      </c>
    </row>
    <row r="629" spans="1:11">
      <c r="A629" s="258">
        <v>0</v>
      </c>
      <c r="B629" s="36">
        <v>154492</v>
      </c>
      <c r="C629" s="34" t="s">
        <v>4248</v>
      </c>
      <c r="D629" s="35"/>
      <c r="E629" s="35"/>
      <c r="F629" s="35"/>
      <c r="G629" s="35"/>
      <c r="H629" s="35"/>
      <c r="I629" s="35"/>
      <c r="J629" s="36"/>
      <c r="K629" s="19" t="s">
        <v>2084</v>
      </c>
    </row>
    <row r="630" spans="1:11">
      <c r="A630" s="258">
        <v>0</v>
      </c>
      <c r="B630" s="36">
        <v>154518</v>
      </c>
      <c r="C630" s="34" t="s">
        <v>4249</v>
      </c>
      <c r="D630" s="35"/>
      <c r="E630" s="35"/>
      <c r="F630" s="35"/>
      <c r="G630" s="35"/>
      <c r="H630" s="35"/>
      <c r="I630" s="35"/>
      <c r="J630" s="36"/>
      <c r="K630" s="19" t="s">
        <v>2084</v>
      </c>
    </row>
    <row r="631" spans="1:11">
      <c r="A631" s="258">
        <v>0</v>
      </c>
      <c r="B631" s="36">
        <v>154526</v>
      </c>
      <c r="C631" s="34" t="s">
        <v>4250</v>
      </c>
      <c r="D631" s="35"/>
      <c r="E631" s="35"/>
      <c r="F631" s="35"/>
      <c r="G631" s="35"/>
      <c r="H631" s="35"/>
      <c r="I631" s="35"/>
      <c r="J631" s="36"/>
      <c r="K631" s="19" t="s">
        <v>2084</v>
      </c>
    </row>
    <row r="632" spans="1:11">
      <c r="A632" s="258">
        <v>0</v>
      </c>
      <c r="B632" s="36">
        <v>154534</v>
      </c>
      <c r="C632" s="34" t="s">
        <v>4251</v>
      </c>
      <c r="D632" s="35"/>
      <c r="E632" s="35"/>
      <c r="F632" s="35"/>
      <c r="G632" s="35"/>
      <c r="H632" s="35"/>
      <c r="I632" s="35"/>
      <c r="J632" s="36"/>
      <c r="K632" s="19" t="s">
        <v>2084</v>
      </c>
    </row>
    <row r="633" spans="1:11">
      <c r="A633" s="258">
        <v>0</v>
      </c>
      <c r="B633" s="36">
        <v>154559</v>
      </c>
      <c r="C633" s="34" t="s">
        <v>4252</v>
      </c>
      <c r="D633" s="35"/>
      <c r="E633" s="35"/>
      <c r="F633" s="35"/>
      <c r="G633" s="35"/>
      <c r="H633" s="35"/>
      <c r="I633" s="35"/>
      <c r="J633" s="36"/>
      <c r="K633" s="19" t="s">
        <v>2084</v>
      </c>
    </row>
    <row r="634" spans="1:11">
      <c r="A634" s="258">
        <v>0</v>
      </c>
      <c r="B634" s="36">
        <v>154567</v>
      </c>
      <c r="C634" s="34" t="s">
        <v>4253</v>
      </c>
      <c r="D634" s="35"/>
      <c r="E634" s="35"/>
      <c r="F634" s="35"/>
      <c r="G634" s="35"/>
      <c r="H634" s="35"/>
      <c r="I634" s="35"/>
      <c r="J634" s="36"/>
      <c r="K634" s="19" t="s">
        <v>2084</v>
      </c>
    </row>
    <row r="635" spans="1:11">
      <c r="A635" s="258">
        <v>0</v>
      </c>
      <c r="B635" s="36">
        <v>154575</v>
      </c>
      <c r="C635" s="34" t="s">
        <v>4254</v>
      </c>
      <c r="D635" s="35"/>
      <c r="E635" s="35"/>
      <c r="F635" s="35"/>
      <c r="G635" s="35"/>
      <c r="H635" s="35"/>
      <c r="I635" s="35"/>
      <c r="J635" s="36"/>
      <c r="K635" s="19" t="s">
        <v>2084</v>
      </c>
    </row>
    <row r="636" spans="1:11">
      <c r="A636" s="258">
        <v>0</v>
      </c>
      <c r="B636" s="36">
        <v>178533</v>
      </c>
      <c r="C636" s="34" t="s">
        <v>4255</v>
      </c>
      <c r="D636" s="35"/>
      <c r="E636" s="35"/>
      <c r="F636" s="35"/>
      <c r="G636" s="35"/>
      <c r="H636" s="35"/>
      <c r="I636" s="35"/>
      <c r="J636" s="36"/>
      <c r="K636" s="19" t="s">
        <v>2084</v>
      </c>
    </row>
    <row r="637" spans="1:11">
      <c r="A637" s="258">
        <v>0</v>
      </c>
      <c r="B637" s="36">
        <v>185520</v>
      </c>
      <c r="C637" s="34" t="s">
        <v>4256</v>
      </c>
      <c r="D637" s="35"/>
      <c r="E637" s="35"/>
      <c r="F637" s="35"/>
      <c r="G637" s="35"/>
      <c r="H637" s="35"/>
      <c r="I637" s="35"/>
      <c r="J637" s="36"/>
      <c r="K637" s="19" t="s">
        <v>2084</v>
      </c>
    </row>
    <row r="638" spans="1:11">
      <c r="A638" s="258">
        <v>0</v>
      </c>
      <c r="B638" s="36">
        <v>196162</v>
      </c>
      <c r="C638" s="34" t="s">
        <v>4805</v>
      </c>
      <c r="D638" s="35"/>
      <c r="E638" s="35"/>
      <c r="F638" s="35"/>
      <c r="G638" s="35"/>
      <c r="H638" s="35"/>
      <c r="I638" s="35"/>
      <c r="J638" s="36"/>
      <c r="K638" s="19" t="s">
        <v>2084</v>
      </c>
    </row>
    <row r="639" spans="1:11">
      <c r="A639" s="258">
        <v>0</v>
      </c>
      <c r="B639" s="36">
        <v>196170</v>
      </c>
      <c r="C639" s="34" t="s">
        <v>4806</v>
      </c>
      <c r="D639" s="35"/>
      <c r="E639" s="35"/>
      <c r="F639" s="35"/>
      <c r="G639" s="35"/>
      <c r="H639" s="35"/>
      <c r="I639" s="35"/>
      <c r="J639" s="36"/>
      <c r="K639" s="19" t="s">
        <v>2084</v>
      </c>
    </row>
    <row r="640" spans="1:11">
      <c r="A640" s="258">
        <v>0</v>
      </c>
      <c r="B640" s="36">
        <v>196188</v>
      </c>
      <c r="C640" s="34" t="s">
        <v>4807</v>
      </c>
      <c r="D640" s="35"/>
      <c r="E640" s="35"/>
      <c r="F640" s="35"/>
      <c r="G640" s="35"/>
      <c r="H640" s="35"/>
      <c r="I640" s="35"/>
      <c r="J640" s="36"/>
      <c r="K640" s="19" t="s">
        <v>2084</v>
      </c>
    </row>
    <row r="641" spans="1:11">
      <c r="A641" s="258">
        <v>0</v>
      </c>
      <c r="B641" s="36">
        <v>187419</v>
      </c>
      <c r="C641" s="34" t="s">
        <v>4257</v>
      </c>
      <c r="D641" s="35"/>
      <c r="E641" s="35"/>
      <c r="F641" s="35"/>
      <c r="G641" s="35"/>
      <c r="H641" s="35"/>
      <c r="I641" s="35"/>
      <c r="J641" s="36"/>
      <c r="K641" s="19" t="s">
        <v>2084</v>
      </c>
    </row>
    <row r="642" spans="1:11">
      <c r="A642" s="258">
        <v>0</v>
      </c>
      <c r="B642" s="36">
        <v>187690</v>
      </c>
      <c r="C642" s="34" t="s">
        <v>4258</v>
      </c>
      <c r="D642" s="35"/>
      <c r="E642" s="35"/>
      <c r="F642" s="35"/>
      <c r="G642" s="35"/>
      <c r="H642" s="35"/>
      <c r="I642" s="35"/>
      <c r="J642" s="36"/>
      <c r="K642" s="19" t="s">
        <v>2084</v>
      </c>
    </row>
    <row r="643" spans="1:11">
      <c r="A643" s="258">
        <v>0</v>
      </c>
      <c r="B643" s="36">
        <v>191551</v>
      </c>
      <c r="C643" s="34" t="s">
        <v>4259</v>
      </c>
      <c r="D643" s="35"/>
      <c r="E643" s="35"/>
      <c r="F643" s="35"/>
      <c r="G643" s="35"/>
      <c r="H643" s="35"/>
      <c r="I643" s="35"/>
      <c r="J643" s="36"/>
      <c r="K643" s="19" t="s">
        <v>2084</v>
      </c>
    </row>
    <row r="644" spans="1:11">
      <c r="A644" s="258">
        <v>0</v>
      </c>
      <c r="B644" s="36">
        <v>2600</v>
      </c>
      <c r="C644" s="34" t="s">
        <v>4260</v>
      </c>
      <c r="D644" s="35"/>
      <c r="E644" s="35"/>
      <c r="F644" s="35"/>
      <c r="G644" s="35"/>
      <c r="H644" s="35"/>
      <c r="I644" s="35"/>
      <c r="J644" s="36"/>
      <c r="K644" s="19" t="s">
        <v>2084</v>
      </c>
    </row>
    <row r="645" spans="1:11">
      <c r="A645" s="258">
        <v>0</v>
      </c>
      <c r="B645" s="36">
        <v>6445</v>
      </c>
      <c r="C645" s="34" t="s">
        <v>4261</v>
      </c>
      <c r="D645" s="35"/>
      <c r="E645" s="35"/>
      <c r="F645" s="35"/>
      <c r="G645" s="35"/>
      <c r="H645" s="35"/>
      <c r="I645" s="35"/>
      <c r="J645" s="36"/>
      <c r="K645" s="19" t="s">
        <v>2084</v>
      </c>
    </row>
    <row r="646" spans="1:11">
      <c r="A646" s="258">
        <v>0</v>
      </c>
      <c r="B646" s="36">
        <v>9720</v>
      </c>
      <c r="C646" s="34" t="s">
        <v>4262</v>
      </c>
      <c r="D646" s="35"/>
      <c r="E646" s="35"/>
      <c r="F646" s="35"/>
      <c r="G646" s="35"/>
      <c r="H646" s="35"/>
      <c r="I646" s="35"/>
      <c r="J646" s="36"/>
      <c r="K646" s="19" t="s">
        <v>2084</v>
      </c>
    </row>
    <row r="647" spans="1:11">
      <c r="A647" s="258">
        <v>0</v>
      </c>
      <c r="B647" s="36">
        <v>9829</v>
      </c>
      <c r="C647" s="34" t="s">
        <v>4263</v>
      </c>
      <c r="D647" s="35"/>
      <c r="E647" s="35"/>
      <c r="F647" s="35"/>
      <c r="G647" s="35"/>
      <c r="H647" s="35"/>
      <c r="I647" s="35"/>
      <c r="J647" s="36"/>
      <c r="K647" s="19" t="s">
        <v>2084</v>
      </c>
    </row>
    <row r="648" spans="1:11">
      <c r="A648" s="258">
        <v>0</v>
      </c>
      <c r="B648" s="36">
        <v>61416</v>
      </c>
      <c r="C648" s="34" t="s">
        <v>4264</v>
      </c>
      <c r="D648" s="35"/>
      <c r="E648" s="35"/>
      <c r="F648" s="35"/>
      <c r="G648" s="35"/>
      <c r="H648" s="35"/>
      <c r="I648" s="35"/>
      <c r="J648" s="36"/>
      <c r="K648" s="19" t="s">
        <v>2084</v>
      </c>
    </row>
    <row r="649" spans="1:11">
      <c r="A649" s="258">
        <v>0</v>
      </c>
      <c r="B649" s="36">
        <v>69666</v>
      </c>
      <c r="C649" s="34" t="s">
        <v>4265</v>
      </c>
      <c r="D649" s="35"/>
      <c r="E649" s="35"/>
      <c r="F649" s="35"/>
      <c r="G649" s="35"/>
      <c r="H649" s="35"/>
      <c r="I649" s="35"/>
      <c r="J649" s="36"/>
      <c r="K649" s="19" t="s">
        <v>2084</v>
      </c>
    </row>
    <row r="650" spans="1:11">
      <c r="A650" s="258">
        <v>0</v>
      </c>
      <c r="B650" s="36">
        <v>50666</v>
      </c>
      <c r="C650" s="34" t="s">
        <v>4266</v>
      </c>
      <c r="D650" s="35"/>
      <c r="E650" s="35"/>
      <c r="F650" s="35"/>
      <c r="G650" s="35"/>
      <c r="H650" s="35"/>
      <c r="I650" s="35"/>
      <c r="J650" s="36"/>
      <c r="K650" s="19" t="s">
        <v>2084</v>
      </c>
    </row>
    <row r="651" spans="1:11">
      <c r="A651" s="258">
        <v>0</v>
      </c>
      <c r="B651" s="36">
        <v>70623</v>
      </c>
      <c r="C651" s="34" t="s">
        <v>4267</v>
      </c>
      <c r="D651" s="35"/>
      <c r="E651" s="35"/>
      <c r="F651" s="35"/>
      <c r="G651" s="35"/>
      <c r="H651" s="35"/>
      <c r="I651" s="35"/>
      <c r="J651" s="36"/>
      <c r="K651" s="19" t="s">
        <v>2084</v>
      </c>
    </row>
    <row r="652" spans="1:11">
      <c r="A652" s="258">
        <v>0</v>
      </c>
      <c r="B652" s="36">
        <v>8268</v>
      </c>
      <c r="C652" s="34" t="s">
        <v>4268</v>
      </c>
      <c r="D652" s="35"/>
      <c r="E652" s="35"/>
      <c r="F652" s="35"/>
      <c r="G652" s="35"/>
      <c r="H652" s="35"/>
      <c r="I652" s="35"/>
      <c r="J652" s="36"/>
      <c r="K652" s="19" t="s">
        <v>2084</v>
      </c>
    </row>
    <row r="653" spans="1:11">
      <c r="A653" s="258">
        <v>0</v>
      </c>
      <c r="B653" s="36">
        <v>20461</v>
      </c>
      <c r="C653" s="34" t="s">
        <v>4269</v>
      </c>
      <c r="D653" s="35"/>
      <c r="E653" s="35"/>
      <c r="F653" s="35"/>
      <c r="G653" s="35"/>
      <c r="H653" s="35"/>
      <c r="I653" s="35"/>
      <c r="J653" s="36"/>
      <c r="K653" s="19" t="s">
        <v>2084</v>
      </c>
    </row>
    <row r="654" spans="1:11">
      <c r="A654" s="258">
        <v>0</v>
      </c>
      <c r="B654" s="36">
        <v>21014</v>
      </c>
      <c r="C654" s="34" t="s">
        <v>4270</v>
      </c>
      <c r="D654" s="35"/>
      <c r="E654" s="35"/>
      <c r="F654" s="35"/>
      <c r="G654" s="35"/>
      <c r="H654" s="35"/>
      <c r="I654" s="35"/>
      <c r="J654" s="36"/>
      <c r="K654" s="19" t="s">
        <v>2084</v>
      </c>
    </row>
    <row r="655" spans="1:11">
      <c r="A655" s="258">
        <v>0</v>
      </c>
      <c r="B655" s="36">
        <v>53777</v>
      </c>
      <c r="C655" s="34" t="s">
        <v>4271</v>
      </c>
      <c r="D655" s="35"/>
      <c r="E655" s="35"/>
      <c r="F655" s="35"/>
      <c r="G655" s="35"/>
      <c r="H655" s="35"/>
      <c r="I655" s="35"/>
      <c r="J655" s="36"/>
      <c r="K655" s="19" t="s">
        <v>2084</v>
      </c>
    </row>
    <row r="656" spans="1:11">
      <c r="A656" s="258">
        <v>0</v>
      </c>
      <c r="B656" s="36">
        <v>54049</v>
      </c>
      <c r="C656" s="34" t="s">
        <v>4272</v>
      </c>
      <c r="D656" s="35"/>
      <c r="E656" s="35"/>
      <c r="F656" s="35"/>
      <c r="G656" s="35"/>
      <c r="H656" s="35"/>
      <c r="I656" s="35"/>
      <c r="J656" s="36"/>
      <c r="K656" s="19" t="s">
        <v>2084</v>
      </c>
    </row>
    <row r="657" spans="1:11">
      <c r="A657" s="258">
        <v>0</v>
      </c>
      <c r="B657" s="36">
        <v>56648</v>
      </c>
      <c r="C657" s="34" t="s">
        <v>4273</v>
      </c>
      <c r="D657" s="35"/>
      <c r="E657" s="35"/>
      <c r="F657" s="35"/>
      <c r="G657" s="35"/>
      <c r="H657" s="35"/>
      <c r="I657" s="35"/>
      <c r="J657" s="36"/>
      <c r="K657" s="19" t="s">
        <v>2084</v>
      </c>
    </row>
    <row r="658" spans="1:11">
      <c r="A658" s="258">
        <v>0</v>
      </c>
      <c r="B658" s="36">
        <v>65920</v>
      </c>
      <c r="C658" s="34" t="s">
        <v>4274</v>
      </c>
      <c r="D658" s="35"/>
      <c r="E658" s="35"/>
      <c r="F658" s="35"/>
      <c r="G658" s="35"/>
      <c r="H658" s="35"/>
      <c r="I658" s="35"/>
      <c r="J658" s="36"/>
      <c r="K658" s="19" t="s">
        <v>2084</v>
      </c>
    </row>
    <row r="659" spans="1:11">
      <c r="A659" s="258">
        <v>0</v>
      </c>
      <c r="B659" s="36">
        <v>70664</v>
      </c>
      <c r="C659" s="34" t="s">
        <v>4275</v>
      </c>
      <c r="D659" s="35"/>
      <c r="E659" s="35"/>
      <c r="F659" s="35"/>
      <c r="G659" s="35"/>
      <c r="H659" s="35"/>
      <c r="I659" s="35"/>
      <c r="J659" s="36"/>
      <c r="K659" s="19" t="s">
        <v>2084</v>
      </c>
    </row>
    <row r="660" spans="1:11">
      <c r="A660" s="258">
        <v>0</v>
      </c>
      <c r="B660" s="36">
        <v>83493</v>
      </c>
      <c r="C660" s="34" t="s">
        <v>4276</v>
      </c>
      <c r="D660" s="35"/>
      <c r="E660" s="35"/>
      <c r="F660" s="35"/>
      <c r="G660" s="35"/>
      <c r="H660" s="35"/>
      <c r="I660" s="35"/>
      <c r="J660" s="36"/>
      <c r="K660" s="19" t="s">
        <v>2084</v>
      </c>
    </row>
    <row r="661" spans="1:11">
      <c r="A661" s="258">
        <v>0</v>
      </c>
      <c r="B661" s="36">
        <v>83501</v>
      </c>
      <c r="C661" s="34" t="s">
        <v>4277</v>
      </c>
      <c r="D661" s="35"/>
      <c r="E661" s="35"/>
      <c r="F661" s="35"/>
      <c r="G661" s="35"/>
      <c r="H661" s="35"/>
      <c r="I661" s="35"/>
      <c r="J661" s="36"/>
      <c r="K661" s="19" t="s">
        <v>2084</v>
      </c>
    </row>
    <row r="662" spans="1:11">
      <c r="A662" s="258">
        <v>0</v>
      </c>
      <c r="B662" s="36">
        <v>1503</v>
      </c>
      <c r="C662" s="34" t="s">
        <v>4278</v>
      </c>
      <c r="D662" s="35"/>
      <c r="E662" s="35"/>
      <c r="F662" s="35"/>
      <c r="G662" s="35"/>
      <c r="H662" s="35"/>
      <c r="I662" s="35"/>
      <c r="J662" s="36"/>
      <c r="K662" s="19" t="s">
        <v>2084</v>
      </c>
    </row>
    <row r="663" spans="1:11">
      <c r="A663" s="258">
        <v>0</v>
      </c>
      <c r="B663" s="36">
        <v>2188</v>
      </c>
      <c r="C663" s="34" t="s">
        <v>4279</v>
      </c>
      <c r="D663" s="35"/>
      <c r="E663" s="35"/>
      <c r="F663" s="35"/>
      <c r="G663" s="35"/>
      <c r="H663" s="35"/>
      <c r="I663" s="35"/>
      <c r="J663" s="36"/>
      <c r="K663" s="19" t="s">
        <v>2084</v>
      </c>
    </row>
    <row r="664" spans="1:11">
      <c r="A664" s="258">
        <v>0</v>
      </c>
      <c r="B664" s="36">
        <v>54080</v>
      </c>
      <c r="C664" s="34" t="s">
        <v>4280</v>
      </c>
      <c r="D664" s="35"/>
      <c r="E664" s="35"/>
      <c r="F664" s="35"/>
      <c r="G664" s="35"/>
      <c r="H664" s="35"/>
      <c r="I664" s="35"/>
      <c r="J664" s="36"/>
      <c r="K664" s="19" t="s">
        <v>2084</v>
      </c>
    </row>
    <row r="665" spans="1:11">
      <c r="A665" s="258">
        <v>0</v>
      </c>
      <c r="B665" s="36">
        <v>65557</v>
      </c>
      <c r="C665" s="34" t="s">
        <v>4281</v>
      </c>
      <c r="D665" s="35"/>
      <c r="E665" s="35"/>
      <c r="F665" s="35"/>
      <c r="G665" s="35"/>
      <c r="H665" s="35"/>
      <c r="I665" s="35"/>
      <c r="J665" s="36"/>
      <c r="K665" s="19" t="s">
        <v>2084</v>
      </c>
    </row>
    <row r="666" spans="1:11">
      <c r="A666" s="258">
        <v>0</v>
      </c>
      <c r="B666" s="36">
        <v>54957</v>
      </c>
      <c r="C666" s="34" t="s">
        <v>4282</v>
      </c>
      <c r="D666" s="35"/>
      <c r="E666" s="35"/>
      <c r="F666" s="35"/>
      <c r="G666" s="35"/>
      <c r="H666" s="35"/>
      <c r="I666" s="35"/>
      <c r="J666" s="36"/>
      <c r="K666" s="19" t="s">
        <v>2084</v>
      </c>
    </row>
    <row r="667" spans="1:11">
      <c r="A667" s="258">
        <v>0</v>
      </c>
      <c r="B667" s="36">
        <v>134593</v>
      </c>
      <c r="C667" s="34" t="s">
        <v>4283</v>
      </c>
      <c r="D667" s="35"/>
      <c r="E667" s="35"/>
      <c r="F667" s="35"/>
      <c r="G667" s="35"/>
      <c r="H667" s="35"/>
      <c r="I667" s="35"/>
      <c r="J667" s="36"/>
      <c r="K667" s="19" t="s">
        <v>2084</v>
      </c>
    </row>
    <row r="668" spans="1:11">
      <c r="A668" s="258">
        <v>0</v>
      </c>
      <c r="B668" s="36">
        <v>422</v>
      </c>
      <c r="C668" s="34" t="s">
        <v>4284</v>
      </c>
      <c r="D668" s="35"/>
      <c r="E668" s="35"/>
      <c r="F668" s="35"/>
      <c r="G668" s="35"/>
      <c r="H668" s="35"/>
      <c r="I668" s="35"/>
      <c r="J668" s="36"/>
      <c r="K668" s="19" t="s">
        <v>2084</v>
      </c>
    </row>
    <row r="669" spans="1:11">
      <c r="A669" s="258">
        <v>0</v>
      </c>
      <c r="B669" s="36">
        <v>9860</v>
      </c>
      <c r="C669" s="34" t="s">
        <v>4285</v>
      </c>
      <c r="D669" s="35"/>
      <c r="E669" s="35"/>
      <c r="F669" s="35"/>
      <c r="G669" s="35"/>
      <c r="H669" s="35"/>
      <c r="I669" s="35"/>
      <c r="J669" s="36"/>
      <c r="K669" s="19" t="s">
        <v>2084</v>
      </c>
    </row>
    <row r="670" spans="1:11">
      <c r="A670" s="258">
        <v>0</v>
      </c>
      <c r="B670" s="36">
        <v>16295</v>
      </c>
      <c r="C670" s="34" t="s">
        <v>4286</v>
      </c>
      <c r="D670" s="35"/>
      <c r="E670" s="35"/>
      <c r="F670" s="35"/>
      <c r="G670" s="35"/>
      <c r="H670" s="35"/>
      <c r="I670" s="35"/>
      <c r="J670" s="36"/>
      <c r="K670" s="19" t="s">
        <v>2084</v>
      </c>
    </row>
    <row r="671" spans="1:11">
      <c r="A671" s="258">
        <v>0</v>
      </c>
      <c r="B671" s="36">
        <v>53033</v>
      </c>
      <c r="C671" s="34" t="s">
        <v>4287</v>
      </c>
      <c r="D671" s="35"/>
      <c r="E671" s="35"/>
      <c r="F671" s="35"/>
      <c r="G671" s="35"/>
      <c r="H671" s="35"/>
      <c r="I671" s="35"/>
      <c r="J671" s="36"/>
      <c r="K671" s="19" t="s">
        <v>2084</v>
      </c>
    </row>
    <row r="672" spans="1:11">
      <c r="A672" s="258">
        <v>0</v>
      </c>
      <c r="B672" s="36">
        <v>58164</v>
      </c>
      <c r="C672" s="34" t="s">
        <v>4288</v>
      </c>
      <c r="D672" s="35"/>
      <c r="E672" s="35"/>
      <c r="F672" s="35"/>
      <c r="G672" s="35"/>
      <c r="H672" s="35"/>
      <c r="I672" s="35"/>
      <c r="J672" s="36"/>
      <c r="K672" s="19" t="s">
        <v>2084</v>
      </c>
    </row>
    <row r="673" spans="1:11">
      <c r="A673" s="258">
        <v>0</v>
      </c>
      <c r="B673" s="36">
        <v>69427</v>
      </c>
      <c r="C673" s="34" t="s">
        <v>4289</v>
      </c>
      <c r="D673" s="35"/>
      <c r="E673" s="35"/>
      <c r="F673" s="35"/>
      <c r="G673" s="35"/>
      <c r="H673" s="35"/>
      <c r="I673" s="35"/>
      <c r="J673" s="36"/>
      <c r="K673" s="19" t="s">
        <v>2084</v>
      </c>
    </row>
    <row r="674" spans="1:11">
      <c r="A674" s="258">
        <v>0</v>
      </c>
      <c r="B674" s="36">
        <v>91165</v>
      </c>
      <c r="C674" s="34" t="s">
        <v>4290</v>
      </c>
      <c r="D674" s="35"/>
      <c r="E674" s="35"/>
      <c r="F674" s="35"/>
      <c r="G674" s="35"/>
      <c r="H674" s="35"/>
      <c r="I674" s="35"/>
      <c r="J674" s="36"/>
      <c r="K674" s="19" t="s">
        <v>2084</v>
      </c>
    </row>
    <row r="675" spans="1:11">
      <c r="A675" s="258">
        <v>0</v>
      </c>
      <c r="B675" s="36">
        <v>32029</v>
      </c>
      <c r="C675" s="34" t="s">
        <v>4291</v>
      </c>
      <c r="D675" s="35"/>
      <c r="E675" s="35"/>
      <c r="F675" s="35"/>
      <c r="G675" s="35"/>
      <c r="H675" s="35"/>
      <c r="I675" s="35"/>
      <c r="J675" s="36"/>
      <c r="K675" s="19" t="s">
        <v>2084</v>
      </c>
    </row>
    <row r="676" spans="1:11">
      <c r="A676" s="258">
        <v>0</v>
      </c>
      <c r="B676" s="36">
        <v>32276</v>
      </c>
      <c r="C676" s="34" t="s">
        <v>4292</v>
      </c>
      <c r="D676" s="35"/>
      <c r="E676" s="35"/>
      <c r="F676" s="35"/>
      <c r="G676" s="35"/>
      <c r="H676" s="35"/>
      <c r="I676" s="35"/>
      <c r="J676" s="36"/>
      <c r="K676" s="19" t="s">
        <v>2084</v>
      </c>
    </row>
    <row r="677" spans="1:11">
      <c r="A677" s="258">
        <v>0</v>
      </c>
      <c r="B677" s="36">
        <v>32615</v>
      </c>
      <c r="C677" s="34" t="s">
        <v>4293</v>
      </c>
      <c r="D677" s="35"/>
      <c r="E677" s="35"/>
      <c r="F677" s="35"/>
      <c r="G677" s="35"/>
      <c r="H677" s="35"/>
      <c r="I677" s="35"/>
      <c r="J677" s="36"/>
      <c r="K677" s="19" t="s">
        <v>2084</v>
      </c>
    </row>
    <row r="678" spans="1:11">
      <c r="A678" s="258">
        <v>0</v>
      </c>
      <c r="B678" s="36">
        <v>32987</v>
      </c>
      <c r="C678" s="34" t="s">
        <v>4294</v>
      </c>
      <c r="D678" s="35"/>
      <c r="E678" s="35"/>
      <c r="F678" s="35"/>
      <c r="G678" s="35"/>
      <c r="H678" s="35"/>
      <c r="I678" s="35"/>
      <c r="J678" s="36"/>
      <c r="K678" s="19" t="s">
        <v>2084</v>
      </c>
    </row>
    <row r="679" spans="1:11">
      <c r="A679" s="258">
        <v>0</v>
      </c>
      <c r="B679" s="36">
        <v>33001</v>
      </c>
      <c r="C679" s="34" t="s">
        <v>4295</v>
      </c>
      <c r="D679" s="35"/>
      <c r="E679" s="35"/>
      <c r="F679" s="35"/>
      <c r="G679" s="35"/>
      <c r="H679" s="35"/>
      <c r="I679" s="35"/>
      <c r="J679" s="36"/>
      <c r="K679" s="19" t="s">
        <v>2084</v>
      </c>
    </row>
    <row r="680" spans="1:11">
      <c r="A680" s="258">
        <v>0</v>
      </c>
      <c r="B680" s="36">
        <v>33019</v>
      </c>
      <c r="C680" s="34" t="s">
        <v>4296</v>
      </c>
      <c r="D680" s="35"/>
      <c r="E680" s="35"/>
      <c r="F680" s="35"/>
      <c r="G680" s="35"/>
      <c r="H680" s="35"/>
      <c r="I680" s="35"/>
      <c r="J680" s="36"/>
      <c r="K680" s="19" t="s">
        <v>2084</v>
      </c>
    </row>
    <row r="681" spans="1:11">
      <c r="A681" s="258">
        <v>0</v>
      </c>
      <c r="B681" s="36">
        <v>33092</v>
      </c>
      <c r="C681" s="34" t="s">
        <v>4297</v>
      </c>
      <c r="D681" s="35"/>
      <c r="E681" s="35"/>
      <c r="F681" s="35"/>
      <c r="G681" s="35"/>
      <c r="H681" s="35"/>
      <c r="I681" s="35"/>
      <c r="J681" s="36"/>
      <c r="K681" s="19" t="s">
        <v>2084</v>
      </c>
    </row>
    <row r="682" spans="1:11">
      <c r="A682" s="258">
        <v>0</v>
      </c>
      <c r="B682" s="36">
        <v>35964</v>
      </c>
      <c r="C682" s="34" t="s">
        <v>4298</v>
      </c>
      <c r="D682" s="35"/>
      <c r="E682" s="35"/>
      <c r="F682" s="35"/>
      <c r="G682" s="35"/>
      <c r="H682" s="35"/>
      <c r="I682" s="35"/>
      <c r="J682" s="36"/>
      <c r="K682" s="19" t="s">
        <v>2084</v>
      </c>
    </row>
    <row r="683" spans="1:11">
      <c r="A683" s="258">
        <v>0</v>
      </c>
      <c r="B683" s="36">
        <v>134767</v>
      </c>
      <c r="C683" s="34" t="s">
        <v>4299</v>
      </c>
      <c r="D683" s="35"/>
      <c r="E683" s="35"/>
      <c r="F683" s="35"/>
      <c r="G683" s="35"/>
      <c r="H683" s="35"/>
      <c r="I683" s="35"/>
      <c r="J683" s="36"/>
      <c r="K683" s="19" t="s">
        <v>2084</v>
      </c>
    </row>
    <row r="684" spans="1:11">
      <c r="A684" s="258">
        <v>0</v>
      </c>
      <c r="B684" s="36">
        <v>134775</v>
      </c>
      <c r="C684" s="34" t="s">
        <v>4300</v>
      </c>
      <c r="D684" s="35"/>
      <c r="E684" s="35"/>
      <c r="F684" s="35"/>
      <c r="G684" s="35"/>
      <c r="H684" s="35"/>
      <c r="I684" s="35"/>
      <c r="J684" s="36"/>
      <c r="K684" s="19" t="s">
        <v>2084</v>
      </c>
    </row>
    <row r="685" spans="1:11">
      <c r="A685" s="258">
        <v>0</v>
      </c>
      <c r="B685" s="36">
        <v>134783</v>
      </c>
      <c r="C685" s="34" t="s">
        <v>4301</v>
      </c>
      <c r="D685" s="35"/>
      <c r="E685" s="35"/>
      <c r="F685" s="35"/>
      <c r="G685" s="35"/>
      <c r="H685" s="35"/>
      <c r="I685" s="35"/>
      <c r="J685" s="36"/>
      <c r="K685" s="19" t="s">
        <v>2084</v>
      </c>
    </row>
    <row r="686" spans="1:11">
      <c r="A686" s="258">
        <v>0</v>
      </c>
      <c r="B686" s="36">
        <v>134791</v>
      </c>
      <c r="C686" s="34" t="s">
        <v>4302</v>
      </c>
      <c r="D686" s="35"/>
      <c r="E686" s="35"/>
      <c r="F686" s="35"/>
      <c r="G686" s="35"/>
      <c r="H686" s="35"/>
      <c r="I686" s="35"/>
      <c r="J686" s="36"/>
      <c r="K686" s="19" t="s">
        <v>2084</v>
      </c>
    </row>
    <row r="687" spans="1:11">
      <c r="A687" s="258">
        <v>0</v>
      </c>
      <c r="B687" s="36">
        <v>134817</v>
      </c>
      <c r="C687" s="34" t="s">
        <v>4303</v>
      </c>
      <c r="D687" s="35"/>
      <c r="E687" s="35"/>
      <c r="F687" s="35"/>
      <c r="G687" s="35"/>
      <c r="H687" s="35"/>
      <c r="I687" s="35"/>
      <c r="J687" s="36"/>
      <c r="K687" s="19" t="s">
        <v>2084</v>
      </c>
    </row>
    <row r="688" spans="1:11">
      <c r="A688" s="258">
        <v>0</v>
      </c>
      <c r="B688" s="36">
        <v>134833</v>
      </c>
      <c r="C688" s="34" t="s">
        <v>4304</v>
      </c>
      <c r="D688" s="35"/>
      <c r="E688" s="35"/>
      <c r="F688" s="35"/>
      <c r="G688" s="35"/>
      <c r="H688" s="35"/>
      <c r="I688" s="35"/>
      <c r="J688" s="36"/>
      <c r="K688" s="19" t="s">
        <v>2084</v>
      </c>
    </row>
    <row r="689" spans="1:11">
      <c r="A689" s="258">
        <v>0</v>
      </c>
      <c r="B689" s="36">
        <v>134841</v>
      </c>
      <c r="C689" s="34" t="s">
        <v>4305</v>
      </c>
      <c r="D689" s="35"/>
      <c r="E689" s="35"/>
      <c r="F689" s="35"/>
      <c r="G689" s="35"/>
      <c r="H689" s="35"/>
      <c r="I689" s="35"/>
      <c r="J689" s="36"/>
      <c r="K689" s="19" t="s">
        <v>2084</v>
      </c>
    </row>
    <row r="690" spans="1:11">
      <c r="A690" s="258">
        <v>0</v>
      </c>
      <c r="B690" s="36">
        <v>134858</v>
      </c>
      <c r="C690" s="34" t="s">
        <v>4306</v>
      </c>
      <c r="D690" s="35"/>
      <c r="E690" s="35"/>
      <c r="F690" s="35"/>
      <c r="G690" s="35"/>
      <c r="H690" s="35"/>
      <c r="I690" s="35"/>
      <c r="J690" s="36"/>
      <c r="K690" s="19" t="s">
        <v>2084</v>
      </c>
    </row>
    <row r="691" spans="1:11">
      <c r="A691" s="258">
        <v>0</v>
      </c>
      <c r="B691" s="36">
        <v>134957</v>
      </c>
      <c r="C691" s="34" t="s">
        <v>4307</v>
      </c>
      <c r="D691" s="35"/>
      <c r="E691" s="35"/>
      <c r="F691" s="35"/>
      <c r="G691" s="35"/>
      <c r="H691" s="35"/>
      <c r="I691" s="35"/>
      <c r="J691" s="36"/>
      <c r="K691" s="19" t="s">
        <v>2084</v>
      </c>
    </row>
    <row r="692" spans="1:11">
      <c r="A692" s="258">
        <v>0</v>
      </c>
      <c r="B692" s="36">
        <v>138909</v>
      </c>
      <c r="C692" s="34" t="s">
        <v>4308</v>
      </c>
      <c r="D692" s="35"/>
      <c r="E692" s="35"/>
      <c r="F692" s="35"/>
      <c r="G692" s="35"/>
      <c r="H692" s="35"/>
      <c r="I692" s="35"/>
      <c r="J692" s="36"/>
      <c r="K692" s="19" t="s">
        <v>2084</v>
      </c>
    </row>
    <row r="693" spans="1:11">
      <c r="A693" s="258">
        <v>0</v>
      </c>
      <c r="B693" s="36">
        <v>142638</v>
      </c>
      <c r="C693" s="34" t="s">
        <v>4309</v>
      </c>
      <c r="D693" s="35"/>
      <c r="E693" s="35"/>
      <c r="F693" s="35"/>
      <c r="G693" s="35"/>
      <c r="H693" s="35"/>
      <c r="I693" s="35"/>
      <c r="J693" s="36"/>
      <c r="K693" s="19" t="s">
        <v>2084</v>
      </c>
    </row>
    <row r="694" spans="1:11">
      <c r="A694" s="258">
        <v>0</v>
      </c>
      <c r="B694" s="36">
        <v>3657</v>
      </c>
      <c r="C694" s="34" t="s">
        <v>4310</v>
      </c>
      <c r="D694" s="35"/>
      <c r="E694" s="35"/>
      <c r="F694" s="35"/>
      <c r="G694" s="35"/>
      <c r="H694" s="35"/>
      <c r="I694" s="35"/>
      <c r="J694" s="36"/>
      <c r="K694" s="19" t="s">
        <v>2084</v>
      </c>
    </row>
    <row r="695" spans="1:11">
      <c r="A695" s="258">
        <v>0</v>
      </c>
      <c r="B695" s="36">
        <v>3749</v>
      </c>
      <c r="C695" s="34" t="s">
        <v>4311</v>
      </c>
      <c r="D695" s="35"/>
      <c r="E695" s="35"/>
      <c r="F695" s="35"/>
      <c r="G695" s="35"/>
      <c r="H695" s="35"/>
      <c r="I695" s="35"/>
      <c r="J695" s="36"/>
      <c r="K695" s="19" t="s">
        <v>2084</v>
      </c>
    </row>
    <row r="696" spans="1:11">
      <c r="A696" s="258">
        <v>0</v>
      </c>
      <c r="B696" s="36">
        <v>60624</v>
      </c>
      <c r="C696" s="34" t="s">
        <v>4312</v>
      </c>
      <c r="D696" s="35"/>
      <c r="E696" s="35"/>
      <c r="F696" s="35"/>
      <c r="G696" s="35"/>
      <c r="H696" s="35"/>
      <c r="I696" s="35"/>
      <c r="J696" s="36"/>
      <c r="K696" s="19" t="s">
        <v>2084</v>
      </c>
    </row>
    <row r="697" spans="1:11">
      <c r="A697" s="258">
        <v>0</v>
      </c>
      <c r="B697" s="36">
        <v>55244</v>
      </c>
      <c r="C697" s="34" t="s">
        <v>4313</v>
      </c>
      <c r="D697" s="35"/>
      <c r="E697" s="35"/>
      <c r="F697" s="35"/>
      <c r="G697" s="35"/>
      <c r="H697" s="35"/>
      <c r="I697" s="35"/>
      <c r="J697" s="36"/>
      <c r="K697" s="19" t="s">
        <v>2084</v>
      </c>
    </row>
    <row r="698" spans="1:11" ht="21" customHeight="1">
      <c r="A698" s="258">
        <v>0</v>
      </c>
      <c r="B698" s="36">
        <v>82636</v>
      </c>
      <c r="C698" s="335" t="s">
        <v>4314</v>
      </c>
      <c r="D698" s="336"/>
      <c r="E698" s="336"/>
      <c r="F698" s="336"/>
      <c r="G698" s="336"/>
      <c r="H698" s="336"/>
      <c r="I698" s="336"/>
      <c r="J698" s="337"/>
      <c r="K698" s="19" t="s">
        <v>2084</v>
      </c>
    </row>
    <row r="699" spans="1:11">
      <c r="A699" s="258">
        <v>0</v>
      </c>
      <c r="B699" s="36">
        <v>17152</v>
      </c>
      <c r="C699" s="34" t="s">
        <v>4315</v>
      </c>
      <c r="D699" s="35"/>
      <c r="E699" s="35"/>
      <c r="F699" s="35"/>
      <c r="G699" s="35"/>
      <c r="H699" s="35"/>
      <c r="I699" s="35"/>
      <c r="J699" s="36"/>
      <c r="K699" s="19" t="s">
        <v>2084</v>
      </c>
    </row>
    <row r="700" spans="1:11">
      <c r="A700" s="258">
        <v>0</v>
      </c>
      <c r="B700" s="36">
        <v>25874</v>
      </c>
      <c r="C700" s="34" t="s">
        <v>4316</v>
      </c>
      <c r="D700" s="35"/>
      <c r="E700" s="35"/>
      <c r="F700" s="35"/>
      <c r="G700" s="35"/>
      <c r="H700" s="35"/>
      <c r="I700" s="35"/>
      <c r="J700" s="36"/>
      <c r="K700" s="19" t="s">
        <v>2084</v>
      </c>
    </row>
    <row r="701" spans="1:11">
      <c r="A701" s="258">
        <v>0</v>
      </c>
      <c r="B701" s="36">
        <v>78154</v>
      </c>
      <c r="C701" s="34" t="s">
        <v>4317</v>
      </c>
      <c r="D701" s="35"/>
      <c r="E701" s="35"/>
      <c r="F701" s="35"/>
      <c r="G701" s="35"/>
      <c r="H701" s="35"/>
      <c r="I701" s="35"/>
      <c r="J701" s="36"/>
      <c r="K701" s="19" t="s">
        <v>2084</v>
      </c>
    </row>
    <row r="702" spans="1:11">
      <c r="A702" s="258">
        <v>0</v>
      </c>
      <c r="B702" s="36">
        <v>86843</v>
      </c>
      <c r="C702" s="34" t="s">
        <v>4318</v>
      </c>
      <c r="D702" s="35"/>
      <c r="E702" s="35"/>
      <c r="F702" s="35"/>
      <c r="G702" s="35"/>
      <c r="H702" s="35"/>
      <c r="I702" s="35"/>
      <c r="J702" s="36"/>
      <c r="K702" s="19" t="s">
        <v>2084</v>
      </c>
    </row>
    <row r="703" spans="1:11">
      <c r="A703" s="258">
        <v>0</v>
      </c>
      <c r="B703" s="36">
        <v>89771</v>
      </c>
      <c r="C703" s="34" t="s">
        <v>4319</v>
      </c>
      <c r="D703" s="35"/>
      <c r="E703" s="35"/>
      <c r="F703" s="35"/>
      <c r="G703" s="35"/>
      <c r="H703" s="35"/>
      <c r="I703" s="35"/>
      <c r="J703" s="36"/>
      <c r="K703" s="19" t="s">
        <v>2084</v>
      </c>
    </row>
    <row r="704" spans="1:11">
      <c r="A704" s="258">
        <v>0</v>
      </c>
      <c r="B704" s="36">
        <v>91959</v>
      </c>
      <c r="C704" s="34" t="s">
        <v>4320</v>
      </c>
      <c r="D704" s="35"/>
      <c r="E704" s="35"/>
      <c r="F704" s="35"/>
      <c r="G704" s="35"/>
      <c r="H704" s="35"/>
      <c r="I704" s="35"/>
      <c r="J704" s="36"/>
      <c r="K704" s="19" t="s">
        <v>2084</v>
      </c>
    </row>
    <row r="705" spans="1:11">
      <c r="A705" s="258">
        <v>0</v>
      </c>
      <c r="B705" s="36">
        <v>97824</v>
      </c>
      <c r="C705" s="34" t="s">
        <v>4321</v>
      </c>
      <c r="D705" s="35"/>
      <c r="E705" s="35"/>
      <c r="F705" s="35"/>
      <c r="G705" s="35"/>
      <c r="H705" s="35"/>
      <c r="I705" s="35"/>
      <c r="J705" s="36"/>
      <c r="K705" s="19" t="s">
        <v>2084</v>
      </c>
    </row>
    <row r="706" spans="1:11">
      <c r="A706" s="258">
        <v>0</v>
      </c>
      <c r="B706" s="36">
        <v>15438</v>
      </c>
      <c r="C706" s="34" t="s">
        <v>4322</v>
      </c>
      <c r="D706" s="35"/>
      <c r="E706" s="35"/>
      <c r="F706" s="35"/>
      <c r="G706" s="35"/>
      <c r="H706" s="35"/>
      <c r="I706" s="35"/>
      <c r="J706" s="36"/>
      <c r="K706" s="19" t="s">
        <v>2084</v>
      </c>
    </row>
    <row r="707" spans="1:11">
      <c r="A707" s="258">
        <v>0</v>
      </c>
      <c r="B707" s="36">
        <v>19745</v>
      </c>
      <c r="C707" s="34" t="s">
        <v>4323</v>
      </c>
      <c r="D707" s="35"/>
      <c r="E707" s="35"/>
      <c r="F707" s="35"/>
      <c r="G707" s="35"/>
      <c r="H707" s="35"/>
      <c r="I707" s="35"/>
      <c r="J707" s="36"/>
      <c r="K707" s="19" t="s">
        <v>2084</v>
      </c>
    </row>
    <row r="708" spans="1:11">
      <c r="A708" s="258">
        <v>0</v>
      </c>
      <c r="B708" s="36">
        <v>50195</v>
      </c>
      <c r="C708" s="34" t="s">
        <v>4324</v>
      </c>
      <c r="D708" s="35"/>
      <c r="E708" s="35"/>
      <c r="F708" s="35"/>
      <c r="G708" s="35"/>
      <c r="H708" s="35"/>
      <c r="I708" s="35"/>
      <c r="J708" s="36"/>
      <c r="K708" s="19" t="s">
        <v>2084</v>
      </c>
    </row>
    <row r="709" spans="1:11">
      <c r="A709" s="258">
        <v>0</v>
      </c>
      <c r="B709" s="36">
        <v>53603</v>
      </c>
      <c r="C709" s="34" t="s">
        <v>4325</v>
      </c>
      <c r="D709" s="35"/>
      <c r="E709" s="35"/>
      <c r="F709" s="35"/>
      <c r="G709" s="35"/>
      <c r="H709" s="35"/>
      <c r="I709" s="35"/>
      <c r="J709" s="36"/>
      <c r="K709" s="19" t="s">
        <v>2084</v>
      </c>
    </row>
    <row r="710" spans="1:11">
      <c r="A710" s="258">
        <v>0</v>
      </c>
      <c r="B710" s="36">
        <v>54221</v>
      </c>
      <c r="C710" s="34" t="s">
        <v>4326</v>
      </c>
      <c r="D710" s="35"/>
      <c r="E710" s="35"/>
      <c r="F710" s="35"/>
      <c r="G710" s="35"/>
      <c r="H710" s="35"/>
      <c r="I710" s="35"/>
      <c r="J710" s="36"/>
      <c r="K710" s="19" t="s">
        <v>2084</v>
      </c>
    </row>
    <row r="711" spans="1:11">
      <c r="A711" s="258">
        <v>0</v>
      </c>
      <c r="B711" s="36">
        <v>77677</v>
      </c>
      <c r="C711" s="335" t="s">
        <v>4327</v>
      </c>
      <c r="D711" s="336"/>
      <c r="E711" s="336"/>
      <c r="F711" s="336"/>
      <c r="G711" s="336"/>
      <c r="H711" s="336"/>
      <c r="I711" s="336"/>
      <c r="J711" s="337"/>
      <c r="K711" s="19" t="s">
        <v>2084</v>
      </c>
    </row>
    <row r="712" spans="1:11" ht="21" customHeight="1">
      <c r="A712" s="258">
        <v>0</v>
      </c>
      <c r="B712" s="36">
        <v>10520</v>
      </c>
      <c r="C712" s="335" t="s">
        <v>4328</v>
      </c>
      <c r="D712" s="336"/>
      <c r="E712" s="336"/>
      <c r="F712" s="336"/>
      <c r="G712" s="336"/>
      <c r="H712" s="336"/>
      <c r="I712" s="336"/>
      <c r="J712" s="337"/>
      <c r="K712" s="19" t="s">
        <v>2084</v>
      </c>
    </row>
    <row r="713" spans="1:11">
      <c r="A713" s="258">
        <v>0</v>
      </c>
      <c r="B713" s="36">
        <v>27813</v>
      </c>
      <c r="C713" s="34" t="s">
        <v>4329</v>
      </c>
      <c r="D713" s="35"/>
      <c r="E713" s="35"/>
      <c r="F713" s="35"/>
      <c r="G713" s="35"/>
      <c r="H713" s="35"/>
      <c r="I713" s="35"/>
      <c r="J713" s="36"/>
      <c r="K713" s="19" t="s">
        <v>2084</v>
      </c>
    </row>
    <row r="714" spans="1:11">
      <c r="A714" s="258">
        <v>0</v>
      </c>
      <c r="B714" s="36">
        <v>69724</v>
      </c>
      <c r="C714" s="34" t="s">
        <v>4330</v>
      </c>
      <c r="D714" s="35"/>
      <c r="E714" s="35"/>
      <c r="F714" s="35"/>
      <c r="G714" s="35"/>
      <c r="H714" s="35"/>
      <c r="I714" s="35"/>
      <c r="J714" s="36"/>
      <c r="K714" s="19" t="s">
        <v>2084</v>
      </c>
    </row>
    <row r="715" spans="1:11" ht="21" customHeight="1">
      <c r="A715" s="258">
        <v>0</v>
      </c>
      <c r="B715" s="36">
        <v>133942</v>
      </c>
      <c r="C715" s="335" t="s">
        <v>4331</v>
      </c>
      <c r="D715" s="336"/>
      <c r="E715" s="336"/>
      <c r="F715" s="336"/>
      <c r="G715" s="336"/>
      <c r="H715" s="336"/>
      <c r="I715" s="336"/>
      <c r="J715" s="337"/>
      <c r="K715" s="19" t="s">
        <v>2084</v>
      </c>
    </row>
    <row r="716" spans="1:11" ht="21" customHeight="1">
      <c r="A716" s="258">
        <v>0</v>
      </c>
      <c r="B716" s="36">
        <v>133959</v>
      </c>
      <c r="C716" s="335" t="s">
        <v>4332</v>
      </c>
      <c r="D716" s="336"/>
      <c r="E716" s="336"/>
      <c r="F716" s="336"/>
      <c r="G716" s="336"/>
      <c r="H716" s="336"/>
      <c r="I716" s="336"/>
      <c r="J716" s="337"/>
      <c r="K716" s="19" t="s">
        <v>2084</v>
      </c>
    </row>
    <row r="717" spans="1:11">
      <c r="A717" s="258">
        <v>0</v>
      </c>
      <c r="B717" s="36">
        <v>133983</v>
      </c>
      <c r="C717" s="34" t="s">
        <v>4333</v>
      </c>
      <c r="D717" s="35"/>
      <c r="E717" s="35"/>
      <c r="F717" s="35"/>
      <c r="G717" s="35"/>
      <c r="H717" s="35"/>
      <c r="I717" s="35"/>
      <c r="J717" s="36"/>
      <c r="K717" s="19" t="s">
        <v>2084</v>
      </c>
    </row>
    <row r="718" spans="1:11" ht="21" customHeight="1">
      <c r="A718" s="258">
        <v>0</v>
      </c>
      <c r="B718" s="36">
        <v>133991</v>
      </c>
      <c r="C718" s="335" t="s">
        <v>4334</v>
      </c>
      <c r="D718" s="336"/>
      <c r="E718" s="336"/>
      <c r="F718" s="336"/>
      <c r="G718" s="336"/>
      <c r="H718" s="336"/>
      <c r="I718" s="336"/>
      <c r="J718" s="337"/>
      <c r="K718" s="19" t="s">
        <v>2084</v>
      </c>
    </row>
    <row r="719" spans="1:11">
      <c r="A719" s="258">
        <v>0</v>
      </c>
      <c r="B719" s="36">
        <v>165944</v>
      </c>
      <c r="C719" s="34" t="s">
        <v>4335</v>
      </c>
      <c r="D719" s="35"/>
      <c r="E719" s="35"/>
      <c r="F719" s="35"/>
      <c r="G719" s="35"/>
      <c r="H719" s="35"/>
      <c r="I719" s="35"/>
      <c r="J719" s="36"/>
      <c r="K719" s="19" t="s">
        <v>2084</v>
      </c>
    </row>
    <row r="720" spans="1:11" ht="11.25" customHeight="1" thickBot="1">
      <c r="A720" s="258">
        <v>0</v>
      </c>
      <c r="B720" s="36">
        <v>166033</v>
      </c>
      <c r="C720" s="34" t="s">
        <v>4336</v>
      </c>
      <c r="D720" s="35"/>
      <c r="E720" s="35"/>
      <c r="F720" s="35"/>
      <c r="G720" s="35"/>
      <c r="H720" s="35"/>
      <c r="I720" s="35"/>
      <c r="J720" s="36"/>
      <c r="K720" s="19" t="s">
        <v>2084</v>
      </c>
    </row>
    <row r="721" spans="1:11" ht="12" customHeight="1">
      <c r="A721" s="258"/>
      <c r="B721" s="338" t="s">
        <v>753</v>
      </c>
      <c r="C721" s="338"/>
      <c r="D721" s="338"/>
      <c r="E721" s="338"/>
      <c r="F721" s="338"/>
      <c r="G721" s="338"/>
      <c r="H721" s="338"/>
      <c r="I721" s="338"/>
      <c r="J721" s="338"/>
      <c r="K721" s="339"/>
    </row>
    <row r="722" spans="1:11">
      <c r="A722" s="258">
        <v>0</v>
      </c>
      <c r="B722" s="36">
        <v>207639</v>
      </c>
      <c r="C722" s="34" t="s">
        <v>4337</v>
      </c>
      <c r="D722" s="35"/>
      <c r="E722" s="35"/>
      <c r="F722" s="35"/>
      <c r="G722" s="35"/>
      <c r="H722" s="35"/>
      <c r="I722" s="35"/>
      <c r="J722" s="36"/>
      <c r="K722" s="19" t="s">
        <v>2084</v>
      </c>
    </row>
    <row r="723" spans="1:11">
      <c r="A723" s="258">
        <v>0</v>
      </c>
      <c r="B723" s="36">
        <v>208280</v>
      </c>
      <c r="C723" s="34" t="s">
        <v>4338</v>
      </c>
      <c r="D723" s="35"/>
      <c r="E723" s="35"/>
      <c r="F723" s="35"/>
      <c r="G723" s="35"/>
      <c r="H723" s="35"/>
      <c r="I723" s="35"/>
      <c r="J723" s="36"/>
      <c r="K723" s="19" t="s">
        <v>2084</v>
      </c>
    </row>
    <row r="724" spans="1:11">
      <c r="A724" s="258">
        <v>0</v>
      </c>
      <c r="B724" s="36">
        <v>208439</v>
      </c>
      <c r="C724" s="34" t="s">
        <v>4339</v>
      </c>
      <c r="D724" s="35"/>
      <c r="E724" s="35"/>
      <c r="F724" s="35"/>
      <c r="G724" s="35"/>
      <c r="H724" s="35"/>
      <c r="I724" s="35"/>
      <c r="J724" s="36"/>
      <c r="K724" s="19" t="s">
        <v>2084</v>
      </c>
    </row>
    <row r="725" spans="1:11">
      <c r="A725" s="258">
        <v>0</v>
      </c>
      <c r="B725" s="36">
        <v>208447</v>
      </c>
      <c r="C725" s="34" t="s">
        <v>4340</v>
      </c>
      <c r="D725" s="35"/>
      <c r="E725" s="35"/>
      <c r="F725" s="35"/>
      <c r="G725" s="35"/>
      <c r="H725" s="35"/>
      <c r="I725" s="35"/>
      <c r="J725" s="36"/>
      <c r="K725" s="19" t="s">
        <v>2084</v>
      </c>
    </row>
    <row r="726" spans="1:11">
      <c r="A726" s="258">
        <v>0</v>
      </c>
      <c r="B726" s="36">
        <v>208462</v>
      </c>
      <c r="C726" s="34" t="s">
        <v>4341</v>
      </c>
      <c r="D726" s="35"/>
      <c r="E726" s="35"/>
      <c r="F726" s="35"/>
      <c r="G726" s="35"/>
      <c r="H726" s="35"/>
      <c r="I726" s="35"/>
      <c r="J726" s="36"/>
      <c r="K726" s="19" t="s">
        <v>2084</v>
      </c>
    </row>
    <row r="727" spans="1:11">
      <c r="A727" s="258">
        <v>0</v>
      </c>
      <c r="B727" s="36">
        <v>210468</v>
      </c>
      <c r="C727" s="34" t="s">
        <v>4342</v>
      </c>
      <c r="D727" s="35"/>
      <c r="E727" s="35"/>
      <c r="F727" s="35"/>
      <c r="G727" s="35"/>
      <c r="H727" s="35"/>
      <c r="I727" s="35"/>
      <c r="J727" s="36"/>
      <c r="K727" s="19" t="s">
        <v>2084</v>
      </c>
    </row>
    <row r="728" spans="1:11">
      <c r="A728" s="258">
        <v>0</v>
      </c>
      <c r="B728" s="36">
        <v>215590</v>
      </c>
      <c r="C728" s="34" t="s">
        <v>4343</v>
      </c>
      <c r="D728" s="35"/>
      <c r="E728" s="35"/>
      <c r="F728" s="35"/>
      <c r="G728" s="35"/>
      <c r="H728" s="35"/>
      <c r="I728" s="35"/>
      <c r="J728" s="36"/>
      <c r="K728" s="19" t="s">
        <v>2084</v>
      </c>
    </row>
    <row r="729" spans="1:11">
      <c r="A729" s="258">
        <v>0</v>
      </c>
      <c r="B729" s="36">
        <v>210526</v>
      </c>
      <c r="C729" s="34" t="s">
        <v>4344</v>
      </c>
      <c r="D729" s="35"/>
      <c r="E729" s="35"/>
      <c r="F729" s="35"/>
      <c r="G729" s="35"/>
      <c r="H729" s="35"/>
      <c r="I729" s="35"/>
      <c r="J729" s="36"/>
      <c r="K729" s="19" t="s">
        <v>2084</v>
      </c>
    </row>
    <row r="730" spans="1:11">
      <c r="A730" s="258">
        <v>0</v>
      </c>
      <c r="B730" s="36">
        <v>211904</v>
      </c>
      <c r="C730" s="34" t="s">
        <v>4345</v>
      </c>
      <c r="D730" s="35"/>
      <c r="E730" s="35"/>
      <c r="F730" s="35"/>
      <c r="G730" s="35"/>
      <c r="H730" s="35"/>
      <c r="I730" s="35"/>
      <c r="J730" s="36"/>
      <c r="K730" s="19" t="s">
        <v>2084</v>
      </c>
    </row>
    <row r="731" spans="1:11">
      <c r="A731" s="258">
        <v>0</v>
      </c>
      <c r="B731" s="36">
        <v>211912</v>
      </c>
      <c r="C731" s="34" t="s">
        <v>4346</v>
      </c>
      <c r="D731" s="35"/>
      <c r="E731" s="35"/>
      <c r="F731" s="35"/>
      <c r="G731" s="35"/>
      <c r="H731" s="35"/>
      <c r="I731" s="35"/>
      <c r="J731" s="36"/>
      <c r="K731" s="19" t="s">
        <v>2084</v>
      </c>
    </row>
    <row r="732" spans="1:11">
      <c r="A732" s="258">
        <v>0</v>
      </c>
      <c r="B732" s="36">
        <v>213728</v>
      </c>
      <c r="C732" s="34" t="s">
        <v>4347</v>
      </c>
      <c r="D732" s="35"/>
      <c r="E732" s="35"/>
      <c r="F732" s="35"/>
      <c r="G732" s="35"/>
      <c r="H732" s="35"/>
      <c r="I732" s="35"/>
      <c r="J732" s="36"/>
      <c r="K732" s="19" t="s">
        <v>2084</v>
      </c>
    </row>
    <row r="733" spans="1:11">
      <c r="A733" s="258">
        <v>0</v>
      </c>
      <c r="B733" s="36">
        <v>213736</v>
      </c>
      <c r="C733" s="34" t="s">
        <v>4348</v>
      </c>
      <c r="D733" s="35"/>
      <c r="E733" s="35"/>
      <c r="F733" s="35"/>
      <c r="G733" s="35"/>
      <c r="H733" s="35"/>
      <c r="I733" s="35"/>
      <c r="J733" s="36"/>
      <c r="K733" s="19" t="s">
        <v>2084</v>
      </c>
    </row>
    <row r="734" spans="1:11">
      <c r="A734" s="258">
        <v>0</v>
      </c>
      <c r="B734" s="36">
        <v>213751</v>
      </c>
      <c r="C734" s="34" t="s">
        <v>4349</v>
      </c>
      <c r="D734" s="35"/>
      <c r="E734" s="35"/>
      <c r="F734" s="35"/>
      <c r="G734" s="35"/>
      <c r="H734" s="35"/>
      <c r="I734" s="35"/>
      <c r="J734" s="36"/>
      <c r="K734" s="19" t="s">
        <v>2084</v>
      </c>
    </row>
    <row r="735" spans="1:11">
      <c r="A735" s="258">
        <v>0</v>
      </c>
      <c r="B735" s="36">
        <v>213835</v>
      </c>
      <c r="C735" s="34" t="s">
        <v>4350</v>
      </c>
      <c r="D735" s="35"/>
      <c r="E735" s="35"/>
      <c r="F735" s="35"/>
      <c r="G735" s="35"/>
      <c r="H735" s="35"/>
      <c r="I735" s="35"/>
      <c r="J735" s="36"/>
      <c r="K735" s="19" t="s">
        <v>2084</v>
      </c>
    </row>
    <row r="736" spans="1:11">
      <c r="A736" s="258">
        <v>0</v>
      </c>
      <c r="B736" s="36">
        <v>216473</v>
      </c>
      <c r="C736" s="34" t="s">
        <v>4788</v>
      </c>
      <c r="D736" s="35"/>
      <c r="E736" s="35"/>
      <c r="F736" s="35"/>
      <c r="G736" s="35"/>
      <c r="H736" s="35"/>
      <c r="I736" s="35"/>
      <c r="J736" s="36"/>
      <c r="K736" s="19" t="s">
        <v>2084</v>
      </c>
    </row>
    <row r="737" spans="1:11">
      <c r="A737" s="258">
        <v>0</v>
      </c>
      <c r="B737" s="36">
        <v>218206</v>
      </c>
      <c r="C737" s="34" t="s">
        <v>4351</v>
      </c>
      <c r="D737" s="35"/>
      <c r="E737" s="35"/>
      <c r="F737" s="35"/>
      <c r="G737" s="35"/>
      <c r="H737" s="35"/>
      <c r="I737" s="35"/>
      <c r="J737" s="36"/>
      <c r="K737" s="19" t="s">
        <v>2084</v>
      </c>
    </row>
    <row r="738" spans="1:11">
      <c r="A738" s="258">
        <v>0</v>
      </c>
      <c r="B738" s="36">
        <v>226456</v>
      </c>
      <c r="C738" s="34" t="s">
        <v>4352</v>
      </c>
      <c r="D738" s="35"/>
      <c r="E738" s="35"/>
      <c r="F738" s="35"/>
      <c r="G738" s="35"/>
      <c r="H738" s="35"/>
      <c r="I738" s="35"/>
      <c r="J738" s="36"/>
      <c r="K738" s="19" t="s">
        <v>2084</v>
      </c>
    </row>
    <row r="739" spans="1:11">
      <c r="A739" s="258">
        <v>0</v>
      </c>
      <c r="B739" s="36">
        <v>226621</v>
      </c>
      <c r="C739" s="34" t="s">
        <v>4353</v>
      </c>
      <c r="D739" s="35"/>
      <c r="E739" s="35"/>
      <c r="F739" s="35"/>
      <c r="G739" s="35"/>
      <c r="H739" s="35"/>
      <c r="I739" s="35"/>
      <c r="J739" s="36"/>
      <c r="K739" s="19" t="s">
        <v>2084</v>
      </c>
    </row>
    <row r="740" spans="1:11">
      <c r="A740" s="258">
        <v>0</v>
      </c>
      <c r="B740" s="36">
        <v>226746</v>
      </c>
      <c r="C740" s="34" t="s">
        <v>4337</v>
      </c>
      <c r="D740" s="35"/>
      <c r="E740" s="35"/>
      <c r="F740" s="35"/>
      <c r="G740" s="35"/>
      <c r="H740" s="35"/>
      <c r="I740" s="35"/>
      <c r="J740" s="36"/>
      <c r="K740" s="19" t="s">
        <v>2084</v>
      </c>
    </row>
    <row r="741" spans="1:11">
      <c r="A741" s="258">
        <v>0</v>
      </c>
      <c r="B741" s="36">
        <v>1000059</v>
      </c>
      <c r="C741" s="34" t="s">
        <v>4354</v>
      </c>
      <c r="D741" s="35"/>
      <c r="E741" s="35"/>
      <c r="F741" s="35"/>
      <c r="G741" s="35"/>
      <c r="H741" s="35"/>
      <c r="I741" s="35"/>
      <c r="J741" s="36"/>
      <c r="K741" s="19" t="s">
        <v>2084</v>
      </c>
    </row>
    <row r="742" spans="1:11">
      <c r="A742" s="258">
        <v>0</v>
      </c>
      <c r="B742" s="36">
        <v>1000108</v>
      </c>
      <c r="C742" s="34" t="s">
        <v>4355</v>
      </c>
      <c r="D742" s="35"/>
      <c r="E742" s="35"/>
      <c r="F742" s="35"/>
      <c r="G742" s="35"/>
      <c r="H742" s="35"/>
      <c r="I742" s="35"/>
      <c r="J742" s="36"/>
      <c r="K742" s="19" t="s">
        <v>2084</v>
      </c>
    </row>
    <row r="743" spans="1:11">
      <c r="A743" s="258">
        <v>0</v>
      </c>
      <c r="B743" s="36">
        <v>1000132</v>
      </c>
      <c r="C743" s="34" t="s">
        <v>4356</v>
      </c>
      <c r="D743" s="35"/>
      <c r="E743" s="35"/>
      <c r="F743" s="35"/>
      <c r="G743" s="35"/>
      <c r="H743" s="35"/>
      <c r="I743" s="35"/>
      <c r="J743" s="36"/>
      <c r="K743" s="19" t="s">
        <v>2084</v>
      </c>
    </row>
    <row r="744" spans="1:11">
      <c r="A744" s="258">
        <v>0</v>
      </c>
      <c r="B744" s="36">
        <v>1000166</v>
      </c>
      <c r="C744" s="34" t="s">
        <v>4357</v>
      </c>
      <c r="D744" s="35"/>
      <c r="E744" s="35"/>
      <c r="F744" s="35"/>
      <c r="G744" s="35"/>
      <c r="H744" s="35"/>
      <c r="I744" s="35"/>
      <c r="J744" s="36"/>
      <c r="K744" s="19" t="s">
        <v>2084</v>
      </c>
    </row>
    <row r="745" spans="1:11">
      <c r="A745" s="258">
        <v>0</v>
      </c>
      <c r="B745" s="36">
        <v>1000190</v>
      </c>
      <c r="C745" s="34" t="s">
        <v>4358</v>
      </c>
      <c r="D745" s="35"/>
      <c r="E745" s="35"/>
      <c r="F745" s="35"/>
      <c r="G745" s="35"/>
      <c r="H745" s="35"/>
      <c r="I745" s="35"/>
      <c r="J745" s="36"/>
      <c r="K745" s="19" t="s">
        <v>2084</v>
      </c>
    </row>
    <row r="746" spans="1:11">
      <c r="A746" s="258">
        <v>0</v>
      </c>
      <c r="B746" s="36">
        <v>1000215</v>
      </c>
      <c r="C746" s="34" t="s">
        <v>4359</v>
      </c>
      <c r="D746" s="35"/>
      <c r="E746" s="35"/>
      <c r="F746" s="35"/>
      <c r="G746" s="35"/>
      <c r="H746" s="35"/>
      <c r="I746" s="35"/>
      <c r="J746" s="36"/>
      <c r="K746" s="19" t="s">
        <v>2084</v>
      </c>
    </row>
    <row r="747" spans="1:11">
      <c r="A747" s="258">
        <v>0</v>
      </c>
      <c r="B747" s="36">
        <v>1000299</v>
      </c>
      <c r="C747" s="34" t="s">
        <v>4360</v>
      </c>
      <c r="D747" s="35"/>
      <c r="E747" s="35"/>
      <c r="F747" s="35"/>
      <c r="G747" s="35"/>
      <c r="H747" s="35"/>
      <c r="I747" s="35"/>
      <c r="J747" s="36"/>
      <c r="K747" s="19" t="s">
        <v>2084</v>
      </c>
    </row>
    <row r="748" spans="1:11">
      <c r="A748" s="258">
        <v>0</v>
      </c>
      <c r="B748" s="36">
        <v>1006982</v>
      </c>
      <c r="C748" s="34" t="s">
        <v>4361</v>
      </c>
      <c r="D748" s="35"/>
      <c r="E748" s="35"/>
      <c r="F748" s="35"/>
      <c r="G748" s="35"/>
      <c r="H748" s="35"/>
      <c r="I748" s="35"/>
      <c r="J748" s="36"/>
      <c r="K748" s="19" t="s">
        <v>2084</v>
      </c>
    </row>
    <row r="749" spans="1:11">
      <c r="A749" s="258">
        <v>0</v>
      </c>
      <c r="B749" s="36">
        <v>1030668</v>
      </c>
      <c r="C749" s="34" t="s">
        <v>4362</v>
      </c>
      <c r="D749" s="35"/>
      <c r="E749" s="35"/>
      <c r="F749" s="35"/>
      <c r="G749" s="35"/>
      <c r="H749" s="35"/>
      <c r="I749" s="35"/>
      <c r="J749" s="36"/>
      <c r="K749" s="19" t="s">
        <v>2084</v>
      </c>
    </row>
    <row r="750" spans="1:11">
      <c r="A750" s="258">
        <v>0</v>
      </c>
      <c r="B750" s="36">
        <v>1007005</v>
      </c>
      <c r="C750" s="34" t="s">
        <v>4363</v>
      </c>
      <c r="D750" s="35"/>
      <c r="E750" s="35"/>
      <c r="F750" s="35"/>
      <c r="G750" s="35"/>
      <c r="H750" s="35"/>
      <c r="I750" s="35"/>
      <c r="J750" s="36"/>
      <c r="K750" s="19" t="s">
        <v>2084</v>
      </c>
    </row>
    <row r="751" spans="1:11">
      <c r="A751" s="258">
        <v>0</v>
      </c>
      <c r="B751" s="36">
        <v>10330</v>
      </c>
      <c r="C751" s="34" t="s">
        <v>4364</v>
      </c>
      <c r="D751" s="35"/>
      <c r="E751" s="35"/>
      <c r="F751" s="35"/>
      <c r="G751" s="35"/>
      <c r="H751" s="35"/>
      <c r="I751" s="35"/>
      <c r="J751" s="36"/>
      <c r="K751" s="19" t="s">
        <v>2084</v>
      </c>
    </row>
    <row r="752" spans="1:11">
      <c r="A752" s="258">
        <v>0</v>
      </c>
      <c r="B752" s="36">
        <v>13854</v>
      </c>
      <c r="C752" s="34" t="s">
        <v>4365</v>
      </c>
      <c r="D752" s="35"/>
      <c r="E752" s="35"/>
      <c r="F752" s="35"/>
      <c r="G752" s="35"/>
      <c r="H752" s="35"/>
      <c r="I752" s="35"/>
      <c r="J752" s="36"/>
      <c r="K752" s="19" t="s">
        <v>2084</v>
      </c>
    </row>
    <row r="753" spans="1:11">
      <c r="A753" s="258">
        <v>0</v>
      </c>
      <c r="B753" s="36">
        <v>13870</v>
      </c>
      <c r="C753" s="34" t="s">
        <v>4366</v>
      </c>
      <c r="D753" s="35"/>
      <c r="E753" s="35"/>
      <c r="F753" s="35"/>
      <c r="G753" s="35"/>
      <c r="H753" s="35"/>
      <c r="I753" s="35"/>
      <c r="J753" s="36"/>
      <c r="K753" s="19" t="s">
        <v>2084</v>
      </c>
    </row>
    <row r="754" spans="1:11">
      <c r="A754" s="258">
        <v>0</v>
      </c>
      <c r="B754" s="36">
        <v>13904</v>
      </c>
      <c r="C754" s="34" t="s">
        <v>4367</v>
      </c>
      <c r="D754" s="35"/>
      <c r="E754" s="35"/>
      <c r="F754" s="35"/>
      <c r="G754" s="35"/>
      <c r="H754" s="35"/>
      <c r="I754" s="35"/>
      <c r="J754" s="36"/>
      <c r="K754" s="19" t="s">
        <v>2084</v>
      </c>
    </row>
    <row r="755" spans="1:11">
      <c r="A755" s="258">
        <v>0</v>
      </c>
      <c r="B755" s="36">
        <v>13920</v>
      </c>
      <c r="C755" s="34" t="s">
        <v>4790</v>
      </c>
      <c r="D755" s="35"/>
      <c r="E755" s="35"/>
      <c r="F755" s="35"/>
      <c r="G755" s="35"/>
      <c r="H755" s="35"/>
      <c r="I755" s="35"/>
      <c r="J755" s="36"/>
      <c r="K755" s="19" t="s">
        <v>2084</v>
      </c>
    </row>
    <row r="756" spans="1:11">
      <c r="A756" s="258">
        <v>0</v>
      </c>
      <c r="B756" s="36">
        <v>15412</v>
      </c>
      <c r="C756" s="34" t="s">
        <v>4368</v>
      </c>
      <c r="D756" s="35"/>
      <c r="E756" s="35"/>
      <c r="F756" s="35"/>
      <c r="G756" s="35"/>
      <c r="H756" s="35"/>
      <c r="I756" s="35"/>
      <c r="J756" s="36"/>
      <c r="K756" s="19" t="s">
        <v>2084</v>
      </c>
    </row>
    <row r="757" spans="1:11">
      <c r="A757" s="258">
        <v>0</v>
      </c>
      <c r="B757" s="36">
        <v>21840</v>
      </c>
      <c r="C757" s="34" t="s">
        <v>4369</v>
      </c>
      <c r="D757" s="35"/>
      <c r="E757" s="35"/>
      <c r="F757" s="35"/>
      <c r="G757" s="35"/>
      <c r="H757" s="35"/>
      <c r="I757" s="35"/>
      <c r="J757" s="36"/>
      <c r="K757" s="19" t="s">
        <v>2084</v>
      </c>
    </row>
    <row r="758" spans="1:11">
      <c r="A758" s="258">
        <v>0</v>
      </c>
      <c r="B758" s="36">
        <v>21865</v>
      </c>
      <c r="C758" s="34" t="s">
        <v>4370</v>
      </c>
      <c r="D758" s="35"/>
      <c r="E758" s="35"/>
      <c r="F758" s="35"/>
      <c r="G758" s="35"/>
      <c r="H758" s="35"/>
      <c r="I758" s="35"/>
      <c r="J758" s="36"/>
      <c r="K758" s="19" t="s">
        <v>2084</v>
      </c>
    </row>
    <row r="759" spans="1:11">
      <c r="A759" s="258">
        <v>0</v>
      </c>
      <c r="B759" s="36">
        <v>22947</v>
      </c>
      <c r="C759" s="34" t="s">
        <v>4371</v>
      </c>
      <c r="D759" s="35"/>
      <c r="E759" s="35"/>
      <c r="F759" s="35"/>
      <c r="G759" s="35"/>
      <c r="H759" s="35"/>
      <c r="I759" s="35"/>
      <c r="J759" s="36"/>
      <c r="K759" s="19" t="s">
        <v>2084</v>
      </c>
    </row>
    <row r="760" spans="1:11">
      <c r="A760" s="258">
        <v>0</v>
      </c>
      <c r="B760" s="36">
        <v>25106</v>
      </c>
      <c r="C760" s="34" t="s">
        <v>4791</v>
      </c>
      <c r="D760" s="35"/>
      <c r="E760" s="35"/>
      <c r="F760" s="35"/>
      <c r="G760" s="35"/>
      <c r="H760" s="35"/>
      <c r="I760" s="35"/>
      <c r="J760" s="36"/>
      <c r="K760" s="19" t="s">
        <v>2084</v>
      </c>
    </row>
    <row r="761" spans="1:11">
      <c r="A761" s="258">
        <v>0</v>
      </c>
      <c r="B761" s="36">
        <v>27797</v>
      </c>
      <c r="C761" s="34" t="s">
        <v>4372</v>
      </c>
      <c r="D761" s="35"/>
      <c r="E761" s="35"/>
      <c r="F761" s="35"/>
      <c r="G761" s="35"/>
      <c r="H761" s="35"/>
      <c r="I761" s="35"/>
      <c r="J761" s="36"/>
      <c r="K761" s="19" t="s">
        <v>2084</v>
      </c>
    </row>
    <row r="762" spans="1:11">
      <c r="A762" s="258">
        <v>0</v>
      </c>
      <c r="B762" s="36">
        <v>35659</v>
      </c>
      <c r="C762" s="34" t="s">
        <v>4373</v>
      </c>
      <c r="D762" s="35"/>
      <c r="E762" s="35"/>
      <c r="F762" s="35"/>
      <c r="G762" s="35"/>
      <c r="H762" s="35"/>
      <c r="I762" s="35"/>
      <c r="J762" s="36"/>
      <c r="K762" s="19" t="s">
        <v>2084</v>
      </c>
    </row>
    <row r="763" spans="1:11">
      <c r="A763" s="258">
        <v>0</v>
      </c>
      <c r="B763" s="36">
        <v>35675</v>
      </c>
      <c r="C763" s="34" t="s">
        <v>4374</v>
      </c>
      <c r="D763" s="35"/>
      <c r="E763" s="35"/>
      <c r="F763" s="35"/>
      <c r="G763" s="35"/>
      <c r="H763" s="35"/>
      <c r="I763" s="35"/>
      <c r="J763" s="36"/>
      <c r="K763" s="19" t="s">
        <v>2084</v>
      </c>
    </row>
    <row r="764" spans="1:11">
      <c r="A764" s="258">
        <v>0</v>
      </c>
      <c r="B764" s="36">
        <v>36301</v>
      </c>
      <c r="C764" s="34" t="s">
        <v>4375</v>
      </c>
      <c r="D764" s="35"/>
      <c r="E764" s="35"/>
      <c r="F764" s="35"/>
      <c r="G764" s="35"/>
      <c r="H764" s="35"/>
      <c r="I764" s="35"/>
      <c r="J764" s="36"/>
      <c r="K764" s="19" t="s">
        <v>2084</v>
      </c>
    </row>
    <row r="765" spans="1:11">
      <c r="A765" s="258">
        <v>0</v>
      </c>
      <c r="B765" s="36">
        <v>54213</v>
      </c>
      <c r="C765" s="34" t="s">
        <v>4376</v>
      </c>
      <c r="D765" s="35"/>
      <c r="E765" s="35"/>
      <c r="F765" s="35"/>
      <c r="G765" s="35"/>
      <c r="H765" s="35"/>
      <c r="I765" s="35"/>
      <c r="J765" s="36"/>
      <c r="K765" s="19" t="s">
        <v>2084</v>
      </c>
    </row>
    <row r="766" spans="1:11">
      <c r="A766" s="258">
        <v>0</v>
      </c>
      <c r="B766" s="36">
        <v>19463</v>
      </c>
      <c r="C766" s="34" t="s">
        <v>4377</v>
      </c>
      <c r="D766" s="35"/>
      <c r="E766" s="35"/>
      <c r="F766" s="35"/>
      <c r="G766" s="35"/>
      <c r="H766" s="35"/>
      <c r="I766" s="35"/>
      <c r="J766" s="36"/>
      <c r="K766" s="19" t="s">
        <v>2084</v>
      </c>
    </row>
    <row r="767" spans="1:11">
      <c r="A767" s="258">
        <v>0</v>
      </c>
      <c r="B767" s="36">
        <v>49080</v>
      </c>
      <c r="C767" s="34" t="s">
        <v>4378</v>
      </c>
      <c r="D767" s="35"/>
      <c r="E767" s="35"/>
      <c r="F767" s="35"/>
      <c r="G767" s="35"/>
      <c r="H767" s="35"/>
      <c r="I767" s="35"/>
      <c r="J767" s="36"/>
      <c r="K767" s="19" t="s">
        <v>2084</v>
      </c>
    </row>
    <row r="768" spans="1:11">
      <c r="A768" s="258">
        <v>0</v>
      </c>
      <c r="B768" s="36">
        <v>49114</v>
      </c>
      <c r="C768" s="34" t="s">
        <v>4379</v>
      </c>
      <c r="D768" s="35"/>
      <c r="E768" s="35"/>
      <c r="F768" s="35"/>
      <c r="G768" s="35"/>
      <c r="H768" s="35"/>
      <c r="I768" s="35"/>
      <c r="J768" s="36"/>
      <c r="K768" s="19" t="s">
        <v>2084</v>
      </c>
    </row>
    <row r="769" spans="1:11">
      <c r="A769" s="258">
        <v>0</v>
      </c>
      <c r="B769" s="36">
        <v>180851</v>
      </c>
      <c r="C769" s="34" t="s">
        <v>4380</v>
      </c>
      <c r="D769" s="35"/>
      <c r="E769" s="35"/>
      <c r="F769" s="35"/>
      <c r="G769" s="35"/>
      <c r="H769" s="35"/>
      <c r="I769" s="35"/>
      <c r="J769" s="36"/>
      <c r="K769" s="19" t="s">
        <v>2084</v>
      </c>
    </row>
    <row r="770" spans="1:11">
      <c r="A770" s="258">
        <v>0</v>
      </c>
      <c r="B770" s="36">
        <v>176792</v>
      </c>
      <c r="C770" s="34" t="s">
        <v>4381</v>
      </c>
      <c r="D770" s="35"/>
      <c r="E770" s="35"/>
      <c r="F770" s="35"/>
      <c r="G770" s="35"/>
      <c r="H770" s="35"/>
      <c r="I770" s="35"/>
      <c r="J770" s="36"/>
      <c r="K770" s="19" t="s">
        <v>2084</v>
      </c>
    </row>
    <row r="771" spans="1:11">
      <c r="A771" s="258">
        <v>0</v>
      </c>
      <c r="B771" s="36">
        <v>180851</v>
      </c>
      <c r="C771" s="34" t="s">
        <v>4382</v>
      </c>
      <c r="D771" s="35"/>
      <c r="E771" s="35"/>
      <c r="F771" s="35"/>
      <c r="G771" s="35"/>
      <c r="H771" s="35"/>
      <c r="I771" s="35"/>
      <c r="J771" s="36"/>
      <c r="K771" s="19" t="s">
        <v>2084</v>
      </c>
    </row>
    <row r="772" spans="1:11">
      <c r="A772" s="258">
        <v>0</v>
      </c>
      <c r="B772" s="36">
        <v>24505</v>
      </c>
      <c r="C772" s="34" t="s">
        <v>4383</v>
      </c>
      <c r="D772" s="35"/>
      <c r="E772" s="35"/>
      <c r="F772" s="35"/>
      <c r="G772" s="35"/>
      <c r="H772" s="35"/>
      <c r="I772" s="35"/>
      <c r="J772" s="36"/>
      <c r="K772" s="19" t="s">
        <v>2084</v>
      </c>
    </row>
    <row r="773" spans="1:11">
      <c r="A773" s="258">
        <v>0</v>
      </c>
      <c r="B773" s="36">
        <v>24612</v>
      </c>
      <c r="C773" s="34" t="s">
        <v>4384</v>
      </c>
      <c r="D773" s="35"/>
      <c r="E773" s="35"/>
      <c r="F773" s="35"/>
      <c r="G773" s="35"/>
      <c r="H773" s="35"/>
      <c r="I773" s="35"/>
      <c r="J773" s="36"/>
      <c r="K773" s="19" t="s">
        <v>2084</v>
      </c>
    </row>
    <row r="774" spans="1:11">
      <c r="A774" s="258">
        <v>0</v>
      </c>
      <c r="B774" s="36">
        <v>24919</v>
      </c>
      <c r="C774" s="34" t="s">
        <v>4385</v>
      </c>
      <c r="D774" s="35"/>
      <c r="E774" s="35"/>
      <c r="F774" s="35"/>
      <c r="G774" s="35"/>
      <c r="H774" s="35"/>
      <c r="I774" s="35"/>
      <c r="J774" s="36"/>
      <c r="K774" s="19" t="s">
        <v>2084</v>
      </c>
    </row>
    <row r="775" spans="1:11">
      <c r="A775" s="258">
        <v>0</v>
      </c>
      <c r="B775" s="36">
        <v>24950</v>
      </c>
      <c r="C775" s="34" t="s">
        <v>4386</v>
      </c>
      <c r="D775" s="35"/>
      <c r="E775" s="35"/>
      <c r="F775" s="35"/>
      <c r="G775" s="35"/>
      <c r="H775" s="35"/>
      <c r="I775" s="35"/>
      <c r="J775" s="36"/>
      <c r="K775" s="19" t="s">
        <v>2084</v>
      </c>
    </row>
    <row r="776" spans="1:11">
      <c r="A776" s="258">
        <v>0</v>
      </c>
      <c r="B776" s="36">
        <v>46169</v>
      </c>
      <c r="C776" s="34" t="s">
        <v>4387</v>
      </c>
      <c r="D776" s="35"/>
      <c r="E776" s="35"/>
      <c r="F776" s="35"/>
      <c r="G776" s="35"/>
      <c r="H776" s="35"/>
      <c r="I776" s="35"/>
      <c r="J776" s="36"/>
      <c r="K776" s="19" t="s">
        <v>2084</v>
      </c>
    </row>
    <row r="777" spans="1:11">
      <c r="A777" s="258">
        <v>0</v>
      </c>
      <c r="B777" s="36">
        <v>49585</v>
      </c>
      <c r="C777" s="34" t="s">
        <v>4388</v>
      </c>
      <c r="D777" s="35"/>
      <c r="E777" s="35"/>
      <c r="F777" s="35"/>
      <c r="G777" s="35"/>
      <c r="H777" s="35"/>
      <c r="I777" s="35"/>
      <c r="J777" s="36"/>
      <c r="K777" s="19" t="s">
        <v>2084</v>
      </c>
    </row>
    <row r="778" spans="1:11">
      <c r="A778" s="258">
        <v>0</v>
      </c>
      <c r="B778" s="36">
        <v>49726</v>
      </c>
      <c r="C778" s="34" t="s">
        <v>4389</v>
      </c>
      <c r="D778" s="35"/>
      <c r="E778" s="35"/>
      <c r="F778" s="35"/>
      <c r="G778" s="35"/>
      <c r="H778" s="35"/>
      <c r="I778" s="35"/>
      <c r="J778" s="36"/>
      <c r="K778" s="19" t="s">
        <v>2084</v>
      </c>
    </row>
    <row r="779" spans="1:11">
      <c r="A779" s="258">
        <v>0</v>
      </c>
      <c r="B779" s="36">
        <v>53975</v>
      </c>
      <c r="C779" s="34" t="s">
        <v>4390</v>
      </c>
      <c r="D779" s="35"/>
      <c r="E779" s="35"/>
      <c r="F779" s="35"/>
      <c r="G779" s="35"/>
      <c r="H779" s="35"/>
      <c r="I779" s="35"/>
      <c r="J779" s="36"/>
      <c r="K779" s="19" t="s">
        <v>2084</v>
      </c>
    </row>
    <row r="780" spans="1:11">
      <c r="A780" s="258">
        <v>0</v>
      </c>
      <c r="B780" s="36">
        <v>54015</v>
      </c>
      <c r="C780" s="34" t="s">
        <v>4391</v>
      </c>
      <c r="D780" s="35"/>
      <c r="E780" s="35"/>
      <c r="F780" s="35"/>
      <c r="G780" s="35"/>
      <c r="H780" s="35"/>
      <c r="I780" s="35"/>
      <c r="J780" s="36"/>
      <c r="K780" s="19" t="s">
        <v>2084</v>
      </c>
    </row>
    <row r="781" spans="1:11">
      <c r="A781" s="258">
        <v>0</v>
      </c>
      <c r="B781" s="36">
        <v>55798</v>
      </c>
      <c r="C781" s="34" t="s">
        <v>4392</v>
      </c>
      <c r="D781" s="35"/>
      <c r="E781" s="35"/>
      <c r="F781" s="35"/>
      <c r="G781" s="35"/>
      <c r="H781" s="35"/>
      <c r="I781" s="35"/>
      <c r="J781" s="36"/>
      <c r="K781" s="19" t="s">
        <v>2084</v>
      </c>
    </row>
    <row r="782" spans="1:11">
      <c r="A782" s="258">
        <v>0</v>
      </c>
      <c r="B782" s="36">
        <v>54197</v>
      </c>
      <c r="C782" s="34" t="s">
        <v>4393</v>
      </c>
      <c r="D782" s="35"/>
      <c r="E782" s="35"/>
      <c r="F782" s="35"/>
      <c r="G782" s="35"/>
      <c r="H782" s="35"/>
      <c r="I782" s="35"/>
      <c r="J782" s="36"/>
      <c r="K782" s="19" t="s">
        <v>2084</v>
      </c>
    </row>
    <row r="783" spans="1:11">
      <c r="A783" s="258">
        <v>0</v>
      </c>
      <c r="B783" s="36">
        <v>54205</v>
      </c>
      <c r="C783" s="34" t="s">
        <v>4394</v>
      </c>
      <c r="D783" s="35"/>
      <c r="E783" s="35"/>
      <c r="F783" s="35"/>
      <c r="G783" s="35"/>
      <c r="H783" s="35"/>
      <c r="I783" s="35"/>
      <c r="J783" s="36"/>
      <c r="K783" s="19" t="s">
        <v>2084</v>
      </c>
    </row>
    <row r="784" spans="1:11">
      <c r="A784" s="258">
        <v>0</v>
      </c>
      <c r="B784" s="36">
        <v>63214</v>
      </c>
      <c r="C784" s="34" t="s">
        <v>4395</v>
      </c>
      <c r="D784" s="35"/>
      <c r="E784" s="35"/>
      <c r="F784" s="35"/>
      <c r="G784" s="35"/>
      <c r="H784" s="35"/>
      <c r="I784" s="35"/>
      <c r="J784" s="36"/>
      <c r="K784" s="19" t="s">
        <v>2084</v>
      </c>
    </row>
    <row r="785" spans="1:11">
      <c r="A785" s="258">
        <v>0</v>
      </c>
      <c r="B785" s="36">
        <v>64931</v>
      </c>
      <c r="C785" s="34" t="s">
        <v>4396</v>
      </c>
      <c r="D785" s="35"/>
      <c r="E785" s="35"/>
      <c r="F785" s="35"/>
      <c r="G785" s="35"/>
      <c r="H785" s="35"/>
      <c r="I785" s="35"/>
      <c r="J785" s="36"/>
      <c r="K785" s="19" t="s">
        <v>2084</v>
      </c>
    </row>
    <row r="786" spans="1:11">
      <c r="A786" s="258">
        <v>0</v>
      </c>
      <c r="B786" s="36">
        <v>53934</v>
      </c>
      <c r="C786" s="34" t="s">
        <v>4397</v>
      </c>
      <c r="D786" s="35"/>
      <c r="E786" s="35"/>
      <c r="F786" s="35"/>
      <c r="G786" s="35"/>
      <c r="H786" s="35"/>
      <c r="I786" s="35"/>
      <c r="J786" s="36"/>
      <c r="K786" s="19" t="s">
        <v>2084</v>
      </c>
    </row>
    <row r="787" spans="1:11">
      <c r="A787" s="258">
        <v>0</v>
      </c>
      <c r="B787" s="36">
        <v>56184</v>
      </c>
      <c r="C787" s="34" t="s">
        <v>4398</v>
      </c>
      <c r="D787" s="35"/>
      <c r="E787" s="35"/>
      <c r="F787" s="35"/>
      <c r="G787" s="35"/>
      <c r="H787" s="35"/>
      <c r="I787" s="35"/>
      <c r="J787" s="36"/>
      <c r="K787" s="19" t="s">
        <v>2084</v>
      </c>
    </row>
    <row r="788" spans="1:11">
      <c r="A788" s="258">
        <v>0</v>
      </c>
      <c r="B788" s="36">
        <v>56762</v>
      </c>
      <c r="C788" s="34" t="s">
        <v>4399</v>
      </c>
      <c r="D788" s="35"/>
      <c r="E788" s="35"/>
      <c r="F788" s="35"/>
      <c r="G788" s="35"/>
      <c r="H788" s="35"/>
      <c r="I788" s="35"/>
      <c r="J788" s="36"/>
      <c r="K788" s="19" t="s">
        <v>2084</v>
      </c>
    </row>
    <row r="789" spans="1:11" ht="21" customHeight="1">
      <c r="A789" s="258">
        <v>0</v>
      </c>
      <c r="B789" s="36">
        <v>58941</v>
      </c>
      <c r="C789" s="335" t="s">
        <v>4400</v>
      </c>
      <c r="D789" s="336"/>
      <c r="E789" s="336"/>
      <c r="F789" s="336"/>
      <c r="G789" s="336"/>
      <c r="H789" s="336"/>
      <c r="I789" s="336"/>
      <c r="J789" s="337"/>
      <c r="K789" s="19" t="s">
        <v>2084</v>
      </c>
    </row>
    <row r="790" spans="1:11">
      <c r="A790" s="258">
        <v>0</v>
      </c>
      <c r="B790" s="36">
        <v>60541</v>
      </c>
      <c r="C790" s="34" t="s">
        <v>4399</v>
      </c>
      <c r="D790" s="35"/>
      <c r="E790" s="35"/>
      <c r="F790" s="35"/>
      <c r="G790" s="35"/>
      <c r="H790" s="35"/>
      <c r="I790" s="35"/>
      <c r="J790" s="36"/>
      <c r="K790" s="19" t="s">
        <v>2084</v>
      </c>
    </row>
    <row r="791" spans="1:11">
      <c r="A791" s="258">
        <v>0</v>
      </c>
      <c r="B791" s="36">
        <v>61226</v>
      </c>
      <c r="C791" s="34" t="s">
        <v>4401</v>
      </c>
      <c r="D791" s="35"/>
      <c r="E791" s="35"/>
      <c r="F791" s="35"/>
      <c r="G791" s="35"/>
      <c r="H791" s="35"/>
      <c r="I791" s="35"/>
      <c r="J791" s="36"/>
      <c r="K791" s="19" t="s">
        <v>2084</v>
      </c>
    </row>
    <row r="792" spans="1:11">
      <c r="A792" s="258">
        <v>0</v>
      </c>
      <c r="B792" s="36">
        <v>61242</v>
      </c>
      <c r="C792" s="34" t="s">
        <v>4402</v>
      </c>
      <c r="D792" s="35"/>
      <c r="E792" s="35"/>
      <c r="F792" s="35"/>
      <c r="G792" s="35"/>
      <c r="H792" s="35"/>
      <c r="I792" s="35"/>
      <c r="J792" s="36"/>
      <c r="K792" s="19" t="s">
        <v>2084</v>
      </c>
    </row>
    <row r="793" spans="1:11">
      <c r="A793" s="258">
        <v>0</v>
      </c>
      <c r="B793" s="36">
        <v>69658</v>
      </c>
      <c r="C793" s="34" t="s">
        <v>4403</v>
      </c>
      <c r="D793" s="35"/>
      <c r="E793" s="35"/>
      <c r="F793" s="35"/>
      <c r="G793" s="35"/>
      <c r="H793" s="35"/>
      <c r="I793" s="35"/>
      <c r="J793" s="36"/>
      <c r="K793" s="19" t="s">
        <v>2084</v>
      </c>
    </row>
    <row r="794" spans="1:11">
      <c r="A794" s="258">
        <v>0</v>
      </c>
      <c r="B794" s="36">
        <v>72611</v>
      </c>
      <c r="C794" s="34" t="s">
        <v>4404</v>
      </c>
      <c r="D794" s="35"/>
      <c r="E794" s="35"/>
      <c r="F794" s="35"/>
      <c r="G794" s="35"/>
      <c r="H794" s="35"/>
      <c r="I794" s="35"/>
      <c r="J794" s="36"/>
      <c r="K794" s="19" t="s">
        <v>2084</v>
      </c>
    </row>
    <row r="795" spans="1:11">
      <c r="A795" s="258">
        <v>0</v>
      </c>
      <c r="B795" s="36">
        <v>75358</v>
      </c>
      <c r="C795" s="34" t="s">
        <v>4405</v>
      </c>
      <c r="D795" s="35"/>
      <c r="E795" s="35"/>
      <c r="F795" s="35"/>
      <c r="G795" s="35"/>
      <c r="H795" s="35"/>
      <c r="I795" s="35"/>
      <c r="J795" s="36"/>
      <c r="K795" s="19" t="s">
        <v>2084</v>
      </c>
    </row>
    <row r="796" spans="1:11">
      <c r="A796" s="258">
        <v>0</v>
      </c>
      <c r="B796" s="36">
        <v>76299</v>
      </c>
      <c r="C796" s="34" t="s">
        <v>4406</v>
      </c>
      <c r="D796" s="35"/>
      <c r="E796" s="35"/>
      <c r="F796" s="35"/>
      <c r="G796" s="35"/>
      <c r="H796" s="35"/>
      <c r="I796" s="35"/>
      <c r="J796" s="36"/>
      <c r="K796" s="19" t="s">
        <v>2084</v>
      </c>
    </row>
    <row r="797" spans="1:11">
      <c r="A797" s="258">
        <v>0</v>
      </c>
      <c r="B797" s="36">
        <v>77222</v>
      </c>
      <c r="C797" s="34" t="s">
        <v>4407</v>
      </c>
      <c r="D797" s="35"/>
      <c r="E797" s="35"/>
      <c r="F797" s="35"/>
      <c r="G797" s="35"/>
      <c r="H797" s="35"/>
      <c r="I797" s="35"/>
      <c r="J797" s="36"/>
      <c r="K797" s="19" t="s">
        <v>2084</v>
      </c>
    </row>
    <row r="798" spans="1:11">
      <c r="A798" s="258">
        <v>0</v>
      </c>
      <c r="B798" s="36">
        <v>81158</v>
      </c>
      <c r="C798" s="34" t="s">
        <v>4408</v>
      </c>
      <c r="D798" s="35"/>
      <c r="E798" s="35"/>
      <c r="F798" s="35"/>
      <c r="G798" s="35"/>
      <c r="H798" s="35"/>
      <c r="I798" s="35"/>
      <c r="J798" s="36"/>
      <c r="K798" s="19" t="s">
        <v>2084</v>
      </c>
    </row>
    <row r="799" spans="1:11" ht="21" customHeight="1">
      <c r="A799" s="258">
        <v>0</v>
      </c>
      <c r="B799" s="36">
        <v>82594</v>
      </c>
      <c r="C799" s="335" t="s">
        <v>4409</v>
      </c>
      <c r="D799" s="336"/>
      <c r="E799" s="336"/>
      <c r="F799" s="336"/>
      <c r="G799" s="336"/>
      <c r="H799" s="336"/>
      <c r="I799" s="336"/>
      <c r="J799" s="337"/>
      <c r="K799" s="19" t="s">
        <v>2084</v>
      </c>
    </row>
    <row r="800" spans="1:11" ht="21" customHeight="1">
      <c r="A800" s="258">
        <v>0</v>
      </c>
      <c r="B800" s="36">
        <v>82719</v>
      </c>
      <c r="C800" s="335" t="s">
        <v>4410</v>
      </c>
      <c r="D800" s="336"/>
      <c r="E800" s="336"/>
      <c r="F800" s="336"/>
      <c r="G800" s="336"/>
      <c r="H800" s="336"/>
      <c r="I800" s="336"/>
      <c r="J800" s="337"/>
      <c r="K800" s="19" t="s">
        <v>2084</v>
      </c>
    </row>
    <row r="801" spans="1:11">
      <c r="A801" s="258">
        <v>0</v>
      </c>
      <c r="B801" s="36">
        <v>82917</v>
      </c>
      <c r="C801" s="34" t="s">
        <v>4411</v>
      </c>
      <c r="D801" s="35"/>
      <c r="E801" s="35"/>
      <c r="F801" s="35"/>
      <c r="G801" s="35"/>
      <c r="H801" s="35"/>
      <c r="I801" s="35"/>
      <c r="J801" s="36"/>
      <c r="K801" s="19" t="s">
        <v>2084</v>
      </c>
    </row>
    <row r="802" spans="1:11">
      <c r="A802" s="258">
        <v>0</v>
      </c>
      <c r="B802" s="36">
        <v>84723</v>
      </c>
      <c r="C802" s="34" t="s">
        <v>4412</v>
      </c>
      <c r="D802" s="35"/>
      <c r="E802" s="35"/>
      <c r="F802" s="35"/>
      <c r="G802" s="35"/>
      <c r="H802" s="35"/>
      <c r="I802" s="35"/>
      <c r="J802" s="36"/>
      <c r="K802" s="19" t="s">
        <v>2084</v>
      </c>
    </row>
    <row r="803" spans="1:11">
      <c r="A803" s="258">
        <v>0</v>
      </c>
      <c r="B803" s="36">
        <v>89086</v>
      </c>
      <c r="C803" s="34" t="s">
        <v>4413</v>
      </c>
      <c r="D803" s="35"/>
      <c r="E803" s="35"/>
      <c r="F803" s="35"/>
      <c r="G803" s="35"/>
      <c r="H803" s="35"/>
      <c r="I803" s="35"/>
      <c r="J803" s="36"/>
      <c r="K803" s="19" t="s">
        <v>2084</v>
      </c>
    </row>
    <row r="804" spans="1:11">
      <c r="A804" s="258">
        <v>0</v>
      </c>
      <c r="B804" s="36">
        <v>89250</v>
      </c>
      <c r="C804" s="34" t="s">
        <v>4414</v>
      </c>
      <c r="D804" s="35"/>
      <c r="E804" s="35"/>
      <c r="F804" s="35"/>
      <c r="G804" s="35"/>
      <c r="H804" s="35"/>
      <c r="I804" s="35"/>
      <c r="J804" s="36"/>
      <c r="K804" s="19" t="s">
        <v>2084</v>
      </c>
    </row>
    <row r="805" spans="1:11">
      <c r="A805" s="258">
        <v>0</v>
      </c>
      <c r="B805" s="36">
        <v>89268</v>
      </c>
      <c r="C805" s="34" t="s">
        <v>4415</v>
      </c>
      <c r="D805" s="35"/>
      <c r="E805" s="35"/>
      <c r="F805" s="35"/>
      <c r="G805" s="35"/>
      <c r="H805" s="35"/>
      <c r="I805" s="35"/>
      <c r="J805" s="36"/>
      <c r="K805" s="19" t="s">
        <v>2084</v>
      </c>
    </row>
    <row r="806" spans="1:11">
      <c r="A806" s="258">
        <v>0</v>
      </c>
      <c r="B806" s="36">
        <v>89276</v>
      </c>
      <c r="C806" s="34" t="s">
        <v>4416</v>
      </c>
      <c r="D806" s="35"/>
      <c r="E806" s="35"/>
      <c r="F806" s="35"/>
      <c r="G806" s="35"/>
      <c r="H806" s="35"/>
      <c r="I806" s="35"/>
      <c r="J806" s="36"/>
      <c r="K806" s="19" t="s">
        <v>2084</v>
      </c>
    </row>
    <row r="807" spans="1:11">
      <c r="A807" s="258">
        <v>0</v>
      </c>
      <c r="B807" s="36">
        <v>97311</v>
      </c>
      <c r="C807" s="34" t="s">
        <v>4417</v>
      </c>
      <c r="D807" s="35"/>
      <c r="E807" s="35"/>
      <c r="F807" s="35"/>
      <c r="G807" s="35"/>
      <c r="H807" s="35"/>
      <c r="I807" s="35"/>
      <c r="J807" s="36"/>
      <c r="K807" s="19" t="s">
        <v>2084</v>
      </c>
    </row>
    <row r="808" spans="1:11">
      <c r="A808" s="258">
        <v>0</v>
      </c>
      <c r="B808" s="36">
        <v>120477</v>
      </c>
      <c r="C808" s="34" t="s">
        <v>4418</v>
      </c>
      <c r="D808" s="35"/>
      <c r="E808" s="35"/>
      <c r="F808" s="35"/>
      <c r="G808" s="35"/>
      <c r="H808" s="35"/>
      <c r="I808" s="35"/>
      <c r="J808" s="36"/>
      <c r="K808" s="19" t="s">
        <v>2084</v>
      </c>
    </row>
    <row r="809" spans="1:11">
      <c r="A809" s="258">
        <v>0</v>
      </c>
      <c r="B809" s="36">
        <v>121038</v>
      </c>
      <c r="C809" s="34" t="s">
        <v>4419</v>
      </c>
      <c r="D809" s="35"/>
      <c r="E809" s="35"/>
      <c r="F809" s="35"/>
      <c r="G809" s="35"/>
      <c r="H809" s="35"/>
      <c r="I809" s="35"/>
      <c r="J809" s="36"/>
      <c r="K809" s="19" t="s">
        <v>2084</v>
      </c>
    </row>
    <row r="810" spans="1:11">
      <c r="A810" s="258">
        <v>0</v>
      </c>
      <c r="B810" s="36">
        <v>122341</v>
      </c>
      <c r="C810" s="34" t="s">
        <v>4420</v>
      </c>
      <c r="D810" s="35"/>
      <c r="E810" s="35"/>
      <c r="F810" s="35"/>
      <c r="G810" s="35"/>
      <c r="H810" s="35"/>
      <c r="I810" s="35"/>
      <c r="J810" s="36"/>
      <c r="K810" s="19" t="s">
        <v>2084</v>
      </c>
    </row>
    <row r="811" spans="1:11">
      <c r="A811" s="258">
        <v>0</v>
      </c>
      <c r="B811" s="36">
        <v>134247</v>
      </c>
      <c r="C811" s="34" t="s">
        <v>4421</v>
      </c>
      <c r="D811" s="35"/>
      <c r="E811" s="35"/>
      <c r="F811" s="35"/>
      <c r="G811" s="35"/>
      <c r="H811" s="35"/>
      <c r="I811" s="35"/>
      <c r="J811" s="36"/>
      <c r="K811" s="19" t="s">
        <v>2084</v>
      </c>
    </row>
    <row r="812" spans="1:11">
      <c r="A812" s="258">
        <v>0</v>
      </c>
      <c r="B812" s="36">
        <v>134254</v>
      </c>
      <c r="C812" s="34" t="s">
        <v>4422</v>
      </c>
      <c r="D812" s="35"/>
      <c r="E812" s="35"/>
      <c r="F812" s="35"/>
      <c r="G812" s="35"/>
      <c r="H812" s="35"/>
      <c r="I812" s="35"/>
      <c r="J812" s="36"/>
      <c r="K812" s="19" t="s">
        <v>2084</v>
      </c>
    </row>
    <row r="813" spans="1:11">
      <c r="A813" s="258">
        <v>0</v>
      </c>
      <c r="B813" s="36">
        <v>134262</v>
      </c>
      <c r="C813" s="34" t="s">
        <v>4423</v>
      </c>
      <c r="D813" s="35"/>
      <c r="E813" s="35"/>
      <c r="F813" s="35"/>
      <c r="G813" s="35"/>
      <c r="H813" s="35"/>
      <c r="I813" s="35"/>
      <c r="J813" s="36"/>
      <c r="K813" s="19" t="s">
        <v>2084</v>
      </c>
    </row>
    <row r="814" spans="1:11">
      <c r="A814" s="258">
        <v>0</v>
      </c>
      <c r="B814" s="36">
        <v>134239</v>
      </c>
      <c r="C814" s="34" t="s">
        <v>4424</v>
      </c>
      <c r="D814" s="35"/>
      <c r="E814" s="35"/>
      <c r="F814" s="35"/>
      <c r="G814" s="35"/>
      <c r="H814" s="35"/>
      <c r="I814" s="35"/>
      <c r="J814" s="36"/>
      <c r="K814" s="19" t="s">
        <v>2084</v>
      </c>
    </row>
    <row r="815" spans="1:11">
      <c r="A815" s="258">
        <v>0</v>
      </c>
      <c r="B815" s="36">
        <v>134270</v>
      </c>
      <c r="C815" s="34" t="s">
        <v>4425</v>
      </c>
      <c r="D815" s="35"/>
      <c r="E815" s="35"/>
      <c r="F815" s="35"/>
      <c r="G815" s="35"/>
      <c r="H815" s="35"/>
      <c r="I815" s="35"/>
      <c r="J815" s="36"/>
      <c r="K815" s="19" t="s">
        <v>2084</v>
      </c>
    </row>
    <row r="816" spans="1:11">
      <c r="A816" s="258">
        <v>0</v>
      </c>
      <c r="B816" s="36">
        <v>134296</v>
      </c>
      <c r="C816" s="34" t="s">
        <v>4426</v>
      </c>
      <c r="D816" s="35"/>
      <c r="E816" s="35"/>
      <c r="F816" s="35"/>
      <c r="G816" s="35"/>
      <c r="H816" s="35"/>
      <c r="I816" s="35"/>
      <c r="J816" s="36"/>
      <c r="K816" s="19" t="s">
        <v>2084</v>
      </c>
    </row>
    <row r="817" spans="1:11">
      <c r="A817" s="258">
        <v>0</v>
      </c>
      <c r="B817" s="36">
        <v>134304</v>
      </c>
      <c r="C817" s="34" t="s">
        <v>4427</v>
      </c>
      <c r="D817" s="35"/>
      <c r="E817" s="35"/>
      <c r="F817" s="35"/>
      <c r="G817" s="35"/>
      <c r="H817" s="35"/>
      <c r="I817" s="35"/>
      <c r="J817" s="36"/>
      <c r="K817" s="19" t="s">
        <v>2084</v>
      </c>
    </row>
    <row r="818" spans="1:11">
      <c r="A818" s="258">
        <v>0</v>
      </c>
      <c r="B818" s="36">
        <v>134312</v>
      </c>
      <c r="C818" s="34" t="s">
        <v>4428</v>
      </c>
      <c r="D818" s="35"/>
      <c r="E818" s="35"/>
      <c r="F818" s="35"/>
      <c r="G818" s="35"/>
      <c r="H818" s="35"/>
      <c r="I818" s="35"/>
      <c r="J818" s="36"/>
      <c r="K818" s="19" t="s">
        <v>2084</v>
      </c>
    </row>
    <row r="819" spans="1:11">
      <c r="A819" s="258">
        <v>0</v>
      </c>
      <c r="B819" s="36">
        <v>134965</v>
      </c>
      <c r="C819" s="34" t="s">
        <v>4429</v>
      </c>
      <c r="D819" s="35"/>
      <c r="E819" s="35"/>
      <c r="F819" s="35"/>
      <c r="G819" s="35"/>
      <c r="H819" s="35"/>
      <c r="I819" s="35"/>
      <c r="J819" s="36"/>
      <c r="K819" s="19" t="s">
        <v>2084</v>
      </c>
    </row>
    <row r="820" spans="1:11">
      <c r="A820" s="258">
        <v>0</v>
      </c>
      <c r="B820" s="36">
        <v>137612</v>
      </c>
      <c r="C820" s="34" t="s">
        <v>4430</v>
      </c>
      <c r="D820" s="35"/>
      <c r="E820" s="35"/>
      <c r="F820" s="35"/>
      <c r="G820" s="35"/>
      <c r="H820" s="35"/>
      <c r="I820" s="35"/>
      <c r="J820" s="36"/>
      <c r="K820" s="19" t="s">
        <v>2084</v>
      </c>
    </row>
    <row r="821" spans="1:11">
      <c r="A821" s="258">
        <v>0</v>
      </c>
      <c r="B821" s="36">
        <v>149872</v>
      </c>
      <c r="C821" s="34" t="s">
        <v>4431</v>
      </c>
      <c r="D821" s="35"/>
      <c r="E821" s="35"/>
      <c r="F821" s="35"/>
      <c r="G821" s="35"/>
      <c r="H821" s="35"/>
      <c r="I821" s="35"/>
      <c r="J821" s="36"/>
      <c r="K821" s="19" t="s">
        <v>2084</v>
      </c>
    </row>
    <row r="822" spans="1:11">
      <c r="A822" s="258">
        <v>0</v>
      </c>
      <c r="B822" s="36">
        <v>163535</v>
      </c>
      <c r="C822" s="34" t="s">
        <v>4432</v>
      </c>
      <c r="D822" s="35"/>
      <c r="E822" s="35"/>
      <c r="F822" s="35"/>
      <c r="G822" s="35"/>
      <c r="H822" s="35"/>
      <c r="I822" s="35"/>
      <c r="J822" s="36"/>
      <c r="K822" s="19" t="s">
        <v>2084</v>
      </c>
    </row>
    <row r="823" spans="1:11">
      <c r="A823" s="258">
        <v>0</v>
      </c>
      <c r="B823" s="36">
        <v>163543</v>
      </c>
      <c r="C823" s="34" t="s">
        <v>4433</v>
      </c>
      <c r="D823" s="35"/>
      <c r="E823" s="35"/>
      <c r="F823" s="35"/>
      <c r="G823" s="35"/>
      <c r="H823" s="35"/>
      <c r="I823" s="35"/>
      <c r="J823" s="36"/>
      <c r="K823" s="19" t="s">
        <v>2084</v>
      </c>
    </row>
    <row r="824" spans="1:11">
      <c r="A824" s="258">
        <v>0</v>
      </c>
      <c r="B824" s="36">
        <v>176420</v>
      </c>
      <c r="C824" s="34" t="s">
        <v>4434</v>
      </c>
      <c r="D824" s="35"/>
      <c r="E824" s="35"/>
      <c r="F824" s="35"/>
      <c r="G824" s="35"/>
      <c r="H824" s="35"/>
      <c r="I824" s="35"/>
      <c r="J824" s="36"/>
      <c r="K824" s="19" t="s">
        <v>2084</v>
      </c>
    </row>
    <row r="825" spans="1:11" ht="12" thickBot="1">
      <c r="A825" s="258">
        <v>0</v>
      </c>
      <c r="B825" s="36">
        <v>199729</v>
      </c>
      <c r="C825" s="34" t="s">
        <v>4435</v>
      </c>
      <c r="D825" s="35"/>
      <c r="E825" s="35"/>
      <c r="F825" s="35"/>
      <c r="G825" s="35"/>
      <c r="H825" s="35"/>
      <c r="I825" s="35"/>
      <c r="J825" s="36"/>
      <c r="K825" s="19" t="s">
        <v>2084</v>
      </c>
    </row>
    <row r="826" spans="1:11" ht="12" customHeight="1">
      <c r="A826" s="258"/>
      <c r="B826" s="338" t="s">
        <v>754</v>
      </c>
      <c r="C826" s="338"/>
      <c r="D826" s="338"/>
      <c r="E826" s="338"/>
      <c r="F826" s="338"/>
      <c r="G826" s="338"/>
      <c r="H826" s="338"/>
      <c r="I826" s="338"/>
      <c r="J826" s="338"/>
      <c r="K826" s="339"/>
    </row>
    <row r="827" spans="1:11" ht="12" customHeight="1">
      <c r="A827" s="258">
        <v>0</v>
      </c>
      <c r="B827" s="264">
        <v>1097486</v>
      </c>
      <c r="C827" s="34" t="s">
        <v>4729</v>
      </c>
      <c r="D827" s="35"/>
      <c r="E827" s="35"/>
      <c r="F827" s="35"/>
      <c r="G827" s="35"/>
      <c r="H827" s="35"/>
      <c r="I827" s="35"/>
      <c r="J827" s="36"/>
      <c r="K827" s="19" t="s">
        <v>2084</v>
      </c>
    </row>
    <row r="828" spans="1:11" ht="12" customHeight="1">
      <c r="A828" s="258">
        <v>0</v>
      </c>
      <c r="B828" s="264">
        <v>1097999</v>
      </c>
      <c r="C828" s="34" t="s">
        <v>4730</v>
      </c>
      <c r="D828" s="35"/>
      <c r="E828" s="35"/>
      <c r="F828" s="35"/>
      <c r="G828" s="35"/>
      <c r="H828" s="35"/>
      <c r="I828" s="35"/>
      <c r="J828" s="36"/>
      <c r="K828" s="19" t="s">
        <v>2084</v>
      </c>
    </row>
    <row r="829" spans="1:11" ht="12" customHeight="1">
      <c r="A829" s="258">
        <v>0</v>
      </c>
      <c r="B829" s="264">
        <v>1098004</v>
      </c>
      <c r="C829" s="34" t="s">
        <v>4731</v>
      </c>
      <c r="D829" s="35"/>
      <c r="E829" s="35"/>
      <c r="F829" s="35"/>
      <c r="G829" s="35"/>
      <c r="H829" s="35"/>
      <c r="I829" s="35"/>
      <c r="J829" s="36"/>
      <c r="K829" s="19" t="s">
        <v>2084</v>
      </c>
    </row>
    <row r="830" spans="1:11" ht="12" customHeight="1">
      <c r="A830" s="258">
        <v>0</v>
      </c>
      <c r="B830" s="264">
        <v>1098054</v>
      </c>
      <c r="C830" s="34" t="s">
        <v>4732</v>
      </c>
      <c r="D830" s="35"/>
      <c r="E830" s="35"/>
      <c r="F830" s="35"/>
      <c r="G830" s="35"/>
      <c r="H830" s="35"/>
      <c r="I830" s="35"/>
      <c r="J830" s="36"/>
      <c r="K830" s="19" t="s">
        <v>2084</v>
      </c>
    </row>
    <row r="831" spans="1:11" ht="12" customHeight="1">
      <c r="A831" s="258">
        <v>0</v>
      </c>
      <c r="B831" s="264">
        <v>1101089</v>
      </c>
      <c r="C831" s="34" t="s">
        <v>4733</v>
      </c>
      <c r="D831" s="35"/>
      <c r="E831" s="35"/>
      <c r="F831" s="35"/>
      <c r="G831" s="35"/>
      <c r="H831" s="35"/>
      <c r="I831" s="35"/>
      <c r="J831" s="36"/>
      <c r="K831" s="19" t="s">
        <v>2084</v>
      </c>
    </row>
    <row r="832" spans="1:11" ht="12" customHeight="1">
      <c r="A832" s="258">
        <v>0</v>
      </c>
      <c r="B832" s="264">
        <v>1101097</v>
      </c>
      <c r="C832" s="34" t="s">
        <v>4734</v>
      </c>
      <c r="D832" s="35"/>
      <c r="E832" s="35"/>
      <c r="F832" s="35"/>
      <c r="G832" s="35"/>
      <c r="H832" s="35"/>
      <c r="I832" s="35"/>
      <c r="J832" s="36"/>
      <c r="K832" s="19" t="s">
        <v>2084</v>
      </c>
    </row>
    <row r="833" spans="1:11" ht="12" customHeight="1">
      <c r="A833" s="258">
        <v>0</v>
      </c>
      <c r="B833" s="264">
        <v>1101104</v>
      </c>
      <c r="C833" s="34" t="s">
        <v>4735</v>
      </c>
      <c r="D833" s="35"/>
      <c r="E833" s="35"/>
      <c r="F833" s="35"/>
      <c r="G833" s="35"/>
      <c r="H833" s="35"/>
      <c r="I833" s="35"/>
      <c r="J833" s="36"/>
      <c r="K833" s="19" t="s">
        <v>2084</v>
      </c>
    </row>
    <row r="834" spans="1:11" ht="12" customHeight="1">
      <c r="A834" s="258">
        <v>0</v>
      </c>
      <c r="B834" s="264">
        <v>1101112</v>
      </c>
      <c r="C834" s="34" t="s">
        <v>4736</v>
      </c>
      <c r="D834" s="35"/>
      <c r="E834" s="35"/>
      <c r="F834" s="35"/>
      <c r="G834" s="35"/>
      <c r="H834" s="35"/>
      <c r="I834" s="35"/>
      <c r="J834" s="36"/>
      <c r="K834" s="19" t="s">
        <v>2084</v>
      </c>
    </row>
    <row r="835" spans="1:11" ht="12" customHeight="1">
      <c r="A835" s="258">
        <v>0</v>
      </c>
      <c r="B835" s="264">
        <v>1101146</v>
      </c>
      <c r="C835" s="34" t="s">
        <v>4737</v>
      </c>
      <c r="D835" s="35"/>
      <c r="E835" s="35"/>
      <c r="F835" s="35"/>
      <c r="G835" s="35"/>
      <c r="H835" s="35"/>
      <c r="I835" s="35"/>
      <c r="J835" s="36"/>
      <c r="K835" s="19" t="s">
        <v>2084</v>
      </c>
    </row>
    <row r="836" spans="1:11" ht="12" customHeight="1">
      <c r="A836" s="258">
        <v>0</v>
      </c>
      <c r="B836" s="264">
        <v>1101154</v>
      </c>
      <c r="C836" s="34" t="s">
        <v>4738</v>
      </c>
      <c r="D836" s="35"/>
      <c r="E836" s="35"/>
      <c r="F836" s="35"/>
      <c r="G836" s="35"/>
      <c r="H836" s="35"/>
      <c r="I836" s="35"/>
      <c r="J836" s="36"/>
      <c r="K836" s="19" t="s">
        <v>2084</v>
      </c>
    </row>
    <row r="837" spans="1:11" ht="12" customHeight="1">
      <c r="A837" s="258">
        <v>0</v>
      </c>
      <c r="B837" s="264">
        <v>1101162</v>
      </c>
      <c r="C837" s="34" t="s">
        <v>4739</v>
      </c>
      <c r="D837" s="35"/>
      <c r="E837" s="35"/>
      <c r="F837" s="35"/>
      <c r="G837" s="35"/>
      <c r="H837" s="35"/>
      <c r="I837" s="35"/>
      <c r="J837" s="36"/>
      <c r="K837" s="19" t="s">
        <v>2084</v>
      </c>
    </row>
    <row r="838" spans="1:11" ht="12" customHeight="1">
      <c r="A838" s="258">
        <v>0</v>
      </c>
      <c r="B838" s="264">
        <v>1101500</v>
      </c>
      <c r="C838" s="34" t="s">
        <v>4740</v>
      </c>
      <c r="D838" s="35"/>
      <c r="E838" s="35"/>
      <c r="F838" s="35"/>
      <c r="G838" s="35"/>
      <c r="H838" s="35"/>
      <c r="I838" s="35"/>
      <c r="J838" s="36"/>
      <c r="K838" s="19" t="s">
        <v>2084</v>
      </c>
    </row>
    <row r="839" spans="1:11" ht="12" customHeight="1">
      <c r="A839" s="258">
        <v>0</v>
      </c>
      <c r="B839" s="264">
        <v>1101518</v>
      </c>
      <c r="C839" s="34" t="s">
        <v>4741</v>
      </c>
      <c r="D839" s="35"/>
      <c r="E839" s="35"/>
      <c r="F839" s="35"/>
      <c r="G839" s="35"/>
      <c r="H839" s="35"/>
      <c r="I839" s="35"/>
      <c r="J839" s="36"/>
      <c r="K839" s="19" t="s">
        <v>2084</v>
      </c>
    </row>
    <row r="840" spans="1:11" ht="12" customHeight="1">
      <c r="A840" s="258">
        <v>0</v>
      </c>
      <c r="B840" s="264">
        <v>1101667</v>
      </c>
      <c r="C840" s="34" t="s">
        <v>4742</v>
      </c>
      <c r="D840" s="35"/>
      <c r="E840" s="35"/>
      <c r="F840" s="35"/>
      <c r="G840" s="35"/>
      <c r="H840" s="35"/>
      <c r="I840" s="35"/>
      <c r="J840" s="36"/>
      <c r="K840" s="19" t="s">
        <v>2084</v>
      </c>
    </row>
    <row r="841" spans="1:11" ht="12" customHeight="1">
      <c r="A841" s="258">
        <v>0</v>
      </c>
      <c r="B841" s="264">
        <v>1102087</v>
      </c>
      <c r="C841" s="34" t="s">
        <v>4743</v>
      </c>
      <c r="D841" s="35"/>
      <c r="E841" s="35"/>
      <c r="F841" s="35"/>
      <c r="G841" s="35"/>
      <c r="H841" s="35"/>
      <c r="I841" s="35"/>
      <c r="J841" s="36"/>
      <c r="K841" s="19" t="s">
        <v>2084</v>
      </c>
    </row>
    <row r="842" spans="1:11" ht="12" customHeight="1">
      <c r="A842" s="258">
        <v>0</v>
      </c>
      <c r="B842" s="264">
        <v>1114298</v>
      </c>
      <c r="C842" s="34" t="s">
        <v>4744</v>
      </c>
      <c r="D842" s="35"/>
      <c r="E842" s="35"/>
      <c r="F842" s="35"/>
      <c r="G842" s="35"/>
      <c r="H842" s="35"/>
      <c r="I842" s="35"/>
      <c r="J842" s="36"/>
      <c r="K842" s="19" t="s">
        <v>2084</v>
      </c>
    </row>
    <row r="843" spans="1:11">
      <c r="A843" s="258">
        <v>0</v>
      </c>
      <c r="B843" s="36">
        <v>2923</v>
      </c>
      <c r="C843" s="34" t="s">
        <v>4436</v>
      </c>
      <c r="D843" s="35"/>
      <c r="E843" s="35"/>
      <c r="F843" s="35"/>
      <c r="G843" s="35"/>
      <c r="H843" s="35"/>
      <c r="I843" s="35"/>
      <c r="J843" s="36"/>
      <c r="K843" s="19" t="s">
        <v>2084</v>
      </c>
    </row>
    <row r="844" spans="1:11">
      <c r="A844" s="258">
        <v>0</v>
      </c>
      <c r="B844" s="36">
        <v>2949</v>
      </c>
      <c r="C844" s="34" t="s">
        <v>4437</v>
      </c>
      <c r="D844" s="35"/>
      <c r="E844" s="35"/>
      <c r="F844" s="35"/>
      <c r="G844" s="35"/>
      <c r="H844" s="35"/>
      <c r="I844" s="35"/>
      <c r="J844" s="36"/>
      <c r="K844" s="19" t="s">
        <v>2084</v>
      </c>
    </row>
    <row r="845" spans="1:11">
      <c r="A845" s="258">
        <v>0</v>
      </c>
      <c r="B845" s="36">
        <v>10934</v>
      </c>
      <c r="C845" s="34" t="s">
        <v>4438</v>
      </c>
      <c r="D845" s="35"/>
      <c r="E845" s="35"/>
      <c r="F845" s="35"/>
      <c r="G845" s="35"/>
      <c r="H845" s="35"/>
      <c r="I845" s="35"/>
      <c r="J845" s="36"/>
      <c r="K845" s="19" t="s">
        <v>2084</v>
      </c>
    </row>
    <row r="846" spans="1:11">
      <c r="A846" s="258">
        <v>0</v>
      </c>
      <c r="B846" s="36">
        <v>15511</v>
      </c>
      <c r="C846" s="34" t="s">
        <v>4439</v>
      </c>
      <c r="D846" s="35"/>
      <c r="E846" s="35"/>
      <c r="F846" s="35"/>
      <c r="G846" s="35"/>
      <c r="H846" s="35"/>
      <c r="I846" s="35"/>
      <c r="J846" s="36"/>
      <c r="K846" s="19" t="s">
        <v>2084</v>
      </c>
    </row>
    <row r="847" spans="1:11">
      <c r="A847" s="258">
        <v>0</v>
      </c>
      <c r="B847" s="36">
        <v>22046</v>
      </c>
      <c r="C847" s="34" t="s">
        <v>4440</v>
      </c>
      <c r="D847" s="35"/>
      <c r="E847" s="35"/>
      <c r="F847" s="35"/>
      <c r="G847" s="35"/>
      <c r="H847" s="35"/>
      <c r="I847" s="35"/>
      <c r="J847" s="36"/>
      <c r="K847" s="19" t="s">
        <v>2084</v>
      </c>
    </row>
    <row r="848" spans="1:11">
      <c r="A848" s="258">
        <v>0</v>
      </c>
      <c r="B848" s="36">
        <v>22137</v>
      </c>
      <c r="C848" s="34" t="s">
        <v>4441</v>
      </c>
      <c r="D848" s="35"/>
      <c r="E848" s="35"/>
      <c r="F848" s="35"/>
      <c r="G848" s="35"/>
      <c r="H848" s="35"/>
      <c r="I848" s="35"/>
      <c r="J848" s="36"/>
      <c r="K848" s="19" t="s">
        <v>2084</v>
      </c>
    </row>
    <row r="849" spans="1:11">
      <c r="A849" s="258">
        <v>0</v>
      </c>
      <c r="B849" s="36">
        <v>22160</v>
      </c>
      <c r="C849" s="34" t="s">
        <v>4442</v>
      </c>
      <c r="D849" s="35"/>
      <c r="E849" s="35"/>
      <c r="F849" s="35"/>
      <c r="G849" s="35"/>
      <c r="H849" s="35"/>
      <c r="I849" s="35"/>
      <c r="J849" s="36"/>
      <c r="K849" s="19" t="s">
        <v>2084</v>
      </c>
    </row>
    <row r="850" spans="1:11">
      <c r="A850" s="258">
        <v>0</v>
      </c>
      <c r="B850" s="36">
        <v>23804</v>
      </c>
      <c r="C850" s="34" t="s">
        <v>4443</v>
      </c>
      <c r="D850" s="35"/>
      <c r="E850" s="35"/>
      <c r="F850" s="35"/>
      <c r="G850" s="35"/>
      <c r="H850" s="35"/>
      <c r="I850" s="35"/>
      <c r="J850" s="36"/>
      <c r="K850" s="19" t="s">
        <v>2084</v>
      </c>
    </row>
    <row r="851" spans="1:11">
      <c r="A851" s="258">
        <v>0</v>
      </c>
      <c r="B851" s="36">
        <v>24471</v>
      </c>
      <c r="C851" s="34" t="s">
        <v>4444</v>
      </c>
      <c r="D851" s="35"/>
      <c r="E851" s="35"/>
      <c r="F851" s="35"/>
      <c r="G851" s="35"/>
      <c r="H851" s="35"/>
      <c r="I851" s="35"/>
      <c r="J851" s="36"/>
      <c r="K851" s="19" t="s">
        <v>2084</v>
      </c>
    </row>
    <row r="852" spans="1:11">
      <c r="A852" s="258">
        <v>0</v>
      </c>
      <c r="B852" s="36">
        <v>24521</v>
      </c>
      <c r="C852" s="34" t="s">
        <v>4445</v>
      </c>
      <c r="D852" s="35"/>
      <c r="E852" s="35"/>
      <c r="F852" s="35"/>
      <c r="G852" s="35"/>
      <c r="H852" s="35"/>
      <c r="I852" s="35"/>
      <c r="J852" s="36"/>
      <c r="K852" s="19" t="s">
        <v>2084</v>
      </c>
    </row>
    <row r="853" spans="1:11">
      <c r="A853" s="258">
        <v>0</v>
      </c>
      <c r="B853" s="36">
        <v>24554</v>
      </c>
      <c r="C853" s="34" t="s">
        <v>4446</v>
      </c>
      <c r="D853" s="35"/>
      <c r="E853" s="35"/>
      <c r="F853" s="35"/>
      <c r="G853" s="35"/>
      <c r="H853" s="35"/>
      <c r="I853" s="35"/>
      <c r="J853" s="36"/>
      <c r="K853" s="19" t="s">
        <v>2084</v>
      </c>
    </row>
    <row r="854" spans="1:11">
      <c r="A854" s="258">
        <v>0</v>
      </c>
      <c r="B854" s="36">
        <v>24562</v>
      </c>
      <c r="C854" s="34" t="s">
        <v>4447</v>
      </c>
      <c r="D854" s="35"/>
      <c r="E854" s="35"/>
      <c r="F854" s="35"/>
      <c r="G854" s="35"/>
      <c r="H854" s="35"/>
      <c r="I854" s="35"/>
      <c r="J854" s="36"/>
      <c r="K854" s="19" t="s">
        <v>2084</v>
      </c>
    </row>
    <row r="855" spans="1:11">
      <c r="A855" s="258">
        <v>0</v>
      </c>
      <c r="B855" s="36">
        <v>52183</v>
      </c>
      <c r="C855" s="34" t="s">
        <v>4448</v>
      </c>
      <c r="D855" s="35"/>
      <c r="E855" s="35"/>
      <c r="F855" s="35"/>
      <c r="G855" s="35"/>
      <c r="H855" s="35"/>
      <c r="I855" s="35"/>
      <c r="J855" s="36"/>
      <c r="K855" s="19" t="s">
        <v>2084</v>
      </c>
    </row>
    <row r="856" spans="1:11">
      <c r="A856" s="258">
        <v>0</v>
      </c>
      <c r="B856" s="36">
        <v>59295</v>
      </c>
      <c r="C856" s="34" t="s">
        <v>4449</v>
      </c>
      <c r="D856" s="35"/>
      <c r="E856" s="35"/>
      <c r="F856" s="35"/>
      <c r="G856" s="35"/>
      <c r="H856" s="35"/>
      <c r="I856" s="35"/>
      <c r="J856" s="36"/>
      <c r="K856" s="19" t="s">
        <v>2084</v>
      </c>
    </row>
    <row r="857" spans="1:11">
      <c r="A857" s="258">
        <v>0</v>
      </c>
      <c r="B857" s="36">
        <v>78360</v>
      </c>
      <c r="C857" s="34" t="s">
        <v>4450</v>
      </c>
      <c r="D857" s="35"/>
      <c r="E857" s="35"/>
      <c r="F857" s="35"/>
      <c r="G857" s="35"/>
      <c r="H857" s="35"/>
      <c r="I857" s="35"/>
      <c r="J857" s="36"/>
      <c r="K857" s="19" t="s">
        <v>2084</v>
      </c>
    </row>
    <row r="858" spans="1:11">
      <c r="A858" s="258">
        <v>0</v>
      </c>
      <c r="B858" s="36">
        <v>80457</v>
      </c>
      <c r="C858" s="34" t="s">
        <v>4451</v>
      </c>
      <c r="D858" s="35"/>
      <c r="E858" s="35"/>
      <c r="F858" s="35"/>
      <c r="G858" s="35"/>
      <c r="H858" s="35"/>
      <c r="I858" s="35"/>
      <c r="J858" s="36"/>
      <c r="K858" s="19" t="s">
        <v>2084</v>
      </c>
    </row>
    <row r="859" spans="1:11">
      <c r="A859" s="258">
        <v>0</v>
      </c>
      <c r="B859" s="36">
        <v>81810</v>
      </c>
      <c r="C859" s="34" t="s">
        <v>4452</v>
      </c>
      <c r="D859" s="35"/>
      <c r="E859" s="35"/>
      <c r="F859" s="35"/>
      <c r="G859" s="35"/>
      <c r="H859" s="35"/>
      <c r="I859" s="35"/>
      <c r="J859" s="36"/>
      <c r="K859" s="19" t="s">
        <v>2084</v>
      </c>
    </row>
    <row r="860" spans="1:11">
      <c r="A860" s="258">
        <v>0</v>
      </c>
      <c r="B860" s="36">
        <v>83113</v>
      </c>
      <c r="C860" s="34" t="s">
        <v>4453</v>
      </c>
      <c r="D860" s="35"/>
      <c r="E860" s="35"/>
      <c r="F860" s="35"/>
      <c r="G860" s="35"/>
      <c r="H860" s="35"/>
      <c r="I860" s="35"/>
      <c r="J860" s="36"/>
      <c r="K860" s="19" t="s">
        <v>2084</v>
      </c>
    </row>
    <row r="861" spans="1:11">
      <c r="A861" s="258">
        <v>0</v>
      </c>
      <c r="B861" s="36">
        <v>83394</v>
      </c>
      <c r="C861" s="34" t="s">
        <v>4454</v>
      </c>
      <c r="D861" s="35"/>
      <c r="E861" s="35"/>
      <c r="F861" s="35"/>
      <c r="G861" s="35"/>
      <c r="H861" s="35"/>
      <c r="I861" s="35"/>
      <c r="J861" s="36"/>
      <c r="K861" s="19" t="s">
        <v>2084</v>
      </c>
    </row>
    <row r="862" spans="1:11">
      <c r="A862" s="258">
        <v>0</v>
      </c>
      <c r="B862" s="36">
        <v>84764</v>
      </c>
      <c r="C862" s="34" t="s">
        <v>4455</v>
      </c>
      <c r="D862" s="35"/>
      <c r="E862" s="35"/>
      <c r="F862" s="35"/>
      <c r="G862" s="35"/>
      <c r="H862" s="35"/>
      <c r="I862" s="35"/>
      <c r="J862" s="36"/>
      <c r="K862" s="19" t="s">
        <v>2084</v>
      </c>
    </row>
    <row r="863" spans="1:11">
      <c r="A863" s="258">
        <v>0</v>
      </c>
      <c r="B863" s="36">
        <v>84871</v>
      </c>
      <c r="C863" s="34" t="s">
        <v>4456</v>
      </c>
      <c r="D863" s="35"/>
      <c r="E863" s="35"/>
      <c r="F863" s="35"/>
      <c r="G863" s="35"/>
      <c r="H863" s="35"/>
      <c r="I863" s="35"/>
      <c r="J863" s="36"/>
      <c r="K863" s="19" t="s">
        <v>2084</v>
      </c>
    </row>
    <row r="864" spans="1:11">
      <c r="A864" s="258">
        <v>0</v>
      </c>
      <c r="B864" s="36">
        <v>85373</v>
      </c>
      <c r="C864" s="34" t="s">
        <v>4457</v>
      </c>
      <c r="D864" s="35"/>
      <c r="E864" s="35"/>
      <c r="F864" s="35"/>
      <c r="G864" s="35"/>
      <c r="H864" s="35"/>
      <c r="I864" s="35"/>
      <c r="J864" s="36"/>
      <c r="K864" s="19" t="s">
        <v>2084</v>
      </c>
    </row>
    <row r="865" spans="1:11">
      <c r="A865" s="258">
        <v>0</v>
      </c>
      <c r="B865" s="36">
        <v>94979</v>
      </c>
      <c r="C865" s="34" t="s">
        <v>4458</v>
      </c>
      <c r="D865" s="35"/>
      <c r="E865" s="35"/>
      <c r="F865" s="35"/>
      <c r="G865" s="35"/>
      <c r="H865" s="35"/>
      <c r="I865" s="35"/>
      <c r="J865" s="36"/>
      <c r="K865" s="19" t="s">
        <v>2084</v>
      </c>
    </row>
    <row r="866" spans="1:11">
      <c r="A866" s="258">
        <v>0</v>
      </c>
      <c r="B866" s="36">
        <v>95000</v>
      </c>
      <c r="C866" s="34" t="s">
        <v>4459</v>
      </c>
      <c r="D866" s="35"/>
      <c r="E866" s="35"/>
      <c r="F866" s="35"/>
      <c r="G866" s="35"/>
      <c r="H866" s="35"/>
      <c r="I866" s="35"/>
      <c r="J866" s="36"/>
      <c r="K866" s="19" t="s">
        <v>2084</v>
      </c>
    </row>
    <row r="867" spans="1:11">
      <c r="A867" s="258">
        <v>0</v>
      </c>
      <c r="B867" s="36">
        <v>95851</v>
      </c>
      <c r="C867" s="34" t="s">
        <v>4460</v>
      </c>
      <c r="D867" s="35"/>
      <c r="E867" s="35"/>
      <c r="F867" s="35"/>
      <c r="G867" s="35"/>
      <c r="H867" s="35"/>
      <c r="I867" s="35"/>
      <c r="J867" s="36"/>
      <c r="K867" s="19" t="s">
        <v>2084</v>
      </c>
    </row>
    <row r="868" spans="1:11">
      <c r="A868" s="258">
        <v>0</v>
      </c>
      <c r="B868" s="36">
        <v>96750</v>
      </c>
      <c r="C868" s="34" t="s">
        <v>4461</v>
      </c>
      <c r="D868" s="35"/>
      <c r="E868" s="35"/>
      <c r="F868" s="35"/>
      <c r="G868" s="35"/>
      <c r="H868" s="35"/>
      <c r="I868" s="35"/>
      <c r="J868" s="36"/>
      <c r="K868" s="19" t="s">
        <v>2084</v>
      </c>
    </row>
    <row r="869" spans="1:11">
      <c r="A869" s="258">
        <v>0</v>
      </c>
      <c r="B869" s="36">
        <v>96883</v>
      </c>
      <c r="C869" s="34" t="s">
        <v>4462</v>
      </c>
      <c r="D869" s="35"/>
      <c r="E869" s="35"/>
      <c r="F869" s="35"/>
      <c r="G869" s="35"/>
      <c r="H869" s="35"/>
      <c r="I869" s="35"/>
      <c r="J869" s="36"/>
      <c r="K869" s="19" t="s">
        <v>2084</v>
      </c>
    </row>
    <row r="870" spans="1:11">
      <c r="A870" s="258">
        <v>0</v>
      </c>
      <c r="B870" s="36">
        <v>121327</v>
      </c>
      <c r="C870" s="34" t="s">
        <v>4463</v>
      </c>
      <c r="D870" s="35"/>
      <c r="E870" s="35"/>
      <c r="F870" s="35"/>
      <c r="G870" s="35"/>
      <c r="H870" s="35"/>
      <c r="I870" s="35"/>
      <c r="J870" s="36"/>
      <c r="K870" s="19" t="s">
        <v>2084</v>
      </c>
    </row>
    <row r="871" spans="1:11">
      <c r="A871" s="258">
        <v>0</v>
      </c>
      <c r="B871" s="36">
        <v>158808</v>
      </c>
      <c r="C871" s="34" t="s">
        <v>4464</v>
      </c>
      <c r="D871" s="35"/>
      <c r="E871" s="35"/>
      <c r="F871" s="35"/>
      <c r="G871" s="35"/>
      <c r="H871" s="35"/>
      <c r="I871" s="35"/>
      <c r="J871" s="36"/>
      <c r="K871" s="19" t="s">
        <v>2084</v>
      </c>
    </row>
    <row r="872" spans="1:11">
      <c r="A872" s="258">
        <v>0</v>
      </c>
      <c r="B872" s="36">
        <v>158824</v>
      </c>
      <c r="C872" s="34" t="s">
        <v>4465</v>
      </c>
      <c r="D872" s="35"/>
      <c r="E872" s="35"/>
      <c r="F872" s="35"/>
      <c r="G872" s="35"/>
      <c r="H872" s="35"/>
      <c r="I872" s="35"/>
      <c r="J872" s="36"/>
      <c r="K872" s="19" t="s">
        <v>2084</v>
      </c>
    </row>
    <row r="873" spans="1:11">
      <c r="A873" s="258">
        <v>0</v>
      </c>
      <c r="B873" s="36">
        <v>148239</v>
      </c>
      <c r="C873" s="34" t="s">
        <v>4466</v>
      </c>
      <c r="D873" s="35"/>
      <c r="E873" s="35"/>
      <c r="F873" s="35"/>
      <c r="G873" s="35"/>
      <c r="H873" s="35"/>
      <c r="I873" s="35"/>
      <c r="J873" s="36"/>
      <c r="K873" s="19" t="s">
        <v>2084</v>
      </c>
    </row>
    <row r="874" spans="1:11">
      <c r="A874" s="258">
        <v>0</v>
      </c>
      <c r="B874" s="36">
        <v>148270</v>
      </c>
      <c r="C874" s="34" t="s">
        <v>4467</v>
      </c>
      <c r="D874" s="35"/>
      <c r="E874" s="35"/>
      <c r="F874" s="35"/>
      <c r="G874" s="35"/>
      <c r="H874" s="35"/>
      <c r="I874" s="35"/>
      <c r="J874" s="36"/>
      <c r="K874" s="19" t="s">
        <v>2084</v>
      </c>
    </row>
    <row r="875" spans="1:11">
      <c r="A875" s="258">
        <v>0</v>
      </c>
      <c r="B875" s="36">
        <v>148528</v>
      </c>
      <c r="C875" s="34" t="s">
        <v>4468</v>
      </c>
      <c r="D875" s="35"/>
      <c r="E875" s="35"/>
      <c r="F875" s="35"/>
      <c r="G875" s="35"/>
      <c r="H875" s="35"/>
      <c r="I875" s="35"/>
      <c r="J875" s="36"/>
      <c r="K875" s="19" t="s">
        <v>2084</v>
      </c>
    </row>
    <row r="876" spans="1:11">
      <c r="A876" s="258">
        <v>0</v>
      </c>
      <c r="B876" s="36">
        <v>157362</v>
      </c>
      <c r="C876" s="34" t="s">
        <v>4469</v>
      </c>
      <c r="D876" s="35"/>
      <c r="E876" s="35"/>
      <c r="F876" s="35"/>
      <c r="G876" s="35"/>
      <c r="H876" s="35"/>
      <c r="I876" s="35"/>
      <c r="J876" s="36"/>
      <c r="K876" s="19" t="s">
        <v>2084</v>
      </c>
    </row>
    <row r="877" spans="1:11">
      <c r="A877" s="258">
        <v>0</v>
      </c>
      <c r="B877" s="36">
        <v>171496</v>
      </c>
      <c r="C877" s="34" t="s">
        <v>4470</v>
      </c>
      <c r="D877" s="35"/>
      <c r="E877" s="35"/>
      <c r="F877" s="35"/>
      <c r="G877" s="35"/>
      <c r="H877" s="35"/>
      <c r="I877" s="35"/>
      <c r="J877" s="36"/>
      <c r="K877" s="19" t="s">
        <v>2084</v>
      </c>
    </row>
    <row r="878" spans="1:11">
      <c r="A878" s="258">
        <v>0</v>
      </c>
      <c r="B878" s="36">
        <v>206151</v>
      </c>
      <c r="C878" s="34" t="s">
        <v>4471</v>
      </c>
      <c r="D878" s="35"/>
      <c r="E878" s="35"/>
      <c r="F878" s="35"/>
      <c r="G878" s="35"/>
      <c r="H878" s="35"/>
      <c r="I878" s="35"/>
      <c r="J878" s="36"/>
      <c r="K878" s="19" t="s">
        <v>2084</v>
      </c>
    </row>
    <row r="879" spans="1:11" ht="12" thickBot="1">
      <c r="A879" s="258">
        <v>0</v>
      </c>
      <c r="B879" s="36">
        <v>215053</v>
      </c>
      <c r="C879" s="34" t="s">
        <v>4472</v>
      </c>
      <c r="D879" s="35"/>
      <c r="E879" s="35"/>
      <c r="F879" s="35"/>
      <c r="G879" s="35"/>
      <c r="H879" s="35"/>
      <c r="I879" s="35"/>
      <c r="J879" s="36"/>
      <c r="K879" s="19" t="s">
        <v>2084</v>
      </c>
    </row>
    <row r="880" spans="1:11" ht="12" customHeight="1">
      <c r="A880" s="258"/>
      <c r="B880" s="338" t="s">
        <v>755</v>
      </c>
      <c r="C880" s="338"/>
      <c r="D880" s="338"/>
      <c r="E880" s="338"/>
      <c r="F880" s="338"/>
      <c r="G880" s="338"/>
      <c r="H880" s="338"/>
      <c r="I880" s="338"/>
      <c r="J880" s="338"/>
      <c r="K880" s="339"/>
    </row>
    <row r="881" spans="1:11">
      <c r="A881" s="258">
        <v>0</v>
      </c>
      <c r="B881" s="36">
        <v>5868</v>
      </c>
      <c r="C881" s="34" t="s">
        <v>4473</v>
      </c>
      <c r="D881" s="35"/>
      <c r="E881" s="35"/>
      <c r="F881" s="35"/>
      <c r="G881" s="35"/>
      <c r="H881" s="35"/>
      <c r="I881" s="35"/>
      <c r="J881" s="36"/>
      <c r="K881" s="19" t="s">
        <v>2084</v>
      </c>
    </row>
    <row r="882" spans="1:11">
      <c r="A882" s="258"/>
      <c r="B882" s="36">
        <v>15206</v>
      </c>
      <c r="C882" s="34" t="s">
        <v>5046</v>
      </c>
      <c r="D882" s="35"/>
      <c r="E882" s="35"/>
      <c r="F882" s="35"/>
      <c r="G882" s="35"/>
      <c r="H882" s="35"/>
      <c r="I882" s="35"/>
      <c r="J882" s="36"/>
      <c r="K882" s="19" t="s">
        <v>2084</v>
      </c>
    </row>
    <row r="883" spans="1:11">
      <c r="A883" s="258">
        <v>0</v>
      </c>
      <c r="B883" s="36">
        <v>17376</v>
      </c>
      <c r="C883" s="34" t="s">
        <v>4474</v>
      </c>
      <c r="D883" s="35"/>
      <c r="E883" s="35"/>
      <c r="F883" s="35"/>
      <c r="G883" s="35"/>
      <c r="H883" s="35"/>
      <c r="I883" s="35"/>
      <c r="J883" s="36"/>
      <c r="K883" s="19" t="s">
        <v>2084</v>
      </c>
    </row>
    <row r="884" spans="1:11">
      <c r="A884" s="258">
        <v>0</v>
      </c>
      <c r="B884" s="36">
        <v>17384</v>
      </c>
      <c r="C884" s="34" t="s">
        <v>4475</v>
      </c>
      <c r="D884" s="35"/>
      <c r="E884" s="35"/>
      <c r="F884" s="35"/>
      <c r="G884" s="35"/>
      <c r="H884" s="35"/>
      <c r="I884" s="35"/>
      <c r="J884" s="36"/>
      <c r="K884" s="19" t="s">
        <v>2084</v>
      </c>
    </row>
    <row r="885" spans="1:11">
      <c r="A885" s="258">
        <v>0</v>
      </c>
      <c r="B885" s="36">
        <v>19869</v>
      </c>
      <c r="C885" s="34" t="s">
        <v>4476</v>
      </c>
      <c r="D885" s="35"/>
      <c r="E885" s="35"/>
      <c r="F885" s="35"/>
      <c r="G885" s="35"/>
      <c r="H885" s="35"/>
      <c r="I885" s="35"/>
      <c r="J885" s="36"/>
      <c r="K885" s="19" t="s">
        <v>2084</v>
      </c>
    </row>
    <row r="886" spans="1:11">
      <c r="A886" s="258">
        <v>0</v>
      </c>
      <c r="B886" s="36">
        <v>20677</v>
      </c>
      <c r="C886" s="34" t="s">
        <v>4477</v>
      </c>
      <c r="D886" s="35"/>
      <c r="E886" s="35"/>
      <c r="F886" s="35"/>
      <c r="G886" s="35"/>
      <c r="H886" s="35"/>
      <c r="I886" s="35"/>
      <c r="J886" s="36"/>
      <c r="K886" s="19" t="s">
        <v>2084</v>
      </c>
    </row>
    <row r="887" spans="1:11">
      <c r="A887" s="258">
        <v>0</v>
      </c>
      <c r="B887" s="36">
        <v>23085</v>
      </c>
      <c r="C887" s="34" t="s">
        <v>4478</v>
      </c>
      <c r="D887" s="35"/>
      <c r="E887" s="35"/>
      <c r="F887" s="35"/>
      <c r="G887" s="35"/>
      <c r="H887" s="35"/>
      <c r="I887" s="35"/>
      <c r="J887" s="36"/>
      <c r="K887" s="19" t="s">
        <v>2084</v>
      </c>
    </row>
    <row r="888" spans="1:11">
      <c r="A888" s="258">
        <v>0</v>
      </c>
      <c r="B888" s="36">
        <v>25890</v>
      </c>
      <c r="C888" s="34" t="s">
        <v>4479</v>
      </c>
      <c r="D888" s="35"/>
      <c r="E888" s="35"/>
      <c r="F888" s="35"/>
      <c r="G888" s="35"/>
      <c r="H888" s="35"/>
      <c r="I888" s="35"/>
      <c r="J888" s="36"/>
      <c r="K888" s="19" t="s">
        <v>2084</v>
      </c>
    </row>
    <row r="889" spans="1:11">
      <c r="A889" s="258">
        <v>0</v>
      </c>
      <c r="B889" s="36">
        <v>62075</v>
      </c>
      <c r="C889" s="34" t="s">
        <v>4480</v>
      </c>
      <c r="D889" s="35"/>
      <c r="E889" s="35"/>
      <c r="F889" s="35"/>
      <c r="G889" s="35"/>
      <c r="H889" s="35"/>
      <c r="I889" s="35"/>
      <c r="J889" s="36"/>
      <c r="K889" s="19" t="s">
        <v>2084</v>
      </c>
    </row>
    <row r="890" spans="1:11">
      <c r="A890" s="258">
        <v>0</v>
      </c>
      <c r="B890" s="36">
        <v>88484</v>
      </c>
      <c r="C890" s="34" t="s">
        <v>4481</v>
      </c>
      <c r="D890" s="35"/>
      <c r="E890" s="35"/>
      <c r="F890" s="35"/>
      <c r="G890" s="35"/>
      <c r="H890" s="35"/>
      <c r="I890" s="35"/>
      <c r="J890" s="36"/>
      <c r="K890" s="19" t="s">
        <v>2084</v>
      </c>
    </row>
    <row r="891" spans="1:11">
      <c r="A891" s="258">
        <v>0</v>
      </c>
      <c r="B891" s="36">
        <v>120717</v>
      </c>
      <c r="C891" s="34" t="s">
        <v>4482</v>
      </c>
      <c r="D891" s="35"/>
      <c r="E891" s="35"/>
      <c r="F891" s="35"/>
      <c r="G891" s="35"/>
      <c r="H891" s="35"/>
      <c r="I891" s="35"/>
      <c r="J891" s="36"/>
      <c r="K891" s="19" t="s">
        <v>2084</v>
      </c>
    </row>
    <row r="892" spans="1:11">
      <c r="A892" s="258">
        <v>0</v>
      </c>
      <c r="B892" s="36">
        <v>120725</v>
      </c>
      <c r="C892" s="34" t="s">
        <v>4483</v>
      </c>
      <c r="D892" s="35"/>
      <c r="E892" s="35"/>
      <c r="F892" s="35"/>
      <c r="G892" s="35"/>
      <c r="H892" s="35"/>
      <c r="I892" s="35"/>
      <c r="J892" s="36"/>
      <c r="K892" s="19" t="s">
        <v>2084</v>
      </c>
    </row>
    <row r="893" spans="1:11">
      <c r="A893" s="258">
        <v>0</v>
      </c>
      <c r="B893" s="36">
        <v>120733</v>
      </c>
      <c r="C893" s="34" t="s">
        <v>4484</v>
      </c>
      <c r="D893" s="35"/>
      <c r="E893" s="35"/>
      <c r="F893" s="35"/>
      <c r="G893" s="35"/>
      <c r="H893" s="35"/>
      <c r="I893" s="35"/>
      <c r="J893" s="36"/>
      <c r="K893" s="19" t="s">
        <v>2084</v>
      </c>
    </row>
    <row r="894" spans="1:11">
      <c r="A894" s="258">
        <v>0</v>
      </c>
      <c r="B894" s="36">
        <v>120808</v>
      </c>
      <c r="C894" s="34" t="s">
        <v>4485</v>
      </c>
      <c r="D894" s="35"/>
      <c r="E894" s="35"/>
      <c r="F894" s="35"/>
      <c r="G894" s="35"/>
      <c r="H894" s="35"/>
      <c r="I894" s="35"/>
      <c r="J894" s="36"/>
      <c r="K894" s="19" t="s">
        <v>2084</v>
      </c>
    </row>
    <row r="895" spans="1:11">
      <c r="A895" s="258">
        <v>0</v>
      </c>
      <c r="B895" s="36">
        <v>120816</v>
      </c>
      <c r="C895" s="34" t="s">
        <v>4486</v>
      </c>
      <c r="D895" s="35"/>
      <c r="E895" s="35"/>
      <c r="F895" s="35"/>
      <c r="G895" s="35"/>
      <c r="H895" s="35"/>
      <c r="I895" s="35"/>
      <c r="J895" s="36"/>
      <c r="K895" s="19" t="s">
        <v>2084</v>
      </c>
    </row>
    <row r="896" spans="1:11">
      <c r="A896" s="258">
        <v>0</v>
      </c>
      <c r="B896" s="36">
        <v>122481</v>
      </c>
      <c r="C896" s="34" t="s">
        <v>4761</v>
      </c>
      <c r="D896" s="35"/>
      <c r="E896" s="35"/>
      <c r="F896" s="35"/>
      <c r="G896" s="35"/>
      <c r="H896" s="35"/>
      <c r="I896" s="35"/>
      <c r="J896" s="36"/>
      <c r="K896" s="19" t="s">
        <v>2084</v>
      </c>
    </row>
    <row r="897" spans="1:11">
      <c r="A897" s="258">
        <v>0</v>
      </c>
      <c r="B897" s="36">
        <v>187708</v>
      </c>
      <c r="C897" s="34" t="s">
        <v>4487</v>
      </c>
      <c r="D897" s="35"/>
      <c r="E897" s="35"/>
      <c r="F897" s="35"/>
      <c r="G897" s="35"/>
      <c r="H897" s="35"/>
      <c r="I897" s="35"/>
      <c r="J897" s="36"/>
      <c r="K897" s="19" t="s">
        <v>2084</v>
      </c>
    </row>
    <row r="898" spans="1:11">
      <c r="A898" s="258">
        <v>0</v>
      </c>
      <c r="B898" s="36">
        <v>14233</v>
      </c>
      <c r="C898" s="34" t="s">
        <v>4488</v>
      </c>
      <c r="D898" s="35"/>
      <c r="E898" s="35"/>
      <c r="F898" s="35"/>
      <c r="G898" s="35"/>
      <c r="H898" s="35"/>
      <c r="I898" s="35"/>
      <c r="J898" s="36"/>
      <c r="K898" s="19" t="s">
        <v>2084</v>
      </c>
    </row>
    <row r="899" spans="1:11">
      <c r="A899" s="258">
        <v>0</v>
      </c>
      <c r="B899" s="36">
        <v>18937</v>
      </c>
      <c r="C899" s="34" t="s">
        <v>4489</v>
      </c>
      <c r="D899" s="35"/>
      <c r="E899" s="35"/>
      <c r="F899" s="35"/>
      <c r="G899" s="35"/>
      <c r="H899" s="35"/>
      <c r="I899" s="35"/>
      <c r="J899" s="36"/>
      <c r="K899" s="19" t="s">
        <v>2084</v>
      </c>
    </row>
    <row r="900" spans="1:11">
      <c r="A900" s="258">
        <v>0</v>
      </c>
      <c r="B900" s="36">
        <v>19018</v>
      </c>
      <c r="C900" s="34" t="s">
        <v>4490</v>
      </c>
      <c r="D900" s="35"/>
      <c r="E900" s="35"/>
      <c r="F900" s="35"/>
      <c r="G900" s="35"/>
      <c r="H900" s="35"/>
      <c r="I900" s="35"/>
      <c r="J900" s="36"/>
      <c r="K900" s="19" t="s">
        <v>2084</v>
      </c>
    </row>
    <row r="901" spans="1:11">
      <c r="A901" s="258">
        <v>0</v>
      </c>
      <c r="B901" s="36">
        <v>19026</v>
      </c>
      <c r="C901" s="34" t="s">
        <v>4491</v>
      </c>
      <c r="D901" s="35"/>
      <c r="E901" s="35"/>
      <c r="F901" s="35"/>
      <c r="G901" s="35"/>
      <c r="H901" s="35"/>
      <c r="I901" s="35"/>
      <c r="J901" s="36"/>
      <c r="K901" s="19" t="s">
        <v>2084</v>
      </c>
    </row>
    <row r="902" spans="1:11">
      <c r="A902" s="258">
        <v>0</v>
      </c>
      <c r="B902" s="36">
        <v>47530</v>
      </c>
      <c r="C902" s="34" t="s">
        <v>4492</v>
      </c>
      <c r="D902" s="35"/>
      <c r="E902" s="35"/>
      <c r="F902" s="35"/>
      <c r="G902" s="35"/>
      <c r="H902" s="35"/>
      <c r="I902" s="35"/>
      <c r="J902" s="36"/>
      <c r="K902" s="19" t="s">
        <v>2084</v>
      </c>
    </row>
    <row r="903" spans="1:11">
      <c r="A903" s="258">
        <v>0</v>
      </c>
      <c r="B903" s="36">
        <v>72769</v>
      </c>
      <c r="C903" s="34" t="s">
        <v>4493</v>
      </c>
      <c r="D903" s="35"/>
      <c r="E903" s="35"/>
      <c r="F903" s="35"/>
      <c r="G903" s="35"/>
      <c r="H903" s="35"/>
      <c r="I903" s="35"/>
      <c r="J903" s="36"/>
      <c r="K903" s="19" t="s">
        <v>2084</v>
      </c>
    </row>
    <row r="904" spans="1:11">
      <c r="A904" s="258">
        <v>0</v>
      </c>
      <c r="B904" s="36">
        <v>3525</v>
      </c>
      <c r="C904" s="34" t="s">
        <v>4494</v>
      </c>
      <c r="D904" s="35"/>
      <c r="E904" s="35"/>
      <c r="F904" s="35"/>
      <c r="G904" s="35"/>
      <c r="H904" s="35"/>
      <c r="I904" s="35"/>
      <c r="J904" s="36"/>
      <c r="K904" s="19" t="s">
        <v>2084</v>
      </c>
    </row>
    <row r="905" spans="1:11">
      <c r="A905" s="258">
        <v>0</v>
      </c>
      <c r="B905" s="36">
        <v>9472</v>
      </c>
      <c r="C905" s="34" t="s">
        <v>4495</v>
      </c>
      <c r="D905" s="35"/>
      <c r="E905" s="35"/>
      <c r="F905" s="35"/>
      <c r="G905" s="35"/>
      <c r="H905" s="35"/>
      <c r="I905" s="35"/>
      <c r="J905" s="36"/>
      <c r="K905" s="19" t="s">
        <v>2084</v>
      </c>
    </row>
    <row r="906" spans="1:11">
      <c r="A906" s="258">
        <v>0</v>
      </c>
      <c r="B906" s="36">
        <v>14373</v>
      </c>
      <c r="C906" s="34" t="s">
        <v>4496</v>
      </c>
      <c r="D906" s="35"/>
      <c r="E906" s="35"/>
      <c r="F906" s="35"/>
      <c r="G906" s="35"/>
      <c r="H906" s="35"/>
      <c r="I906" s="35"/>
      <c r="J906" s="36"/>
      <c r="K906" s="19" t="s">
        <v>2084</v>
      </c>
    </row>
    <row r="907" spans="1:11">
      <c r="A907" s="258">
        <v>0</v>
      </c>
      <c r="B907" s="36">
        <v>19216</v>
      </c>
      <c r="C907" s="34" t="s">
        <v>4497</v>
      </c>
      <c r="D907" s="35"/>
      <c r="E907" s="35"/>
      <c r="F907" s="35"/>
      <c r="G907" s="35"/>
      <c r="H907" s="35"/>
      <c r="I907" s="35"/>
      <c r="J907" s="36"/>
      <c r="K907" s="19" t="s">
        <v>2084</v>
      </c>
    </row>
    <row r="908" spans="1:11">
      <c r="A908" s="258">
        <v>0</v>
      </c>
      <c r="B908" s="36">
        <v>19224</v>
      </c>
      <c r="C908" s="34" t="s">
        <v>4498</v>
      </c>
      <c r="D908" s="35"/>
      <c r="E908" s="35"/>
      <c r="F908" s="35"/>
      <c r="G908" s="35"/>
      <c r="H908" s="35"/>
      <c r="I908" s="35"/>
      <c r="J908" s="36"/>
      <c r="K908" s="19" t="s">
        <v>2084</v>
      </c>
    </row>
    <row r="909" spans="1:11">
      <c r="A909" s="258">
        <v>0</v>
      </c>
      <c r="B909" s="36">
        <v>31302</v>
      </c>
      <c r="C909" s="34" t="s">
        <v>4499</v>
      </c>
      <c r="D909" s="35"/>
      <c r="E909" s="35"/>
      <c r="F909" s="35"/>
      <c r="G909" s="35"/>
      <c r="H909" s="35"/>
      <c r="I909" s="35"/>
      <c r="J909" s="36"/>
      <c r="K909" s="19" t="s">
        <v>2084</v>
      </c>
    </row>
    <row r="910" spans="1:11">
      <c r="A910" s="258">
        <v>0</v>
      </c>
      <c r="B910" s="36">
        <v>46037</v>
      </c>
      <c r="C910" s="34" t="s">
        <v>4500</v>
      </c>
      <c r="D910" s="35"/>
      <c r="E910" s="35"/>
      <c r="F910" s="35"/>
      <c r="G910" s="35"/>
      <c r="H910" s="35"/>
      <c r="I910" s="35"/>
      <c r="J910" s="36"/>
      <c r="K910" s="19" t="s">
        <v>2084</v>
      </c>
    </row>
    <row r="911" spans="1:11">
      <c r="A911" s="258">
        <v>0</v>
      </c>
      <c r="B911" s="36">
        <v>181990</v>
      </c>
      <c r="C911" s="34" t="s">
        <v>4501</v>
      </c>
      <c r="D911" s="35"/>
      <c r="E911" s="35"/>
      <c r="F911" s="35"/>
      <c r="G911" s="35"/>
      <c r="H911" s="35"/>
      <c r="I911" s="35"/>
      <c r="J911" s="36"/>
      <c r="K911" s="19" t="s">
        <v>2084</v>
      </c>
    </row>
    <row r="912" spans="1:11">
      <c r="A912" s="258">
        <v>0</v>
      </c>
      <c r="B912" s="36">
        <v>3913</v>
      </c>
      <c r="C912" s="34" t="s">
        <v>4502</v>
      </c>
      <c r="D912" s="35"/>
      <c r="E912" s="35"/>
      <c r="F912" s="35"/>
      <c r="G912" s="35"/>
      <c r="H912" s="35"/>
      <c r="I912" s="35"/>
      <c r="J912" s="36"/>
      <c r="K912" s="19" t="s">
        <v>2084</v>
      </c>
    </row>
    <row r="913" spans="1:11">
      <c r="A913" s="258">
        <v>0</v>
      </c>
      <c r="B913" s="36">
        <v>12294</v>
      </c>
      <c r="C913" s="34" t="s">
        <v>4503</v>
      </c>
      <c r="D913" s="35"/>
      <c r="E913" s="35"/>
      <c r="F913" s="35"/>
      <c r="G913" s="35"/>
      <c r="H913" s="35"/>
      <c r="I913" s="35"/>
      <c r="J913" s="36"/>
      <c r="K913" s="19" t="s">
        <v>2084</v>
      </c>
    </row>
    <row r="914" spans="1:11">
      <c r="A914" s="258">
        <v>0</v>
      </c>
      <c r="B914" s="36">
        <v>12880</v>
      </c>
      <c r="C914" s="34" t="s">
        <v>4504</v>
      </c>
      <c r="D914" s="35"/>
      <c r="E914" s="35"/>
      <c r="F914" s="35"/>
      <c r="G914" s="35"/>
      <c r="H914" s="35"/>
      <c r="I914" s="35"/>
      <c r="J914" s="36"/>
      <c r="K914" s="19" t="s">
        <v>2084</v>
      </c>
    </row>
    <row r="915" spans="1:11">
      <c r="A915" s="258">
        <v>0</v>
      </c>
      <c r="B915" s="36">
        <v>173989</v>
      </c>
      <c r="C915" s="34" t="s">
        <v>4505</v>
      </c>
      <c r="D915" s="35"/>
      <c r="E915" s="35"/>
      <c r="F915" s="35"/>
      <c r="G915" s="35"/>
      <c r="H915" s="35"/>
      <c r="I915" s="35"/>
      <c r="J915" s="36"/>
      <c r="K915" s="19" t="s">
        <v>2084</v>
      </c>
    </row>
    <row r="916" spans="1:11">
      <c r="A916" s="258">
        <v>0</v>
      </c>
      <c r="B916" s="36">
        <v>177923</v>
      </c>
      <c r="C916" s="34" t="s">
        <v>4506</v>
      </c>
      <c r="D916" s="35"/>
      <c r="E916" s="35"/>
      <c r="F916" s="35"/>
      <c r="G916" s="35"/>
      <c r="H916" s="35"/>
      <c r="I916" s="35"/>
      <c r="J916" s="36"/>
      <c r="K916" s="19" t="s">
        <v>2084</v>
      </c>
    </row>
    <row r="917" spans="1:11">
      <c r="A917" s="258">
        <v>0</v>
      </c>
      <c r="B917" s="36">
        <v>16709</v>
      </c>
      <c r="C917" s="34" t="s">
        <v>4507</v>
      </c>
      <c r="D917" s="35"/>
      <c r="E917" s="35"/>
      <c r="F917" s="35"/>
      <c r="G917" s="35"/>
      <c r="H917" s="35"/>
      <c r="I917" s="35"/>
      <c r="J917" s="36"/>
      <c r="K917" s="19" t="s">
        <v>2084</v>
      </c>
    </row>
    <row r="918" spans="1:11">
      <c r="A918" s="258">
        <v>0</v>
      </c>
      <c r="B918" s="36">
        <v>19158</v>
      </c>
      <c r="C918" s="34" t="s">
        <v>4508</v>
      </c>
      <c r="D918" s="35"/>
      <c r="E918" s="35"/>
      <c r="F918" s="35"/>
      <c r="G918" s="35"/>
      <c r="H918" s="35"/>
      <c r="I918" s="35"/>
      <c r="J918" s="36"/>
      <c r="K918" s="19" t="s">
        <v>2084</v>
      </c>
    </row>
    <row r="919" spans="1:11">
      <c r="A919" s="258">
        <v>0</v>
      </c>
      <c r="B919" s="36">
        <v>22657</v>
      </c>
      <c r="C919" s="34" t="s">
        <v>4509</v>
      </c>
      <c r="D919" s="35"/>
      <c r="E919" s="35"/>
      <c r="F919" s="35"/>
      <c r="G919" s="35"/>
      <c r="H919" s="35"/>
      <c r="I919" s="35"/>
      <c r="J919" s="36"/>
      <c r="K919" s="19" t="s">
        <v>2084</v>
      </c>
    </row>
    <row r="920" spans="1:11">
      <c r="A920" s="258">
        <v>0</v>
      </c>
      <c r="B920" s="36">
        <v>24422</v>
      </c>
      <c r="C920" s="34" t="s">
        <v>4510</v>
      </c>
      <c r="D920" s="35"/>
      <c r="E920" s="35"/>
      <c r="F920" s="35"/>
      <c r="G920" s="35"/>
      <c r="H920" s="35"/>
      <c r="I920" s="35"/>
      <c r="J920" s="36"/>
      <c r="K920" s="19" t="s">
        <v>2084</v>
      </c>
    </row>
    <row r="921" spans="1:11" ht="21" customHeight="1">
      <c r="A921" s="258">
        <v>0</v>
      </c>
      <c r="B921" s="36">
        <v>25338</v>
      </c>
      <c r="C921" s="335" t="s">
        <v>4511</v>
      </c>
      <c r="D921" s="336"/>
      <c r="E921" s="336"/>
      <c r="F921" s="336"/>
      <c r="G921" s="336"/>
      <c r="H921" s="336"/>
      <c r="I921" s="336"/>
      <c r="J921" s="337"/>
      <c r="K921" s="19" t="s">
        <v>2084</v>
      </c>
    </row>
    <row r="922" spans="1:11">
      <c r="A922" s="258">
        <v>0</v>
      </c>
      <c r="B922" s="36">
        <v>45195</v>
      </c>
      <c r="C922" s="34" t="s">
        <v>4512</v>
      </c>
      <c r="D922" s="35"/>
      <c r="E922" s="35"/>
      <c r="F922" s="35"/>
      <c r="G922" s="35"/>
      <c r="H922" s="35"/>
      <c r="I922" s="35"/>
      <c r="J922" s="36"/>
      <c r="K922" s="19" t="s">
        <v>2084</v>
      </c>
    </row>
    <row r="923" spans="1:11">
      <c r="A923" s="258">
        <v>0</v>
      </c>
      <c r="B923" s="36">
        <v>46763</v>
      </c>
      <c r="C923" s="34" t="s">
        <v>4513</v>
      </c>
      <c r="D923" s="35"/>
      <c r="E923" s="35"/>
      <c r="F923" s="35"/>
      <c r="G923" s="35"/>
      <c r="H923" s="35"/>
      <c r="I923" s="35"/>
      <c r="J923" s="36"/>
      <c r="K923" s="19" t="s">
        <v>2084</v>
      </c>
    </row>
    <row r="924" spans="1:11">
      <c r="A924" s="258">
        <v>0</v>
      </c>
      <c r="B924" s="36">
        <v>46821</v>
      </c>
      <c r="C924" s="34" t="s">
        <v>4514</v>
      </c>
      <c r="D924" s="35"/>
      <c r="E924" s="35"/>
      <c r="F924" s="35"/>
      <c r="G924" s="35"/>
      <c r="H924" s="35"/>
      <c r="I924" s="35"/>
      <c r="J924" s="36"/>
      <c r="K924" s="19" t="s">
        <v>2084</v>
      </c>
    </row>
    <row r="925" spans="1:11">
      <c r="A925" s="258">
        <v>0</v>
      </c>
      <c r="B925" s="36">
        <v>47209</v>
      </c>
      <c r="C925" s="34" t="s">
        <v>4515</v>
      </c>
      <c r="D925" s="35"/>
      <c r="E925" s="35"/>
      <c r="F925" s="35"/>
      <c r="G925" s="35"/>
      <c r="H925" s="35"/>
      <c r="I925" s="35"/>
      <c r="J925" s="36"/>
      <c r="K925" s="19" t="s">
        <v>2084</v>
      </c>
    </row>
    <row r="926" spans="1:11">
      <c r="A926" s="258">
        <v>0</v>
      </c>
      <c r="B926" s="36">
        <v>47514</v>
      </c>
      <c r="C926" s="34" t="s">
        <v>4516</v>
      </c>
      <c r="D926" s="35"/>
      <c r="E926" s="35"/>
      <c r="F926" s="35"/>
      <c r="G926" s="35"/>
      <c r="H926" s="35"/>
      <c r="I926" s="35"/>
      <c r="J926" s="36"/>
      <c r="K926" s="19" t="s">
        <v>2084</v>
      </c>
    </row>
    <row r="927" spans="1:11">
      <c r="A927" s="258">
        <v>0</v>
      </c>
      <c r="B927" s="36">
        <v>51300</v>
      </c>
      <c r="C927" s="34" t="s">
        <v>4517</v>
      </c>
      <c r="D927" s="35"/>
      <c r="E927" s="35"/>
      <c r="F927" s="35"/>
      <c r="G927" s="35"/>
      <c r="H927" s="35"/>
      <c r="I927" s="35"/>
      <c r="J927" s="36"/>
      <c r="K927" s="19" t="s">
        <v>2084</v>
      </c>
    </row>
    <row r="928" spans="1:11">
      <c r="A928" s="258">
        <v>0</v>
      </c>
      <c r="B928" s="36">
        <v>51466</v>
      </c>
      <c r="C928" s="34" t="s">
        <v>4518</v>
      </c>
      <c r="D928" s="35"/>
      <c r="E928" s="35"/>
      <c r="F928" s="35"/>
      <c r="G928" s="35"/>
      <c r="H928" s="35"/>
      <c r="I928" s="35"/>
      <c r="J928" s="36"/>
      <c r="K928" s="19" t="s">
        <v>2084</v>
      </c>
    </row>
    <row r="929" spans="1:11">
      <c r="A929" s="258">
        <v>0</v>
      </c>
      <c r="B929" s="36">
        <v>60012</v>
      </c>
      <c r="C929" s="34" t="s">
        <v>4519</v>
      </c>
      <c r="D929" s="35"/>
      <c r="E929" s="35"/>
      <c r="F929" s="35"/>
      <c r="G929" s="35"/>
      <c r="H929" s="35"/>
      <c r="I929" s="35"/>
      <c r="J929" s="36"/>
      <c r="K929" s="19" t="s">
        <v>2084</v>
      </c>
    </row>
    <row r="930" spans="1:11">
      <c r="A930" s="258">
        <v>0</v>
      </c>
      <c r="B930" s="36">
        <v>60038</v>
      </c>
      <c r="C930" s="34" t="s">
        <v>4520</v>
      </c>
      <c r="D930" s="35"/>
      <c r="E930" s="35"/>
      <c r="F930" s="35"/>
      <c r="G930" s="35"/>
      <c r="H930" s="35"/>
      <c r="I930" s="35"/>
      <c r="J930" s="36"/>
      <c r="K930" s="19" t="s">
        <v>2084</v>
      </c>
    </row>
    <row r="931" spans="1:11">
      <c r="A931" s="258">
        <v>0</v>
      </c>
      <c r="B931" s="36">
        <v>60228</v>
      </c>
      <c r="C931" s="34" t="s">
        <v>4521</v>
      </c>
      <c r="D931" s="35"/>
      <c r="E931" s="35"/>
      <c r="F931" s="35"/>
      <c r="G931" s="35"/>
      <c r="H931" s="35"/>
      <c r="I931" s="35"/>
      <c r="J931" s="36"/>
      <c r="K931" s="19" t="s">
        <v>2084</v>
      </c>
    </row>
    <row r="932" spans="1:11">
      <c r="A932" s="258">
        <v>0</v>
      </c>
      <c r="B932" s="36">
        <v>60301</v>
      </c>
      <c r="C932" s="34" t="s">
        <v>4522</v>
      </c>
      <c r="D932" s="35"/>
      <c r="E932" s="35"/>
      <c r="F932" s="35"/>
      <c r="G932" s="35"/>
      <c r="H932" s="35"/>
      <c r="I932" s="35"/>
      <c r="J932" s="36"/>
      <c r="K932" s="19" t="s">
        <v>2084</v>
      </c>
    </row>
    <row r="933" spans="1:11">
      <c r="A933" s="258">
        <v>0</v>
      </c>
      <c r="B933" s="36">
        <v>60657</v>
      </c>
      <c r="C933" s="34" t="s">
        <v>4523</v>
      </c>
      <c r="D933" s="35"/>
      <c r="E933" s="35"/>
      <c r="F933" s="35"/>
      <c r="G933" s="35"/>
      <c r="H933" s="35"/>
      <c r="I933" s="35"/>
      <c r="J933" s="36"/>
      <c r="K933" s="19" t="s">
        <v>2084</v>
      </c>
    </row>
    <row r="934" spans="1:11">
      <c r="A934" s="258">
        <v>0</v>
      </c>
      <c r="B934" s="36">
        <v>62257</v>
      </c>
      <c r="C934" s="34" t="s">
        <v>4524</v>
      </c>
      <c r="D934" s="35"/>
      <c r="E934" s="35"/>
      <c r="F934" s="35"/>
      <c r="G934" s="35"/>
      <c r="H934" s="35"/>
      <c r="I934" s="35"/>
      <c r="J934" s="36"/>
      <c r="K934" s="19" t="s">
        <v>2084</v>
      </c>
    </row>
    <row r="935" spans="1:11">
      <c r="A935" s="258">
        <v>0</v>
      </c>
      <c r="B935" s="36">
        <v>62265</v>
      </c>
      <c r="C935" s="34" t="s">
        <v>4525</v>
      </c>
      <c r="D935" s="35"/>
      <c r="E935" s="35"/>
      <c r="F935" s="35"/>
      <c r="G935" s="35"/>
      <c r="H935" s="35"/>
      <c r="I935" s="35"/>
      <c r="J935" s="36"/>
      <c r="K935" s="19" t="s">
        <v>2084</v>
      </c>
    </row>
    <row r="936" spans="1:11">
      <c r="A936" s="258">
        <v>0</v>
      </c>
      <c r="B936" s="36">
        <v>62273</v>
      </c>
      <c r="C936" s="34" t="s">
        <v>4526</v>
      </c>
      <c r="D936" s="35"/>
      <c r="E936" s="35"/>
      <c r="F936" s="35"/>
      <c r="G936" s="35"/>
      <c r="H936" s="35"/>
      <c r="I936" s="35"/>
      <c r="J936" s="36"/>
      <c r="K936" s="19" t="s">
        <v>2084</v>
      </c>
    </row>
    <row r="937" spans="1:11">
      <c r="A937" s="258">
        <v>0</v>
      </c>
      <c r="B937" s="36">
        <v>62281</v>
      </c>
      <c r="C937" s="34" t="s">
        <v>4527</v>
      </c>
      <c r="D937" s="35"/>
      <c r="E937" s="35"/>
      <c r="F937" s="35"/>
      <c r="G937" s="35"/>
      <c r="H937" s="35"/>
      <c r="I937" s="35"/>
      <c r="J937" s="36"/>
      <c r="K937" s="19" t="s">
        <v>2084</v>
      </c>
    </row>
    <row r="938" spans="1:11">
      <c r="A938" s="258">
        <v>0</v>
      </c>
      <c r="B938" s="36">
        <v>62299</v>
      </c>
      <c r="C938" s="34" t="s">
        <v>4528</v>
      </c>
      <c r="D938" s="35"/>
      <c r="E938" s="35"/>
      <c r="F938" s="35"/>
      <c r="G938" s="35"/>
      <c r="H938" s="35"/>
      <c r="I938" s="35"/>
      <c r="J938" s="36"/>
      <c r="K938" s="19" t="s">
        <v>2084</v>
      </c>
    </row>
    <row r="939" spans="1:11">
      <c r="A939" s="258">
        <v>0</v>
      </c>
      <c r="B939" s="36">
        <v>62307</v>
      </c>
      <c r="C939" s="34" t="s">
        <v>4529</v>
      </c>
      <c r="D939" s="35"/>
      <c r="E939" s="35"/>
      <c r="F939" s="35"/>
      <c r="G939" s="35"/>
      <c r="H939" s="35"/>
      <c r="I939" s="35"/>
      <c r="J939" s="36"/>
      <c r="K939" s="19" t="s">
        <v>2084</v>
      </c>
    </row>
    <row r="940" spans="1:11">
      <c r="A940" s="258">
        <v>0</v>
      </c>
      <c r="B940" s="36">
        <v>62943</v>
      </c>
      <c r="C940" s="34" t="s">
        <v>4530</v>
      </c>
      <c r="D940" s="35"/>
      <c r="E940" s="35"/>
      <c r="F940" s="35"/>
      <c r="G940" s="35"/>
      <c r="H940" s="35"/>
      <c r="I940" s="35"/>
      <c r="J940" s="36"/>
      <c r="K940" s="19" t="s">
        <v>2084</v>
      </c>
    </row>
    <row r="941" spans="1:11">
      <c r="A941" s="258">
        <v>0</v>
      </c>
      <c r="B941" s="36">
        <v>63479</v>
      </c>
      <c r="C941" s="34" t="s">
        <v>4531</v>
      </c>
      <c r="D941" s="35"/>
      <c r="E941" s="35"/>
      <c r="F941" s="35"/>
      <c r="G941" s="35"/>
      <c r="H941" s="35"/>
      <c r="I941" s="35"/>
      <c r="J941" s="36"/>
      <c r="K941" s="19" t="s">
        <v>2084</v>
      </c>
    </row>
    <row r="942" spans="1:11">
      <c r="A942" s="258">
        <v>0</v>
      </c>
      <c r="B942" s="36">
        <v>63487</v>
      </c>
      <c r="C942" s="34" t="s">
        <v>4532</v>
      </c>
      <c r="D942" s="35"/>
      <c r="E942" s="35"/>
      <c r="F942" s="35"/>
      <c r="G942" s="35"/>
      <c r="H942" s="35"/>
      <c r="I942" s="35"/>
      <c r="J942" s="36"/>
      <c r="K942" s="19" t="s">
        <v>2084</v>
      </c>
    </row>
    <row r="943" spans="1:11">
      <c r="A943" s="258">
        <v>0</v>
      </c>
      <c r="B943" s="36">
        <v>74245</v>
      </c>
      <c r="C943" s="34" t="s">
        <v>4533</v>
      </c>
      <c r="D943" s="35"/>
      <c r="E943" s="35"/>
      <c r="F943" s="35"/>
      <c r="G943" s="35"/>
      <c r="H943" s="35"/>
      <c r="I943" s="35"/>
      <c r="J943" s="36"/>
      <c r="K943" s="19" t="s">
        <v>2084</v>
      </c>
    </row>
    <row r="944" spans="1:11">
      <c r="A944" s="258">
        <v>0</v>
      </c>
      <c r="B944" s="36">
        <v>82107</v>
      </c>
      <c r="C944" s="34" t="s">
        <v>4534</v>
      </c>
      <c r="D944" s="35"/>
      <c r="E944" s="35"/>
      <c r="F944" s="35"/>
      <c r="G944" s="35"/>
      <c r="H944" s="35"/>
      <c r="I944" s="35"/>
      <c r="J944" s="36"/>
      <c r="K944" s="19" t="s">
        <v>2084</v>
      </c>
    </row>
    <row r="945" spans="1:11">
      <c r="A945" s="258">
        <v>0</v>
      </c>
      <c r="B945" s="36">
        <v>156026</v>
      </c>
      <c r="C945" s="34" t="s">
        <v>4535</v>
      </c>
      <c r="D945" s="35"/>
      <c r="E945" s="35"/>
      <c r="F945" s="35"/>
      <c r="G945" s="35"/>
      <c r="H945" s="35"/>
      <c r="I945" s="35"/>
      <c r="J945" s="36"/>
      <c r="K945" s="19" t="s">
        <v>2084</v>
      </c>
    </row>
    <row r="946" spans="1:11">
      <c r="A946" s="258">
        <v>0</v>
      </c>
      <c r="B946" s="36">
        <v>187716</v>
      </c>
      <c r="C946" s="34" t="s">
        <v>4536</v>
      </c>
      <c r="D946" s="35"/>
      <c r="E946" s="35"/>
      <c r="F946" s="35"/>
      <c r="G946" s="35"/>
      <c r="H946" s="35"/>
      <c r="I946" s="35"/>
      <c r="J946" s="36"/>
      <c r="K946" s="19" t="s">
        <v>2084</v>
      </c>
    </row>
    <row r="947" spans="1:11">
      <c r="A947" s="258">
        <v>0</v>
      </c>
      <c r="B947" s="36">
        <v>187724</v>
      </c>
      <c r="C947" s="34" t="s">
        <v>4537</v>
      </c>
      <c r="D947" s="35"/>
      <c r="E947" s="35"/>
      <c r="F947" s="35"/>
      <c r="G947" s="35"/>
      <c r="H947" s="35"/>
      <c r="I947" s="35"/>
      <c r="J947" s="36"/>
      <c r="K947" s="19" t="s">
        <v>2084</v>
      </c>
    </row>
    <row r="948" spans="1:11">
      <c r="A948" s="258">
        <v>0</v>
      </c>
      <c r="B948" s="36">
        <v>187732</v>
      </c>
      <c r="C948" s="34" t="s">
        <v>4538</v>
      </c>
      <c r="D948" s="35"/>
      <c r="E948" s="35"/>
      <c r="F948" s="35"/>
      <c r="G948" s="35"/>
      <c r="H948" s="35"/>
      <c r="I948" s="35"/>
      <c r="J948" s="36"/>
      <c r="K948" s="19" t="s">
        <v>2084</v>
      </c>
    </row>
    <row r="949" spans="1:11">
      <c r="A949" s="258">
        <v>0</v>
      </c>
      <c r="B949" s="36">
        <v>19984</v>
      </c>
      <c r="C949" s="34" t="s">
        <v>4539</v>
      </c>
      <c r="D949" s="35"/>
      <c r="E949" s="35"/>
      <c r="F949" s="35"/>
      <c r="G949" s="35"/>
      <c r="H949" s="35"/>
      <c r="I949" s="35"/>
      <c r="J949" s="36"/>
      <c r="K949" s="19" t="s">
        <v>2084</v>
      </c>
    </row>
    <row r="950" spans="1:11">
      <c r="A950" s="258">
        <v>0</v>
      </c>
      <c r="B950" s="36">
        <v>19992</v>
      </c>
      <c r="C950" s="34" t="s">
        <v>4540</v>
      </c>
      <c r="D950" s="35"/>
      <c r="E950" s="35"/>
      <c r="F950" s="35"/>
      <c r="G950" s="35"/>
      <c r="H950" s="35"/>
      <c r="I950" s="35"/>
      <c r="J950" s="36"/>
      <c r="K950" s="19" t="s">
        <v>2084</v>
      </c>
    </row>
    <row r="951" spans="1:11">
      <c r="A951" s="258">
        <v>0</v>
      </c>
      <c r="B951" s="36">
        <v>20008</v>
      </c>
      <c r="C951" s="34" t="s">
        <v>4541</v>
      </c>
      <c r="D951" s="35"/>
      <c r="E951" s="35"/>
      <c r="F951" s="35"/>
      <c r="G951" s="35"/>
      <c r="H951" s="35"/>
      <c r="I951" s="35"/>
      <c r="J951" s="36"/>
      <c r="K951" s="19" t="s">
        <v>2084</v>
      </c>
    </row>
    <row r="952" spans="1:11">
      <c r="A952" s="258">
        <v>0</v>
      </c>
      <c r="B952" s="36">
        <v>97022</v>
      </c>
      <c r="C952" s="34" t="s">
        <v>4542</v>
      </c>
      <c r="D952" s="35"/>
      <c r="E952" s="35"/>
      <c r="F952" s="35"/>
      <c r="G952" s="35"/>
      <c r="H952" s="35"/>
      <c r="I952" s="35"/>
      <c r="J952" s="36"/>
      <c r="K952" s="19" t="s">
        <v>2084</v>
      </c>
    </row>
    <row r="953" spans="1:11">
      <c r="A953" s="258">
        <v>0</v>
      </c>
      <c r="B953" s="36">
        <v>97030</v>
      </c>
      <c r="C953" s="34" t="s">
        <v>4543</v>
      </c>
      <c r="D953" s="35"/>
      <c r="E953" s="35"/>
      <c r="F953" s="35"/>
      <c r="G953" s="35"/>
      <c r="H953" s="35"/>
      <c r="I953" s="35"/>
      <c r="J953" s="36"/>
      <c r="K953" s="19" t="s">
        <v>2084</v>
      </c>
    </row>
    <row r="954" spans="1:11">
      <c r="A954" s="258">
        <v>0</v>
      </c>
      <c r="B954" s="36">
        <v>23044</v>
      </c>
      <c r="C954" s="34" t="s">
        <v>4544</v>
      </c>
      <c r="D954" s="35"/>
      <c r="E954" s="35"/>
      <c r="F954" s="35"/>
      <c r="G954" s="35"/>
      <c r="H954" s="35"/>
      <c r="I954" s="35"/>
      <c r="J954" s="36"/>
      <c r="K954" s="19" t="s">
        <v>2084</v>
      </c>
    </row>
    <row r="955" spans="1:11" ht="12" customHeight="1">
      <c r="A955" s="258">
        <v>0</v>
      </c>
      <c r="B955" s="36">
        <v>7328</v>
      </c>
      <c r="C955" s="34" t="s">
        <v>4545</v>
      </c>
      <c r="D955" s="35"/>
      <c r="E955" s="35"/>
      <c r="F955" s="35"/>
      <c r="G955" s="35"/>
      <c r="H955" s="35"/>
      <c r="I955" s="35"/>
      <c r="J955" s="36"/>
      <c r="K955" s="19" t="s">
        <v>2084</v>
      </c>
    </row>
    <row r="956" spans="1:11" ht="12" customHeight="1">
      <c r="A956" s="258">
        <v>0</v>
      </c>
      <c r="B956" s="36">
        <v>7435</v>
      </c>
      <c r="C956" s="34" t="s">
        <v>4546</v>
      </c>
      <c r="D956" s="35"/>
      <c r="E956" s="35"/>
      <c r="F956" s="35"/>
      <c r="G956" s="35"/>
      <c r="H956" s="35"/>
      <c r="I956" s="35"/>
      <c r="J956" s="36"/>
      <c r="K956" s="19" t="s">
        <v>2084</v>
      </c>
    </row>
    <row r="957" spans="1:11" ht="12" customHeight="1">
      <c r="A957" s="258">
        <v>0</v>
      </c>
      <c r="B957" s="36">
        <v>74922</v>
      </c>
      <c r="C957" s="34" t="s">
        <v>4547</v>
      </c>
      <c r="D957" s="35"/>
      <c r="E957" s="35"/>
      <c r="F957" s="35"/>
      <c r="G957" s="35"/>
      <c r="H957" s="35"/>
      <c r="I957" s="35"/>
      <c r="J957" s="36"/>
      <c r="K957" s="19" t="s">
        <v>2084</v>
      </c>
    </row>
    <row r="958" spans="1:11" ht="12" customHeight="1">
      <c r="A958" s="258">
        <v>0</v>
      </c>
      <c r="B958" s="36">
        <v>16998</v>
      </c>
      <c r="C958" s="34" t="s">
        <v>4548</v>
      </c>
      <c r="D958" s="35"/>
      <c r="E958" s="35"/>
      <c r="F958" s="35"/>
      <c r="G958" s="35"/>
      <c r="H958" s="35"/>
      <c r="I958" s="35"/>
      <c r="J958" s="36"/>
      <c r="K958" s="19" t="s">
        <v>2084</v>
      </c>
    </row>
    <row r="959" spans="1:11" ht="12" customHeight="1">
      <c r="A959" s="258">
        <v>0</v>
      </c>
      <c r="B959" s="36">
        <v>50906</v>
      </c>
      <c r="C959" s="34" t="s">
        <v>4549</v>
      </c>
      <c r="D959" s="35"/>
      <c r="E959" s="35"/>
      <c r="F959" s="35"/>
      <c r="G959" s="35"/>
      <c r="H959" s="35"/>
      <c r="I959" s="35"/>
      <c r="J959" s="36"/>
      <c r="K959" s="19" t="s">
        <v>2084</v>
      </c>
    </row>
    <row r="960" spans="1:11" ht="12" customHeight="1">
      <c r="A960" s="258">
        <v>0</v>
      </c>
      <c r="B960" s="36">
        <v>13771</v>
      </c>
      <c r="C960" s="34" t="s">
        <v>4550</v>
      </c>
      <c r="D960" s="35"/>
      <c r="E960" s="35"/>
      <c r="F960" s="35"/>
      <c r="G960" s="35"/>
      <c r="H960" s="35"/>
      <c r="I960" s="35"/>
      <c r="J960" s="36"/>
      <c r="K960" s="19" t="s">
        <v>2084</v>
      </c>
    </row>
    <row r="961" spans="1:11" ht="12" customHeight="1">
      <c r="A961" s="258">
        <v>0</v>
      </c>
      <c r="B961" s="36">
        <v>20206</v>
      </c>
      <c r="C961" s="34" t="s">
        <v>4551</v>
      </c>
      <c r="D961" s="35"/>
      <c r="E961" s="35"/>
      <c r="F961" s="35"/>
      <c r="G961" s="35"/>
      <c r="H961" s="35"/>
      <c r="I961" s="35"/>
      <c r="J961" s="36"/>
      <c r="K961" s="19" t="s">
        <v>2084</v>
      </c>
    </row>
    <row r="962" spans="1:11" ht="12" customHeight="1">
      <c r="A962" s="258">
        <v>0</v>
      </c>
      <c r="B962" s="36">
        <v>50898</v>
      </c>
      <c r="C962" s="34" t="s">
        <v>4552</v>
      </c>
      <c r="D962" s="35"/>
      <c r="E962" s="35"/>
      <c r="F962" s="35"/>
      <c r="G962" s="35"/>
      <c r="H962" s="35"/>
      <c r="I962" s="35"/>
      <c r="J962" s="36"/>
      <c r="K962" s="19" t="s">
        <v>2084</v>
      </c>
    </row>
    <row r="963" spans="1:11" ht="12" customHeight="1">
      <c r="A963" s="258">
        <v>0</v>
      </c>
      <c r="B963" s="36">
        <v>13789</v>
      </c>
      <c r="C963" s="34" t="s">
        <v>4553</v>
      </c>
      <c r="D963" s="35"/>
      <c r="E963" s="35"/>
      <c r="F963" s="35"/>
      <c r="G963" s="35"/>
      <c r="H963" s="35"/>
      <c r="I963" s="35"/>
      <c r="J963" s="36"/>
      <c r="K963" s="19" t="s">
        <v>2084</v>
      </c>
    </row>
    <row r="964" spans="1:11" ht="12" customHeight="1">
      <c r="A964" s="258">
        <v>0</v>
      </c>
      <c r="B964" s="36">
        <v>74930</v>
      </c>
      <c r="C964" s="34" t="s">
        <v>4554</v>
      </c>
      <c r="D964" s="35"/>
      <c r="E964" s="35"/>
      <c r="F964" s="35"/>
      <c r="G964" s="35"/>
      <c r="H964" s="35"/>
      <c r="I964" s="35"/>
      <c r="J964" s="36"/>
      <c r="K964" s="19" t="s">
        <v>2084</v>
      </c>
    </row>
    <row r="965" spans="1:11" ht="12" customHeight="1">
      <c r="A965" s="258">
        <v>0</v>
      </c>
      <c r="B965" s="36">
        <v>73742</v>
      </c>
      <c r="C965" s="34" t="s">
        <v>4555</v>
      </c>
      <c r="D965" s="35"/>
      <c r="E965" s="35"/>
      <c r="F965" s="35"/>
      <c r="G965" s="35"/>
      <c r="H965" s="35"/>
      <c r="I965" s="35"/>
      <c r="J965" s="36"/>
      <c r="K965" s="19" t="s">
        <v>2084</v>
      </c>
    </row>
    <row r="966" spans="1:11" ht="12" customHeight="1">
      <c r="A966" s="258">
        <v>0</v>
      </c>
      <c r="B966" s="36">
        <v>13797</v>
      </c>
      <c r="C966" s="34" t="s">
        <v>4556</v>
      </c>
      <c r="D966" s="35"/>
      <c r="E966" s="35"/>
      <c r="F966" s="35"/>
      <c r="G966" s="35"/>
      <c r="H966" s="35"/>
      <c r="I966" s="35"/>
      <c r="J966" s="36"/>
      <c r="K966" s="19" t="s">
        <v>2084</v>
      </c>
    </row>
    <row r="967" spans="1:11" ht="12" customHeight="1">
      <c r="A967" s="258">
        <v>0</v>
      </c>
      <c r="B967" s="36">
        <v>7344</v>
      </c>
      <c r="C967" s="34" t="s">
        <v>4557</v>
      </c>
      <c r="D967" s="35"/>
      <c r="E967" s="35"/>
      <c r="F967" s="35"/>
      <c r="G967" s="35"/>
      <c r="H967" s="35"/>
      <c r="I967" s="35"/>
      <c r="J967" s="36"/>
      <c r="K967" s="19" t="s">
        <v>2084</v>
      </c>
    </row>
    <row r="968" spans="1:11" ht="12" customHeight="1">
      <c r="A968" s="258">
        <v>0</v>
      </c>
      <c r="B968" s="36">
        <v>74948</v>
      </c>
      <c r="C968" s="34" t="s">
        <v>4558</v>
      </c>
      <c r="D968" s="35"/>
      <c r="E968" s="35"/>
      <c r="F968" s="35"/>
      <c r="G968" s="35"/>
      <c r="H968" s="35"/>
      <c r="I968" s="35"/>
      <c r="J968" s="36"/>
      <c r="K968" s="19" t="s">
        <v>2084</v>
      </c>
    </row>
    <row r="969" spans="1:11" ht="12" customHeight="1">
      <c r="A969" s="258">
        <v>0</v>
      </c>
      <c r="B969" s="36">
        <v>19307</v>
      </c>
      <c r="C969" s="34" t="s">
        <v>4559</v>
      </c>
      <c r="D969" s="35"/>
      <c r="E969" s="35"/>
      <c r="F969" s="35"/>
      <c r="G969" s="35"/>
      <c r="H969" s="35"/>
      <c r="I969" s="35"/>
      <c r="J969" s="36"/>
      <c r="K969" s="19" t="s">
        <v>2084</v>
      </c>
    </row>
    <row r="970" spans="1:11" ht="12" customHeight="1">
      <c r="A970" s="258">
        <v>0</v>
      </c>
      <c r="B970" s="36">
        <v>74955</v>
      </c>
      <c r="C970" s="34" t="s">
        <v>4560</v>
      </c>
      <c r="D970" s="35"/>
      <c r="E970" s="35"/>
      <c r="F970" s="35"/>
      <c r="G970" s="35"/>
      <c r="H970" s="35"/>
      <c r="I970" s="35"/>
      <c r="J970" s="36"/>
      <c r="K970" s="19" t="s">
        <v>2084</v>
      </c>
    </row>
    <row r="971" spans="1:11" ht="12" customHeight="1">
      <c r="A971" s="258">
        <v>0</v>
      </c>
      <c r="B971" s="36">
        <v>17004</v>
      </c>
      <c r="C971" s="34" t="s">
        <v>4561</v>
      </c>
      <c r="D971" s="35"/>
      <c r="E971" s="35"/>
      <c r="F971" s="35"/>
      <c r="G971" s="35"/>
      <c r="H971" s="35"/>
      <c r="I971" s="35"/>
      <c r="J971" s="36"/>
      <c r="K971" s="19" t="s">
        <v>2084</v>
      </c>
    </row>
    <row r="972" spans="1:11" ht="12" customHeight="1">
      <c r="A972" s="258">
        <v>0</v>
      </c>
      <c r="B972" s="36">
        <v>12278</v>
      </c>
      <c r="C972" s="34" t="s">
        <v>4562</v>
      </c>
      <c r="D972" s="35"/>
      <c r="E972" s="35"/>
      <c r="F972" s="35"/>
      <c r="G972" s="35"/>
      <c r="H972" s="35"/>
      <c r="I972" s="35"/>
      <c r="J972" s="36"/>
      <c r="K972" s="19" t="s">
        <v>2084</v>
      </c>
    </row>
    <row r="973" spans="1:11" ht="12" customHeight="1">
      <c r="A973" s="258">
        <v>0</v>
      </c>
      <c r="B973" s="36">
        <v>18341</v>
      </c>
      <c r="C973" s="34" t="s">
        <v>4563</v>
      </c>
      <c r="D973" s="35"/>
      <c r="E973" s="35"/>
      <c r="F973" s="35"/>
      <c r="G973" s="35"/>
      <c r="H973" s="35"/>
      <c r="I973" s="35"/>
      <c r="J973" s="36"/>
      <c r="K973" s="19" t="s">
        <v>2084</v>
      </c>
    </row>
    <row r="974" spans="1:11" ht="21" customHeight="1">
      <c r="A974" s="258">
        <v>0</v>
      </c>
      <c r="B974" s="36">
        <v>74856</v>
      </c>
      <c r="C974" s="335" t="s">
        <v>4564</v>
      </c>
      <c r="D974" s="336"/>
      <c r="E974" s="336"/>
      <c r="F974" s="336"/>
      <c r="G974" s="336"/>
      <c r="H974" s="336"/>
      <c r="I974" s="336"/>
      <c r="J974" s="337"/>
      <c r="K974" s="19" t="s">
        <v>2084</v>
      </c>
    </row>
    <row r="975" spans="1:11">
      <c r="A975" s="258">
        <v>0</v>
      </c>
      <c r="B975" s="36">
        <v>98418</v>
      </c>
      <c r="C975" s="34" t="s">
        <v>4565</v>
      </c>
      <c r="D975" s="35"/>
      <c r="E975" s="35"/>
      <c r="F975" s="35"/>
      <c r="G975" s="35"/>
      <c r="H975" s="35"/>
      <c r="I975" s="35"/>
      <c r="J975" s="36"/>
      <c r="K975" s="19" t="s">
        <v>2084</v>
      </c>
    </row>
    <row r="976" spans="1:11">
      <c r="A976" s="258">
        <v>0</v>
      </c>
      <c r="B976" s="36">
        <v>98434</v>
      </c>
      <c r="C976" s="34" t="s">
        <v>4566</v>
      </c>
      <c r="D976" s="35"/>
      <c r="E976" s="35"/>
      <c r="F976" s="35"/>
      <c r="G976" s="35"/>
      <c r="H976" s="35"/>
      <c r="I976" s="35"/>
      <c r="J976" s="36"/>
      <c r="K976" s="19" t="s">
        <v>2084</v>
      </c>
    </row>
    <row r="977" spans="1:11">
      <c r="A977" s="258"/>
      <c r="B977" s="36">
        <v>98459</v>
      </c>
      <c r="C977" s="34" t="s">
        <v>4916</v>
      </c>
      <c r="D977" s="35"/>
      <c r="E977" s="35"/>
      <c r="F977" s="35"/>
      <c r="G977" s="35"/>
      <c r="H977" s="35"/>
      <c r="I977" s="35"/>
      <c r="J977" s="36"/>
      <c r="K977" s="19" t="s">
        <v>2084</v>
      </c>
    </row>
    <row r="978" spans="1:11">
      <c r="A978" s="258">
        <v>0</v>
      </c>
      <c r="B978" s="36">
        <v>98525</v>
      </c>
      <c r="C978" s="34" t="s">
        <v>4567</v>
      </c>
      <c r="D978" s="35"/>
      <c r="E978" s="35"/>
      <c r="F978" s="35"/>
      <c r="G978" s="35"/>
      <c r="H978" s="35"/>
      <c r="I978" s="35"/>
      <c r="J978" s="36"/>
      <c r="K978" s="19" t="s">
        <v>2084</v>
      </c>
    </row>
    <row r="979" spans="1:11">
      <c r="A979" s="258">
        <v>0</v>
      </c>
      <c r="B979" s="36">
        <v>98665</v>
      </c>
      <c r="C979" s="34" t="s">
        <v>4568</v>
      </c>
      <c r="D979" s="35"/>
      <c r="E979" s="35"/>
      <c r="F979" s="35"/>
      <c r="G979" s="35"/>
      <c r="H979" s="35"/>
      <c r="I979" s="35"/>
      <c r="J979" s="36"/>
      <c r="K979" s="19" t="s">
        <v>2084</v>
      </c>
    </row>
    <row r="980" spans="1:11">
      <c r="A980" s="258">
        <v>0</v>
      </c>
      <c r="B980" s="36">
        <v>98707</v>
      </c>
      <c r="C980" s="34" t="s">
        <v>4569</v>
      </c>
      <c r="D980" s="35"/>
      <c r="E980" s="35"/>
      <c r="F980" s="35"/>
      <c r="G980" s="35"/>
      <c r="H980" s="35"/>
      <c r="I980" s="35"/>
      <c r="J980" s="36"/>
      <c r="K980" s="19" t="s">
        <v>2084</v>
      </c>
    </row>
    <row r="981" spans="1:11">
      <c r="A981" s="258">
        <v>0</v>
      </c>
      <c r="B981" s="36">
        <v>98772</v>
      </c>
      <c r="C981" s="34" t="s">
        <v>4570</v>
      </c>
      <c r="D981" s="35"/>
      <c r="E981" s="35"/>
      <c r="F981" s="35"/>
      <c r="G981" s="35"/>
      <c r="H981" s="35"/>
      <c r="I981" s="35"/>
      <c r="J981" s="36"/>
      <c r="K981" s="19" t="s">
        <v>2084</v>
      </c>
    </row>
    <row r="982" spans="1:11">
      <c r="A982" s="258"/>
      <c r="B982" s="36">
        <v>207522</v>
      </c>
      <c r="C982" s="34" t="s">
        <v>5045</v>
      </c>
      <c r="D982" s="35"/>
      <c r="E982" s="35"/>
      <c r="F982" s="35"/>
      <c r="G982" s="35"/>
      <c r="H982" s="35"/>
      <c r="I982" s="35"/>
      <c r="J982" s="36"/>
      <c r="K982" s="19" t="s">
        <v>2084</v>
      </c>
    </row>
    <row r="983" spans="1:11">
      <c r="A983" s="258">
        <v>0</v>
      </c>
      <c r="B983" s="36">
        <v>207530</v>
      </c>
      <c r="C983" s="34" t="s">
        <v>4571</v>
      </c>
      <c r="D983" s="35"/>
      <c r="E983" s="35"/>
      <c r="F983" s="35"/>
      <c r="G983" s="35"/>
      <c r="H983" s="35"/>
      <c r="I983" s="35"/>
      <c r="J983" s="36"/>
      <c r="K983" s="19" t="s">
        <v>2084</v>
      </c>
    </row>
    <row r="984" spans="1:11">
      <c r="A984" s="258">
        <v>0</v>
      </c>
      <c r="B984" s="36">
        <v>207548</v>
      </c>
      <c r="C984" s="34" t="s">
        <v>4572</v>
      </c>
      <c r="D984" s="35"/>
      <c r="E984" s="35"/>
      <c r="F984" s="35"/>
      <c r="G984" s="35"/>
      <c r="H984" s="35"/>
      <c r="I984" s="35"/>
      <c r="J984" s="36"/>
      <c r="K984" s="19" t="s">
        <v>2084</v>
      </c>
    </row>
    <row r="985" spans="1:11">
      <c r="A985" s="258">
        <v>0</v>
      </c>
      <c r="B985" s="36">
        <v>207555</v>
      </c>
      <c r="C985" s="34" t="s">
        <v>4573</v>
      </c>
      <c r="D985" s="35"/>
      <c r="E985" s="35"/>
      <c r="F985" s="35"/>
      <c r="G985" s="35"/>
      <c r="H985" s="35"/>
      <c r="I985" s="35"/>
      <c r="J985" s="36"/>
      <c r="K985" s="19" t="s">
        <v>2084</v>
      </c>
    </row>
    <row r="986" spans="1:11">
      <c r="A986" s="258">
        <v>0</v>
      </c>
      <c r="B986" s="36">
        <v>207563</v>
      </c>
      <c r="C986" s="34" t="s">
        <v>4574</v>
      </c>
      <c r="D986" s="35"/>
      <c r="E986" s="35"/>
      <c r="F986" s="35"/>
      <c r="G986" s="35"/>
      <c r="H986" s="35"/>
      <c r="I986" s="35"/>
      <c r="J986" s="36"/>
      <c r="K986" s="19" t="s">
        <v>2084</v>
      </c>
    </row>
    <row r="987" spans="1:11">
      <c r="A987" s="258">
        <v>0</v>
      </c>
      <c r="B987" s="36">
        <v>207571</v>
      </c>
      <c r="C987" s="34" t="s">
        <v>4575</v>
      </c>
      <c r="D987" s="35"/>
      <c r="E987" s="35"/>
      <c r="F987" s="35"/>
      <c r="G987" s="35"/>
      <c r="H987" s="35"/>
      <c r="I987" s="35"/>
      <c r="J987" s="36"/>
      <c r="K987" s="19" t="s">
        <v>2084</v>
      </c>
    </row>
    <row r="988" spans="1:11">
      <c r="A988" s="258"/>
      <c r="B988" s="36">
        <v>228049</v>
      </c>
      <c r="C988" s="34" t="s">
        <v>4917</v>
      </c>
      <c r="D988" s="35"/>
      <c r="E988" s="35"/>
      <c r="F988" s="35"/>
      <c r="G988" s="35"/>
      <c r="H988" s="35"/>
      <c r="I988" s="35"/>
      <c r="J988" s="36"/>
      <c r="K988" s="19" t="s">
        <v>2084</v>
      </c>
    </row>
    <row r="989" spans="1:11">
      <c r="A989" s="258"/>
      <c r="B989" s="36">
        <v>82149</v>
      </c>
      <c r="C989" s="34" t="s">
        <v>4918</v>
      </c>
      <c r="D989" s="35"/>
      <c r="E989" s="35"/>
      <c r="F989" s="35"/>
      <c r="G989" s="35"/>
      <c r="H989" s="35"/>
      <c r="I989" s="35"/>
      <c r="J989" s="36"/>
      <c r="K989" s="19" t="s">
        <v>2084</v>
      </c>
    </row>
    <row r="990" spans="1:11">
      <c r="A990" s="258">
        <v>0</v>
      </c>
      <c r="B990" s="36">
        <v>21154</v>
      </c>
      <c r="C990" s="34" t="s">
        <v>4576</v>
      </c>
      <c r="D990" s="35"/>
      <c r="E990" s="35"/>
      <c r="F990" s="35"/>
      <c r="G990" s="35"/>
      <c r="H990" s="35"/>
      <c r="I990" s="35"/>
      <c r="J990" s="36"/>
      <c r="K990" s="19" t="s">
        <v>2084</v>
      </c>
    </row>
    <row r="991" spans="1:11">
      <c r="A991" s="258">
        <v>0</v>
      </c>
      <c r="B991" s="36">
        <v>21451</v>
      </c>
      <c r="C991" s="34" t="s">
        <v>4577</v>
      </c>
      <c r="D991" s="35"/>
      <c r="E991" s="35"/>
      <c r="F991" s="35"/>
      <c r="G991" s="35"/>
      <c r="H991" s="35"/>
      <c r="I991" s="35"/>
      <c r="J991" s="36"/>
      <c r="K991" s="19" t="s">
        <v>2084</v>
      </c>
    </row>
    <row r="992" spans="1:11">
      <c r="A992" s="258">
        <v>0</v>
      </c>
      <c r="B992" s="36">
        <v>26047</v>
      </c>
      <c r="C992" s="34" t="s">
        <v>4578</v>
      </c>
      <c r="D992" s="35"/>
      <c r="E992" s="35"/>
      <c r="F992" s="35"/>
      <c r="G992" s="35"/>
      <c r="H992" s="35"/>
      <c r="I992" s="35"/>
      <c r="J992" s="36"/>
      <c r="K992" s="19" t="s">
        <v>2084</v>
      </c>
    </row>
    <row r="993" spans="1:11">
      <c r="A993" s="258"/>
      <c r="B993" s="36">
        <v>77586</v>
      </c>
      <c r="C993" s="34" t="s">
        <v>4808</v>
      </c>
      <c r="D993" s="35"/>
      <c r="E993" s="35"/>
      <c r="F993" s="35"/>
      <c r="G993" s="35"/>
      <c r="H993" s="35"/>
      <c r="I993" s="35"/>
      <c r="J993" s="36"/>
      <c r="K993" s="19" t="s">
        <v>2084</v>
      </c>
    </row>
    <row r="994" spans="1:11">
      <c r="A994" s="258">
        <v>0</v>
      </c>
      <c r="B994" s="36">
        <v>133306</v>
      </c>
      <c r="C994" s="34" t="s">
        <v>4579</v>
      </c>
      <c r="D994" s="35"/>
      <c r="E994" s="35"/>
      <c r="F994" s="35"/>
      <c r="G994" s="35"/>
      <c r="H994" s="35"/>
      <c r="I994" s="35"/>
      <c r="J994" s="36"/>
      <c r="K994" s="19" t="s">
        <v>2084</v>
      </c>
    </row>
    <row r="995" spans="1:11">
      <c r="A995" s="258">
        <v>0</v>
      </c>
      <c r="B995" s="36">
        <v>82248</v>
      </c>
      <c r="C995" s="34" t="s">
        <v>4580</v>
      </c>
      <c r="D995" s="35"/>
      <c r="E995" s="35"/>
      <c r="F995" s="35"/>
      <c r="G995" s="35"/>
      <c r="H995" s="35"/>
      <c r="I995" s="35"/>
      <c r="J995" s="36"/>
      <c r="K995" s="19" t="s">
        <v>2084</v>
      </c>
    </row>
    <row r="996" spans="1:11">
      <c r="A996" s="258"/>
      <c r="B996" s="36">
        <v>3426</v>
      </c>
      <c r="C996" s="34" t="s">
        <v>5020</v>
      </c>
      <c r="D996" s="35"/>
      <c r="E996" s="35"/>
      <c r="F996" s="35"/>
      <c r="G996" s="35"/>
      <c r="H996" s="35"/>
      <c r="I996" s="35"/>
      <c r="J996" s="36"/>
      <c r="K996" s="19" t="s">
        <v>2084</v>
      </c>
    </row>
    <row r="997" spans="1:11">
      <c r="A997" s="258">
        <v>0</v>
      </c>
      <c r="B997" s="36">
        <v>8318</v>
      </c>
      <c r="C997" s="34" t="s">
        <v>4581</v>
      </c>
      <c r="D997" s="35"/>
      <c r="E997" s="35"/>
      <c r="F997" s="35"/>
      <c r="G997" s="35"/>
      <c r="H997" s="35"/>
      <c r="I997" s="35"/>
      <c r="J997" s="36"/>
      <c r="K997" s="19" t="s">
        <v>2084</v>
      </c>
    </row>
    <row r="998" spans="1:11">
      <c r="A998" s="258">
        <v>0</v>
      </c>
      <c r="B998" s="36">
        <v>9779</v>
      </c>
      <c r="C998" s="34" t="s">
        <v>4582</v>
      </c>
      <c r="D998" s="35"/>
      <c r="E998" s="35"/>
      <c r="F998" s="35"/>
      <c r="G998" s="35"/>
      <c r="H998" s="35"/>
      <c r="I998" s="35"/>
      <c r="J998" s="36"/>
      <c r="K998" s="19" t="s">
        <v>2084</v>
      </c>
    </row>
    <row r="999" spans="1:11">
      <c r="A999" s="258">
        <v>0</v>
      </c>
      <c r="B999" s="36">
        <v>11163</v>
      </c>
      <c r="C999" s="34" t="s">
        <v>4583</v>
      </c>
      <c r="D999" s="35"/>
      <c r="E999" s="35"/>
      <c r="F999" s="35"/>
      <c r="G999" s="35"/>
      <c r="H999" s="35"/>
      <c r="I999" s="35"/>
      <c r="J999" s="36"/>
      <c r="K999" s="19" t="s">
        <v>2084</v>
      </c>
    </row>
    <row r="1000" spans="1:11">
      <c r="A1000" s="258"/>
      <c r="B1000" s="36">
        <v>11437</v>
      </c>
      <c r="C1000" s="34" t="s">
        <v>5021</v>
      </c>
      <c r="D1000" s="35"/>
      <c r="E1000" s="35"/>
      <c r="F1000" s="35"/>
      <c r="G1000" s="35"/>
      <c r="H1000" s="35"/>
      <c r="I1000" s="35"/>
      <c r="J1000" s="36"/>
      <c r="K1000" s="19" t="s">
        <v>2084</v>
      </c>
    </row>
    <row r="1001" spans="1:11">
      <c r="A1001" s="258">
        <v>0</v>
      </c>
      <c r="B1001" s="36">
        <v>11460</v>
      </c>
      <c r="C1001" s="34" t="s">
        <v>4584</v>
      </c>
      <c r="D1001" s="35"/>
      <c r="E1001" s="35"/>
      <c r="F1001" s="35"/>
      <c r="G1001" s="35"/>
      <c r="H1001" s="35"/>
      <c r="I1001" s="35"/>
      <c r="J1001" s="36"/>
      <c r="K1001" s="19" t="s">
        <v>2084</v>
      </c>
    </row>
    <row r="1002" spans="1:11">
      <c r="A1002" s="258">
        <v>0</v>
      </c>
      <c r="B1002" s="36">
        <v>11494</v>
      </c>
      <c r="C1002" s="34" t="s">
        <v>4585</v>
      </c>
      <c r="D1002" s="35"/>
      <c r="E1002" s="35"/>
      <c r="F1002" s="35"/>
      <c r="G1002" s="35"/>
      <c r="H1002" s="35"/>
      <c r="I1002" s="35"/>
      <c r="J1002" s="36"/>
      <c r="K1002" s="19" t="s">
        <v>2084</v>
      </c>
    </row>
    <row r="1003" spans="1:11">
      <c r="A1003" s="258">
        <v>0</v>
      </c>
      <c r="B1003" s="36">
        <v>11502</v>
      </c>
      <c r="C1003" s="34" t="s">
        <v>4586</v>
      </c>
      <c r="D1003" s="35"/>
      <c r="E1003" s="35"/>
      <c r="F1003" s="35"/>
      <c r="G1003" s="35"/>
      <c r="H1003" s="35"/>
      <c r="I1003" s="35"/>
      <c r="J1003" s="36"/>
      <c r="K1003" s="19" t="s">
        <v>2084</v>
      </c>
    </row>
    <row r="1004" spans="1:11">
      <c r="A1004" s="258">
        <v>0</v>
      </c>
      <c r="B1004" s="36">
        <v>11510</v>
      </c>
      <c r="C1004" s="34" t="s">
        <v>4587</v>
      </c>
      <c r="D1004" s="35"/>
      <c r="E1004" s="35"/>
      <c r="F1004" s="35"/>
      <c r="G1004" s="35"/>
      <c r="H1004" s="35"/>
      <c r="I1004" s="35"/>
      <c r="J1004" s="36"/>
      <c r="K1004" s="19" t="s">
        <v>2084</v>
      </c>
    </row>
    <row r="1005" spans="1:11">
      <c r="A1005" s="258">
        <v>0</v>
      </c>
      <c r="B1005" s="36">
        <v>11544</v>
      </c>
      <c r="C1005" s="34" t="s">
        <v>4588</v>
      </c>
      <c r="D1005" s="35"/>
      <c r="E1005" s="35"/>
      <c r="F1005" s="35"/>
      <c r="G1005" s="35"/>
      <c r="H1005" s="35"/>
      <c r="I1005" s="35"/>
      <c r="J1005" s="36"/>
      <c r="K1005" s="19" t="s">
        <v>2084</v>
      </c>
    </row>
    <row r="1006" spans="1:11">
      <c r="A1006" s="258">
        <v>0</v>
      </c>
      <c r="B1006" s="36">
        <v>11643</v>
      </c>
      <c r="C1006" s="34" t="s">
        <v>4589</v>
      </c>
      <c r="D1006" s="35"/>
      <c r="E1006" s="35"/>
      <c r="F1006" s="35"/>
      <c r="G1006" s="35"/>
      <c r="H1006" s="35"/>
      <c r="I1006" s="35"/>
      <c r="J1006" s="36"/>
      <c r="K1006" s="19" t="s">
        <v>2084</v>
      </c>
    </row>
    <row r="1007" spans="1:11">
      <c r="A1007" s="258">
        <v>0</v>
      </c>
      <c r="B1007" s="36">
        <v>11866</v>
      </c>
      <c r="C1007" s="34" t="s">
        <v>4590</v>
      </c>
      <c r="D1007" s="35"/>
      <c r="E1007" s="35"/>
      <c r="F1007" s="35"/>
      <c r="G1007" s="35"/>
      <c r="H1007" s="35"/>
      <c r="I1007" s="35"/>
      <c r="J1007" s="36"/>
      <c r="K1007" s="19" t="s">
        <v>2084</v>
      </c>
    </row>
    <row r="1008" spans="1:11">
      <c r="A1008" s="258">
        <v>0</v>
      </c>
      <c r="B1008" s="36">
        <v>11874</v>
      </c>
      <c r="C1008" s="34" t="s">
        <v>4591</v>
      </c>
      <c r="D1008" s="35"/>
      <c r="E1008" s="35"/>
      <c r="F1008" s="35"/>
      <c r="G1008" s="35"/>
      <c r="H1008" s="35"/>
      <c r="I1008" s="35"/>
      <c r="J1008" s="36"/>
      <c r="K1008" s="19" t="s">
        <v>2084</v>
      </c>
    </row>
    <row r="1009" spans="1:11">
      <c r="A1009" s="258">
        <v>0</v>
      </c>
      <c r="B1009" s="36">
        <v>16071</v>
      </c>
      <c r="C1009" s="34" t="s">
        <v>4592</v>
      </c>
      <c r="D1009" s="35"/>
      <c r="E1009" s="35"/>
      <c r="F1009" s="35"/>
      <c r="G1009" s="35"/>
      <c r="H1009" s="35"/>
      <c r="I1009" s="35"/>
      <c r="J1009" s="36"/>
      <c r="K1009" s="19" t="s">
        <v>2084</v>
      </c>
    </row>
    <row r="1010" spans="1:11">
      <c r="A1010" s="258">
        <v>0</v>
      </c>
      <c r="B1010" s="36">
        <v>16105</v>
      </c>
      <c r="C1010" s="34" t="s">
        <v>4593</v>
      </c>
      <c r="D1010" s="35"/>
      <c r="E1010" s="35"/>
      <c r="F1010" s="35"/>
      <c r="G1010" s="35"/>
      <c r="H1010" s="35"/>
      <c r="I1010" s="35"/>
      <c r="J1010" s="36"/>
      <c r="K1010" s="19" t="s">
        <v>2084</v>
      </c>
    </row>
    <row r="1011" spans="1:11">
      <c r="A1011" s="258">
        <v>0</v>
      </c>
      <c r="B1011" s="36">
        <v>16113</v>
      </c>
      <c r="C1011" s="34" t="s">
        <v>4594</v>
      </c>
      <c r="D1011" s="35"/>
      <c r="E1011" s="35"/>
      <c r="F1011" s="35"/>
      <c r="G1011" s="35"/>
      <c r="H1011" s="35"/>
      <c r="I1011" s="35"/>
      <c r="J1011" s="36"/>
      <c r="K1011" s="19" t="s">
        <v>2084</v>
      </c>
    </row>
    <row r="1012" spans="1:11">
      <c r="A1012" s="258">
        <v>0</v>
      </c>
      <c r="B1012" s="36">
        <v>16139</v>
      </c>
      <c r="C1012" s="34" t="s">
        <v>4595</v>
      </c>
      <c r="D1012" s="35"/>
      <c r="E1012" s="35"/>
      <c r="F1012" s="35"/>
      <c r="G1012" s="35"/>
      <c r="H1012" s="35"/>
      <c r="I1012" s="35"/>
      <c r="J1012" s="36"/>
      <c r="K1012" s="19" t="s">
        <v>2084</v>
      </c>
    </row>
    <row r="1013" spans="1:11">
      <c r="A1013" s="258">
        <v>0</v>
      </c>
      <c r="B1013" s="36">
        <v>16170</v>
      </c>
      <c r="C1013" s="34" t="s">
        <v>4596</v>
      </c>
      <c r="D1013" s="35"/>
      <c r="E1013" s="35"/>
      <c r="F1013" s="35"/>
      <c r="G1013" s="35"/>
      <c r="H1013" s="35"/>
      <c r="I1013" s="35"/>
      <c r="J1013" s="36"/>
      <c r="K1013" s="19" t="s">
        <v>2084</v>
      </c>
    </row>
    <row r="1014" spans="1:11">
      <c r="A1014" s="258">
        <v>0</v>
      </c>
      <c r="B1014" s="36">
        <v>24372</v>
      </c>
      <c r="C1014" s="34" t="s">
        <v>4597</v>
      </c>
      <c r="D1014" s="35"/>
      <c r="E1014" s="35"/>
      <c r="F1014" s="35"/>
      <c r="G1014" s="35"/>
      <c r="H1014" s="35"/>
      <c r="I1014" s="35"/>
      <c r="J1014" s="36"/>
      <c r="K1014" s="19" t="s">
        <v>2084</v>
      </c>
    </row>
    <row r="1015" spans="1:11">
      <c r="A1015" s="258">
        <v>0</v>
      </c>
      <c r="B1015" s="36">
        <v>25486</v>
      </c>
      <c r="C1015" s="34" t="s">
        <v>4598</v>
      </c>
      <c r="D1015" s="35"/>
      <c r="E1015" s="35"/>
      <c r="F1015" s="35"/>
      <c r="G1015" s="35"/>
      <c r="H1015" s="35"/>
      <c r="I1015" s="35"/>
      <c r="J1015" s="36"/>
      <c r="K1015" s="19" t="s">
        <v>2084</v>
      </c>
    </row>
    <row r="1016" spans="1:11">
      <c r="A1016" s="258">
        <v>0</v>
      </c>
      <c r="B1016" s="36">
        <v>35204</v>
      </c>
      <c r="C1016" s="34" t="s">
        <v>4599</v>
      </c>
      <c r="D1016" s="35"/>
      <c r="E1016" s="35"/>
      <c r="F1016" s="35"/>
      <c r="G1016" s="35"/>
      <c r="H1016" s="35"/>
      <c r="I1016" s="35"/>
      <c r="J1016" s="36"/>
      <c r="K1016" s="19" t="s">
        <v>2084</v>
      </c>
    </row>
    <row r="1017" spans="1:11">
      <c r="A1017" s="258">
        <v>0</v>
      </c>
      <c r="B1017" s="36">
        <v>50617</v>
      </c>
      <c r="C1017" s="34" t="s">
        <v>4600</v>
      </c>
      <c r="D1017" s="35"/>
      <c r="E1017" s="35"/>
      <c r="F1017" s="35"/>
      <c r="G1017" s="35"/>
      <c r="H1017" s="35"/>
      <c r="I1017" s="35"/>
      <c r="J1017" s="36"/>
      <c r="K1017" s="19" t="s">
        <v>2084</v>
      </c>
    </row>
    <row r="1018" spans="1:11">
      <c r="A1018" s="258"/>
      <c r="B1018" s="36">
        <v>65979</v>
      </c>
      <c r="C1018" s="34" t="s">
        <v>5022</v>
      </c>
      <c r="D1018" s="35"/>
      <c r="E1018" s="35"/>
      <c r="F1018" s="35"/>
      <c r="G1018" s="35"/>
      <c r="H1018" s="35"/>
      <c r="I1018" s="35"/>
      <c r="J1018" s="36"/>
      <c r="K1018" s="19" t="s">
        <v>2084</v>
      </c>
    </row>
    <row r="1019" spans="1:11">
      <c r="A1019" s="258">
        <v>0</v>
      </c>
      <c r="B1019" s="36">
        <v>68890</v>
      </c>
      <c r="C1019" s="34" t="s">
        <v>4601</v>
      </c>
      <c r="D1019" s="35"/>
      <c r="E1019" s="35"/>
      <c r="F1019" s="35"/>
      <c r="G1019" s="35"/>
      <c r="H1019" s="35"/>
      <c r="I1019" s="35"/>
      <c r="J1019" s="36"/>
      <c r="K1019" s="19" t="s">
        <v>2084</v>
      </c>
    </row>
    <row r="1020" spans="1:11">
      <c r="A1020" s="258">
        <v>0</v>
      </c>
      <c r="B1020" s="36">
        <v>161158</v>
      </c>
      <c r="C1020" s="34" t="s">
        <v>4599</v>
      </c>
      <c r="D1020" s="35"/>
      <c r="E1020" s="35"/>
      <c r="F1020" s="35"/>
      <c r="G1020" s="35"/>
      <c r="H1020" s="35"/>
      <c r="I1020" s="35"/>
      <c r="J1020" s="36"/>
      <c r="K1020" s="19" t="s">
        <v>2084</v>
      </c>
    </row>
    <row r="1021" spans="1:11">
      <c r="A1021" s="258">
        <v>0</v>
      </c>
      <c r="B1021" s="36">
        <v>196832</v>
      </c>
      <c r="C1021" s="34" t="s">
        <v>4602</v>
      </c>
      <c r="D1021" s="35"/>
      <c r="E1021" s="35"/>
      <c r="F1021" s="35"/>
      <c r="G1021" s="35"/>
      <c r="H1021" s="35"/>
      <c r="I1021" s="35"/>
      <c r="J1021" s="36"/>
      <c r="K1021" s="19" t="s">
        <v>2084</v>
      </c>
    </row>
    <row r="1022" spans="1:11">
      <c r="A1022" s="258">
        <v>0</v>
      </c>
      <c r="B1022" s="36">
        <v>198762</v>
      </c>
      <c r="C1022" s="34" t="s">
        <v>4603</v>
      </c>
      <c r="D1022" s="35"/>
      <c r="E1022" s="35"/>
      <c r="F1022" s="35"/>
      <c r="G1022" s="35"/>
      <c r="H1022" s="35"/>
      <c r="I1022" s="35"/>
      <c r="J1022" s="36"/>
      <c r="K1022" s="19" t="s">
        <v>2084</v>
      </c>
    </row>
    <row r="1023" spans="1:11">
      <c r="A1023" s="258">
        <v>0</v>
      </c>
      <c r="B1023" s="36">
        <v>17780</v>
      </c>
      <c r="C1023" s="34" t="s">
        <v>4604</v>
      </c>
      <c r="D1023" s="35"/>
      <c r="E1023" s="35"/>
      <c r="F1023" s="35"/>
      <c r="G1023" s="35"/>
      <c r="H1023" s="35"/>
      <c r="I1023" s="35"/>
      <c r="J1023" s="36"/>
      <c r="K1023" s="19" t="s">
        <v>2084</v>
      </c>
    </row>
    <row r="1024" spans="1:11">
      <c r="A1024" s="258">
        <v>0</v>
      </c>
      <c r="B1024" s="36">
        <v>17814</v>
      </c>
      <c r="C1024" s="34" t="s">
        <v>4605</v>
      </c>
      <c r="D1024" s="35"/>
      <c r="E1024" s="35"/>
      <c r="F1024" s="35"/>
      <c r="G1024" s="35"/>
      <c r="H1024" s="35"/>
      <c r="I1024" s="35"/>
      <c r="J1024" s="36"/>
      <c r="K1024" s="19" t="s">
        <v>2084</v>
      </c>
    </row>
    <row r="1025" spans="1:11">
      <c r="A1025" s="258">
        <v>0</v>
      </c>
      <c r="B1025" s="36">
        <v>18648</v>
      </c>
      <c r="C1025" s="34" t="s">
        <v>4606</v>
      </c>
      <c r="D1025" s="35"/>
      <c r="E1025" s="35"/>
      <c r="F1025" s="35"/>
      <c r="G1025" s="35"/>
      <c r="H1025" s="35"/>
      <c r="I1025" s="35"/>
      <c r="J1025" s="36"/>
      <c r="K1025" s="19" t="s">
        <v>2084</v>
      </c>
    </row>
    <row r="1026" spans="1:11">
      <c r="A1026" s="258">
        <v>0</v>
      </c>
      <c r="B1026" s="36">
        <v>28209</v>
      </c>
      <c r="C1026" s="34" t="s">
        <v>4607</v>
      </c>
      <c r="D1026" s="35"/>
      <c r="E1026" s="35"/>
      <c r="F1026" s="35"/>
      <c r="G1026" s="35"/>
      <c r="H1026" s="35"/>
      <c r="I1026" s="35"/>
      <c r="J1026" s="36"/>
      <c r="K1026" s="19" t="s">
        <v>2084</v>
      </c>
    </row>
    <row r="1027" spans="1:11">
      <c r="A1027" s="258">
        <v>0</v>
      </c>
      <c r="B1027" s="36">
        <v>38042</v>
      </c>
      <c r="C1027" s="34" t="s">
        <v>4608</v>
      </c>
      <c r="D1027" s="35"/>
      <c r="E1027" s="35"/>
      <c r="F1027" s="35"/>
      <c r="G1027" s="35"/>
      <c r="H1027" s="35"/>
      <c r="I1027" s="35"/>
      <c r="J1027" s="36"/>
      <c r="K1027" s="19" t="s">
        <v>2084</v>
      </c>
    </row>
    <row r="1028" spans="1:11">
      <c r="A1028" s="258">
        <v>0</v>
      </c>
      <c r="B1028" s="36">
        <v>40683</v>
      </c>
      <c r="C1028" s="34" t="s">
        <v>4609</v>
      </c>
      <c r="D1028" s="35"/>
      <c r="E1028" s="35"/>
      <c r="F1028" s="35"/>
      <c r="G1028" s="35"/>
      <c r="H1028" s="35"/>
      <c r="I1028" s="35"/>
      <c r="J1028" s="36"/>
      <c r="K1028" s="19" t="s">
        <v>2084</v>
      </c>
    </row>
    <row r="1029" spans="1:11">
      <c r="A1029" s="258">
        <v>0</v>
      </c>
      <c r="B1029" s="36">
        <v>40840</v>
      </c>
      <c r="C1029" s="34" t="s">
        <v>4610</v>
      </c>
      <c r="D1029" s="35"/>
      <c r="E1029" s="35"/>
      <c r="F1029" s="35"/>
      <c r="G1029" s="35"/>
      <c r="H1029" s="35"/>
      <c r="I1029" s="35"/>
      <c r="J1029" s="36"/>
      <c r="K1029" s="19" t="s">
        <v>2084</v>
      </c>
    </row>
    <row r="1030" spans="1:11">
      <c r="A1030" s="258">
        <v>0</v>
      </c>
      <c r="B1030" s="36">
        <v>40907</v>
      </c>
      <c r="C1030" s="34" t="s">
        <v>4611</v>
      </c>
      <c r="D1030" s="35"/>
      <c r="E1030" s="35"/>
      <c r="F1030" s="35"/>
      <c r="G1030" s="35"/>
      <c r="H1030" s="35"/>
      <c r="I1030" s="35"/>
      <c r="J1030" s="36"/>
      <c r="K1030" s="19" t="s">
        <v>2084</v>
      </c>
    </row>
    <row r="1031" spans="1:11">
      <c r="A1031" s="258">
        <v>0</v>
      </c>
      <c r="B1031" s="36">
        <v>40949</v>
      </c>
      <c r="C1031" s="34" t="s">
        <v>4612</v>
      </c>
      <c r="D1031" s="35"/>
      <c r="E1031" s="35"/>
      <c r="F1031" s="35"/>
      <c r="G1031" s="35"/>
      <c r="H1031" s="35"/>
      <c r="I1031" s="35"/>
      <c r="J1031" s="36"/>
      <c r="K1031" s="19" t="s">
        <v>2084</v>
      </c>
    </row>
    <row r="1032" spans="1:11">
      <c r="A1032" s="258">
        <v>0</v>
      </c>
      <c r="B1032" s="36">
        <v>41715</v>
      </c>
      <c r="C1032" s="34" t="s">
        <v>4613</v>
      </c>
      <c r="D1032" s="35"/>
      <c r="E1032" s="35"/>
      <c r="F1032" s="35"/>
      <c r="G1032" s="35"/>
      <c r="H1032" s="35"/>
      <c r="I1032" s="35"/>
      <c r="J1032" s="36"/>
      <c r="K1032" s="19" t="s">
        <v>2084</v>
      </c>
    </row>
    <row r="1033" spans="1:11">
      <c r="A1033" s="258">
        <v>0</v>
      </c>
      <c r="B1033" s="36">
        <v>45864</v>
      </c>
      <c r="C1033" s="34" t="s">
        <v>4614</v>
      </c>
      <c r="D1033" s="35"/>
      <c r="E1033" s="35"/>
      <c r="F1033" s="35"/>
      <c r="G1033" s="35"/>
      <c r="H1033" s="35"/>
      <c r="I1033" s="35"/>
      <c r="J1033" s="36"/>
      <c r="K1033" s="19" t="s">
        <v>2084</v>
      </c>
    </row>
    <row r="1034" spans="1:11">
      <c r="A1034" s="258">
        <v>0</v>
      </c>
      <c r="B1034" s="36">
        <v>48330</v>
      </c>
      <c r="C1034" s="34" t="s">
        <v>4615</v>
      </c>
      <c r="D1034" s="35"/>
      <c r="E1034" s="35"/>
      <c r="F1034" s="35"/>
      <c r="G1034" s="35"/>
      <c r="H1034" s="35"/>
      <c r="I1034" s="35"/>
      <c r="J1034" s="36"/>
      <c r="K1034" s="19" t="s">
        <v>2084</v>
      </c>
    </row>
    <row r="1035" spans="1:11">
      <c r="A1035" s="258">
        <v>0</v>
      </c>
      <c r="B1035" s="36">
        <v>77636</v>
      </c>
      <c r="C1035" s="34" t="s">
        <v>4616</v>
      </c>
      <c r="D1035" s="35"/>
      <c r="E1035" s="35"/>
      <c r="F1035" s="35"/>
      <c r="G1035" s="35"/>
      <c r="H1035" s="35"/>
      <c r="I1035" s="35"/>
      <c r="J1035" s="36"/>
      <c r="K1035" s="19" t="s">
        <v>2084</v>
      </c>
    </row>
    <row r="1036" spans="1:11">
      <c r="A1036" s="258">
        <v>0</v>
      </c>
      <c r="B1036" s="36">
        <v>146308</v>
      </c>
      <c r="C1036" s="34" t="s">
        <v>4617</v>
      </c>
      <c r="D1036" s="35"/>
      <c r="E1036" s="35"/>
      <c r="F1036" s="35"/>
      <c r="G1036" s="35"/>
      <c r="H1036" s="35"/>
      <c r="I1036" s="35"/>
      <c r="J1036" s="36"/>
      <c r="K1036" s="19" t="s">
        <v>2084</v>
      </c>
    </row>
    <row r="1037" spans="1:11">
      <c r="A1037" s="258">
        <v>0</v>
      </c>
      <c r="B1037" s="36">
        <v>146514</v>
      </c>
      <c r="C1037" s="34" t="s">
        <v>4618</v>
      </c>
      <c r="D1037" s="35"/>
      <c r="E1037" s="35"/>
      <c r="F1037" s="35"/>
      <c r="G1037" s="35"/>
      <c r="H1037" s="35"/>
      <c r="I1037" s="35"/>
      <c r="J1037" s="36"/>
      <c r="K1037" s="19" t="s">
        <v>2084</v>
      </c>
    </row>
    <row r="1038" spans="1:11">
      <c r="A1038" s="258">
        <v>0</v>
      </c>
      <c r="B1038" s="36">
        <v>146993</v>
      </c>
      <c r="C1038" s="34" t="s">
        <v>4619</v>
      </c>
      <c r="D1038" s="35"/>
      <c r="E1038" s="35"/>
      <c r="F1038" s="35"/>
      <c r="G1038" s="35"/>
      <c r="H1038" s="35"/>
      <c r="I1038" s="35"/>
      <c r="J1038" s="36"/>
      <c r="K1038" s="19" t="s">
        <v>2084</v>
      </c>
    </row>
    <row r="1039" spans="1:11" ht="12" customHeight="1">
      <c r="A1039" s="258">
        <v>0</v>
      </c>
      <c r="B1039" s="36">
        <v>147017</v>
      </c>
      <c r="C1039" s="34" t="s">
        <v>4620</v>
      </c>
      <c r="D1039" s="35"/>
      <c r="E1039" s="35"/>
      <c r="F1039" s="35"/>
      <c r="G1039" s="35"/>
      <c r="H1039" s="35"/>
      <c r="I1039" s="35"/>
      <c r="J1039" s="36"/>
      <c r="K1039" s="19" t="s">
        <v>2084</v>
      </c>
    </row>
    <row r="1040" spans="1:11" ht="12" customHeight="1">
      <c r="A1040" s="258">
        <v>0</v>
      </c>
      <c r="B1040" s="36">
        <v>189472</v>
      </c>
      <c r="C1040" s="34" t="s">
        <v>4766</v>
      </c>
      <c r="D1040" s="35"/>
      <c r="E1040" s="35"/>
      <c r="F1040" s="35"/>
      <c r="G1040" s="35"/>
      <c r="H1040" s="35"/>
      <c r="I1040" s="35"/>
      <c r="J1040" s="36"/>
      <c r="K1040" s="19" t="s">
        <v>2084</v>
      </c>
    </row>
    <row r="1041" spans="1:11" ht="12.75" customHeight="1" thickBot="1">
      <c r="A1041" s="258">
        <v>0</v>
      </c>
      <c r="B1041" s="36">
        <v>134098</v>
      </c>
      <c r="C1041" s="34" t="s">
        <v>4621</v>
      </c>
      <c r="D1041" s="35"/>
      <c r="E1041" s="35"/>
      <c r="F1041" s="35"/>
      <c r="G1041" s="35"/>
      <c r="H1041" s="35"/>
      <c r="I1041" s="35"/>
      <c r="J1041" s="36"/>
      <c r="K1041" s="19" t="s">
        <v>2084</v>
      </c>
    </row>
    <row r="1042" spans="1:11" ht="12" customHeight="1">
      <c r="A1042" s="258"/>
      <c r="B1042" s="338" t="s">
        <v>4622</v>
      </c>
      <c r="C1042" s="338" t="s">
        <v>4622</v>
      </c>
      <c r="D1042" s="338"/>
      <c r="E1042" s="338"/>
      <c r="F1042" s="338"/>
      <c r="G1042" s="338"/>
      <c r="H1042" s="338"/>
      <c r="I1042" s="338"/>
      <c r="J1042" s="338"/>
      <c r="K1042" s="339">
        <v>0</v>
      </c>
    </row>
    <row r="1043" spans="1:11" ht="12.75" customHeight="1" thickBot="1">
      <c r="A1043" s="258">
        <v>0</v>
      </c>
      <c r="B1043" s="36">
        <v>1006411</v>
      </c>
      <c r="C1043" s="340" t="s">
        <v>4623</v>
      </c>
      <c r="D1043" s="341"/>
      <c r="E1043" s="341"/>
      <c r="F1043" s="341"/>
      <c r="G1043" s="341"/>
      <c r="H1043" s="341"/>
      <c r="I1043" s="341"/>
      <c r="J1043" s="342"/>
      <c r="K1043" s="19" t="s">
        <v>2084</v>
      </c>
    </row>
    <row r="1044" spans="1:11" ht="12" customHeight="1">
      <c r="A1044" s="258"/>
      <c r="B1044" s="338" t="s">
        <v>4624</v>
      </c>
      <c r="C1044" s="338" t="s">
        <v>4624</v>
      </c>
      <c r="D1044" s="338"/>
      <c r="E1044" s="338"/>
      <c r="F1044" s="338"/>
      <c r="G1044" s="338"/>
      <c r="H1044" s="338"/>
      <c r="I1044" s="338"/>
      <c r="J1044" s="338"/>
      <c r="K1044" s="339">
        <v>0</v>
      </c>
    </row>
    <row r="1045" spans="1:11">
      <c r="A1045" s="258">
        <v>0</v>
      </c>
      <c r="B1045" s="36">
        <v>7757</v>
      </c>
      <c r="C1045" s="34" t="s">
        <v>4625</v>
      </c>
      <c r="D1045" s="35"/>
      <c r="E1045" s="35"/>
      <c r="F1045" s="35"/>
      <c r="G1045" s="35"/>
      <c r="H1045" s="35"/>
      <c r="I1045" s="35"/>
      <c r="J1045" s="36"/>
      <c r="K1045" s="19" t="s">
        <v>2084</v>
      </c>
    </row>
    <row r="1046" spans="1:11">
      <c r="A1046" s="258">
        <v>0</v>
      </c>
      <c r="B1046" s="36">
        <v>9050</v>
      </c>
      <c r="C1046" s="34" t="s">
        <v>4626</v>
      </c>
      <c r="D1046" s="35"/>
      <c r="E1046" s="35"/>
      <c r="F1046" s="35"/>
      <c r="G1046" s="35"/>
      <c r="H1046" s="35"/>
      <c r="I1046" s="35"/>
      <c r="J1046" s="36"/>
      <c r="K1046" s="19" t="s">
        <v>2084</v>
      </c>
    </row>
    <row r="1047" spans="1:11">
      <c r="A1047" s="258">
        <v>0</v>
      </c>
      <c r="B1047" s="36">
        <v>9654</v>
      </c>
      <c r="C1047" s="34" t="s">
        <v>4627</v>
      </c>
      <c r="D1047" s="35"/>
      <c r="E1047" s="35"/>
      <c r="F1047" s="35"/>
      <c r="G1047" s="35"/>
      <c r="H1047" s="35"/>
      <c r="I1047" s="35"/>
      <c r="J1047" s="36"/>
      <c r="K1047" s="19" t="s">
        <v>2084</v>
      </c>
    </row>
    <row r="1048" spans="1:11">
      <c r="A1048" s="258">
        <v>0</v>
      </c>
      <c r="B1048" s="36">
        <v>125443</v>
      </c>
      <c r="C1048" s="34" t="s">
        <v>4628</v>
      </c>
      <c r="D1048" s="35"/>
      <c r="E1048" s="35"/>
      <c r="F1048" s="35"/>
      <c r="G1048" s="35"/>
      <c r="H1048" s="35"/>
      <c r="I1048" s="35"/>
      <c r="J1048" s="36"/>
      <c r="K1048" s="19" t="s">
        <v>2084</v>
      </c>
    </row>
    <row r="1049" spans="1:11">
      <c r="A1049" s="258">
        <v>0</v>
      </c>
      <c r="B1049" s="36">
        <v>125948</v>
      </c>
      <c r="C1049" s="34" t="s">
        <v>4629</v>
      </c>
      <c r="D1049" s="35"/>
      <c r="E1049" s="35"/>
      <c r="F1049" s="35"/>
      <c r="G1049" s="35"/>
      <c r="H1049" s="35"/>
      <c r="I1049" s="35"/>
      <c r="J1049" s="36"/>
      <c r="K1049" s="19" t="s">
        <v>2084</v>
      </c>
    </row>
    <row r="1050" spans="1:11">
      <c r="A1050" s="258">
        <v>0</v>
      </c>
      <c r="B1050" s="36">
        <v>198911</v>
      </c>
      <c r="C1050" s="34" t="s">
        <v>4630</v>
      </c>
      <c r="D1050" s="35"/>
      <c r="E1050" s="35"/>
      <c r="F1050" s="35"/>
      <c r="G1050" s="35"/>
      <c r="H1050" s="35"/>
      <c r="I1050" s="35"/>
      <c r="J1050" s="36"/>
      <c r="K1050" s="19" t="s">
        <v>2084</v>
      </c>
    </row>
    <row r="1051" spans="1:11">
      <c r="A1051" s="258">
        <v>0</v>
      </c>
      <c r="B1051" s="36">
        <v>60384</v>
      </c>
      <c r="C1051" s="34" t="s">
        <v>4631</v>
      </c>
      <c r="D1051" s="35"/>
      <c r="E1051" s="35"/>
      <c r="F1051" s="35"/>
      <c r="G1051" s="35"/>
      <c r="H1051" s="35"/>
      <c r="I1051" s="35"/>
      <c r="J1051" s="36"/>
      <c r="K1051" s="19" t="s">
        <v>2084</v>
      </c>
    </row>
    <row r="1052" spans="1:11">
      <c r="A1052" s="258">
        <v>0</v>
      </c>
      <c r="B1052" s="36">
        <v>120675</v>
      </c>
      <c r="C1052" s="34" t="s">
        <v>4632</v>
      </c>
      <c r="D1052" s="35"/>
      <c r="E1052" s="35"/>
      <c r="F1052" s="35"/>
      <c r="G1052" s="35"/>
      <c r="H1052" s="35"/>
      <c r="I1052" s="35"/>
      <c r="J1052" s="36"/>
      <c r="K1052" s="19" t="s">
        <v>2084</v>
      </c>
    </row>
    <row r="1053" spans="1:11">
      <c r="A1053" s="258">
        <v>0</v>
      </c>
      <c r="B1053" s="36">
        <v>128470</v>
      </c>
      <c r="C1053" s="34" t="s">
        <v>4633</v>
      </c>
      <c r="D1053" s="35"/>
      <c r="E1053" s="35"/>
      <c r="F1053" s="35"/>
      <c r="G1053" s="35"/>
      <c r="H1053" s="35"/>
      <c r="I1053" s="35"/>
      <c r="J1053" s="36"/>
      <c r="K1053" s="19" t="s">
        <v>2084</v>
      </c>
    </row>
    <row r="1054" spans="1:11">
      <c r="A1054" s="258">
        <v>0</v>
      </c>
      <c r="B1054" s="36">
        <v>197541</v>
      </c>
      <c r="C1054" s="34" t="s">
        <v>4634</v>
      </c>
      <c r="D1054" s="35"/>
      <c r="E1054" s="35"/>
      <c r="F1054" s="35"/>
      <c r="G1054" s="35"/>
      <c r="H1054" s="35"/>
      <c r="I1054" s="35"/>
      <c r="J1054" s="36"/>
      <c r="K1054" s="19" t="s">
        <v>2084</v>
      </c>
    </row>
    <row r="1055" spans="1:11">
      <c r="A1055" s="258">
        <v>0</v>
      </c>
      <c r="B1055" s="36">
        <v>199075</v>
      </c>
      <c r="C1055" s="34" t="s">
        <v>4635</v>
      </c>
      <c r="D1055" s="35"/>
      <c r="E1055" s="35"/>
      <c r="F1055" s="35"/>
      <c r="G1055" s="35"/>
      <c r="H1055" s="35"/>
      <c r="I1055" s="35"/>
      <c r="J1055" s="36"/>
      <c r="K1055" s="19" t="s">
        <v>2084</v>
      </c>
    </row>
    <row r="1056" spans="1:11">
      <c r="A1056" s="258">
        <v>0</v>
      </c>
      <c r="B1056" s="36">
        <v>27243</v>
      </c>
      <c r="C1056" s="34" t="s">
        <v>4636</v>
      </c>
      <c r="D1056" s="35"/>
      <c r="E1056" s="35"/>
      <c r="F1056" s="35"/>
      <c r="G1056" s="35"/>
      <c r="H1056" s="35"/>
      <c r="I1056" s="35"/>
      <c r="J1056" s="36"/>
      <c r="K1056" s="19" t="s">
        <v>2084</v>
      </c>
    </row>
    <row r="1057" spans="1:11">
      <c r="A1057" s="258">
        <v>0</v>
      </c>
      <c r="B1057" s="36">
        <v>137729</v>
      </c>
      <c r="C1057" s="34" t="s">
        <v>4637</v>
      </c>
      <c r="D1057" s="35"/>
      <c r="E1057" s="35"/>
      <c r="F1057" s="35"/>
      <c r="G1057" s="35"/>
      <c r="H1057" s="35"/>
      <c r="I1057" s="35"/>
      <c r="J1057" s="36"/>
      <c r="K1057" s="19" t="s">
        <v>2084</v>
      </c>
    </row>
    <row r="1058" spans="1:11">
      <c r="A1058" s="258">
        <v>0</v>
      </c>
      <c r="B1058" s="36">
        <v>1004960</v>
      </c>
      <c r="C1058" s="34" t="s">
        <v>4638</v>
      </c>
      <c r="D1058" s="35"/>
      <c r="E1058" s="35"/>
      <c r="F1058" s="35"/>
      <c r="G1058" s="35"/>
      <c r="H1058" s="35"/>
      <c r="I1058" s="35"/>
      <c r="J1058" s="36"/>
      <c r="K1058" s="19" t="s">
        <v>2084</v>
      </c>
    </row>
    <row r="1059" spans="1:11">
      <c r="A1059" s="258">
        <v>0</v>
      </c>
      <c r="B1059" s="36">
        <v>21444</v>
      </c>
      <c r="C1059" s="34" t="s">
        <v>4639</v>
      </c>
      <c r="D1059" s="35"/>
      <c r="E1059" s="35"/>
      <c r="F1059" s="35"/>
      <c r="G1059" s="35"/>
      <c r="H1059" s="35"/>
      <c r="I1059" s="35"/>
      <c r="J1059" s="36"/>
      <c r="K1059" s="19" t="s">
        <v>2084</v>
      </c>
    </row>
    <row r="1060" spans="1:11">
      <c r="A1060" s="258">
        <v>0</v>
      </c>
      <c r="B1060" s="36">
        <v>48587</v>
      </c>
      <c r="C1060" s="34" t="s">
        <v>4640</v>
      </c>
      <c r="D1060" s="35"/>
      <c r="E1060" s="35"/>
      <c r="F1060" s="35"/>
      <c r="G1060" s="35"/>
      <c r="H1060" s="35"/>
      <c r="I1060" s="35"/>
      <c r="J1060" s="36"/>
      <c r="K1060" s="19" t="s">
        <v>2084</v>
      </c>
    </row>
    <row r="1061" spans="1:11">
      <c r="A1061" s="258">
        <v>0</v>
      </c>
      <c r="B1061" s="36">
        <v>49379</v>
      </c>
      <c r="C1061" s="34" t="s">
        <v>4641</v>
      </c>
      <c r="D1061" s="35"/>
      <c r="E1061" s="35"/>
      <c r="F1061" s="35"/>
      <c r="G1061" s="35"/>
      <c r="H1061" s="35"/>
      <c r="I1061" s="35"/>
      <c r="J1061" s="36"/>
      <c r="K1061" s="19" t="s">
        <v>2084</v>
      </c>
    </row>
    <row r="1062" spans="1:11">
      <c r="A1062" s="258">
        <v>0</v>
      </c>
      <c r="B1062" s="36">
        <v>1826</v>
      </c>
      <c r="C1062" s="34" t="s">
        <v>4642</v>
      </c>
      <c r="D1062" s="35"/>
      <c r="E1062" s="35"/>
      <c r="F1062" s="35"/>
      <c r="G1062" s="35"/>
      <c r="H1062" s="35"/>
      <c r="I1062" s="35"/>
      <c r="J1062" s="36"/>
      <c r="K1062" s="19" t="s">
        <v>2084</v>
      </c>
    </row>
    <row r="1063" spans="1:11">
      <c r="A1063" s="258">
        <v>0</v>
      </c>
      <c r="B1063" s="36">
        <v>49395</v>
      </c>
      <c r="C1063" s="34" t="s">
        <v>4643</v>
      </c>
      <c r="D1063" s="35"/>
      <c r="E1063" s="35"/>
      <c r="F1063" s="35"/>
      <c r="G1063" s="35"/>
      <c r="H1063" s="35"/>
      <c r="I1063" s="35"/>
      <c r="J1063" s="36"/>
      <c r="K1063" s="19" t="s">
        <v>2084</v>
      </c>
    </row>
    <row r="1064" spans="1:11">
      <c r="A1064" s="258">
        <v>0</v>
      </c>
      <c r="B1064" s="36">
        <v>2691</v>
      </c>
      <c r="C1064" s="34" t="s">
        <v>4644</v>
      </c>
      <c r="D1064" s="35"/>
      <c r="E1064" s="35"/>
      <c r="F1064" s="35"/>
      <c r="G1064" s="35"/>
      <c r="H1064" s="35"/>
      <c r="I1064" s="35"/>
      <c r="J1064" s="36"/>
      <c r="K1064" s="19" t="s">
        <v>2084</v>
      </c>
    </row>
    <row r="1065" spans="1:11">
      <c r="A1065" s="258">
        <v>0</v>
      </c>
      <c r="B1065" s="36">
        <v>2733</v>
      </c>
      <c r="C1065" s="34" t="s">
        <v>4645</v>
      </c>
      <c r="D1065" s="35"/>
      <c r="E1065" s="35"/>
      <c r="F1065" s="35"/>
      <c r="G1065" s="35"/>
      <c r="H1065" s="35"/>
      <c r="I1065" s="35"/>
      <c r="J1065" s="36"/>
      <c r="K1065" s="19" t="s">
        <v>2084</v>
      </c>
    </row>
    <row r="1066" spans="1:11">
      <c r="A1066" s="258">
        <v>0</v>
      </c>
      <c r="B1066" s="36">
        <v>26120</v>
      </c>
      <c r="C1066" s="34" t="s">
        <v>4646</v>
      </c>
      <c r="D1066" s="35"/>
      <c r="E1066" s="35"/>
      <c r="F1066" s="35"/>
      <c r="G1066" s="35"/>
      <c r="H1066" s="35"/>
      <c r="I1066" s="35"/>
      <c r="J1066" s="36"/>
      <c r="K1066" s="19" t="s">
        <v>2084</v>
      </c>
    </row>
    <row r="1067" spans="1:11">
      <c r="A1067" s="258">
        <v>0</v>
      </c>
      <c r="B1067" s="36">
        <v>51680</v>
      </c>
      <c r="C1067" s="34" t="s">
        <v>4647</v>
      </c>
      <c r="D1067" s="35"/>
      <c r="E1067" s="35"/>
      <c r="F1067" s="35"/>
      <c r="G1067" s="35"/>
      <c r="H1067" s="35"/>
      <c r="I1067" s="35"/>
      <c r="J1067" s="36"/>
      <c r="K1067" s="19" t="s">
        <v>2084</v>
      </c>
    </row>
    <row r="1068" spans="1:11">
      <c r="A1068" s="258">
        <v>0</v>
      </c>
      <c r="B1068" s="36">
        <v>96685</v>
      </c>
      <c r="C1068" s="34" t="s">
        <v>4648</v>
      </c>
      <c r="D1068" s="35"/>
      <c r="E1068" s="35"/>
      <c r="F1068" s="35"/>
      <c r="G1068" s="35"/>
      <c r="H1068" s="35"/>
      <c r="I1068" s="35"/>
      <c r="J1068" s="36"/>
      <c r="K1068" s="19" t="s">
        <v>2084</v>
      </c>
    </row>
    <row r="1069" spans="1:11">
      <c r="A1069" s="258">
        <v>0</v>
      </c>
      <c r="B1069" s="36">
        <v>71555</v>
      </c>
      <c r="C1069" s="34" t="s">
        <v>4649</v>
      </c>
      <c r="D1069" s="35"/>
      <c r="E1069" s="35"/>
      <c r="F1069" s="35"/>
      <c r="G1069" s="35"/>
      <c r="H1069" s="35"/>
      <c r="I1069" s="35"/>
      <c r="J1069" s="36"/>
      <c r="K1069" s="19" t="s">
        <v>2084</v>
      </c>
    </row>
    <row r="1070" spans="1:11">
      <c r="A1070" s="258">
        <v>0</v>
      </c>
      <c r="B1070" s="36">
        <v>9951</v>
      </c>
      <c r="C1070" s="34" t="s">
        <v>4650</v>
      </c>
      <c r="D1070" s="35"/>
      <c r="E1070" s="35"/>
      <c r="F1070" s="35"/>
      <c r="G1070" s="35"/>
      <c r="H1070" s="35"/>
      <c r="I1070" s="35"/>
      <c r="J1070" s="36"/>
      <c r="K1070" s="19" t="s">
        <v>2084</v>
      </c>
    </row>
    <row r="1071" spans="1:11">
      <c r="A1071" s="258">
        <v>0</v>
      </c>
      <c r="B1071" s="36">
        <v>25775</v>
      </c>
      <c r="C1071" s="34" t="s">
        <v>4651</v>
      </c>
      <c r="D1071" s="35"/>
      <c r="E1071" s="35"/>
      <c r="F1071" s="35"/>
      <c r="G1071" s="35"/>
      <c r="H1071" s="35"/>
      <c r="I1071" s="35"/>
      <c r="J1071" s="36"/>
      <c r="K1071" s="19" t="s">
        <v>2084</v>
      </c>
    </row>
    <row r="1072" spans="1:11">
      <c r="A1072" s="258">
        <v>0</v>
      </c>
      <c r="B1072" s="36">
        <v>29926</v>
      </c>
      <c r="C1072" s="34" t="s">
        <v>4652</v>
      </c>
      <c r="D1072" s="35"/>
      <c r="E1072" s="35"/>
      <c r="F1072" s="35"/>
      <c r="G1072" s="35"/>
      <c r="H1072" s="35"/>
      <c r="I1072" s="35"/>
      <c r="J1072" s="36"/>
      <c r="K1072" s="19" t="s">
        <v>2084</v>
      </c>
    </row>
    <row r="1073" spans="1:11">
      <c r="A1073" s="258">
        <v>0</v>
      </c>
      <c r="B1073" s="36">
        <v>15669</v>
      </c>
      <c r="C1073" s="34" t="s">
        <v>4653</v>
      </c>
      <c r="D1073" s="35"/>
      <c r="E1073" s="35"/>
      <c r="F1073" s="35"/>
      <c r="G1073" s="35"/>
      <c r="H1073" s="35"/>
      <c r="I1073" s="35"/>
      <c r="J1073" s="36"/>
      <c r="K1073" s="19" t="s">
        <v>2084</v>
      </c>
    </row>
    <row r="1074" spans="1:11">
      <c r="A1074" s="258">
        <v>0</v>
      </c>
      <c r="B1074" s="36">
        <v>15909</v>
      </c>
      <c r="C1074" s="34" t="s">
        <v>4654</v>
      </c>
      <c r="D1074" s="35"/>
      <c r="E1074" s="35"/>
      <c r="F1074" s="35"/>
      <c r="G1074" s="35"/>
      <c r="H1074" s="35"/>
      <c r="I1074" s="35"/>
      <c r="J1074" s="36"/>
      <c r="K1074" s="19" t="s">
        <v>2084</v>
      </c>
    </row>
    <row r="1075" spans="1:11">
      <c r="A1075" s="258">
        <v>0</v>
      </c>
      <c r="B1075" s="36">
        <v>41806</v>
      </c>
      <c r="C1075" s="34" t="s">
        <v>4655</v>
      </c>
      <c r="D1075" s="35"/>
      <c r="E1075" s="35"/>
      <c r="F1075" s="35"/>
      <c r="G1075" s="35"/>
      <c r="H1075" s="35"/>
      <c r="I1075" s="35"/>
      <c r="J1075" s="36"/>
      <c r="K1075" s="19" t="s">
        <v>2084</v>
      </c>
    </row>
    <row r="1076" spans="1:11">
      <c r="A1076" s="258">
        <v>0</v>
      </c>
      <c r="B1076" s="36">
        <v>96875</v>
      </c>
      <c r="C1076" s="34" t="s">
        <v>4656</v>
      </c>
      <c r="D1076" s="35"/>
      <c r="E1076" s="35"/>
      <c r="F1076" s="35"/>
      <c r="G1076" s="35"/>
      <c r="H1076" s="35"/>
      <c r="I1076" s="35"/>
      <c r="J1076" s="36"/>
      <c r="K1076" s="19" t="s">
        <v>2084</v>
      </c>
    </row>
    <row r="1077" spans="1:11">
      <c r="A1077" s="258">
        <v>0</v>
      </c>
      <c r="B1077" s="36">
        <v>6981</v>
      </c>
      <c r="C1077" s="34" t="s">
        <v>4657</v>
      </c>
      <c r="D1077" s="35"/>
      <c r="E1077" s="35"/>
      <c r="F1077" s="35"/>
      <c r="G1077" s="35"/>
      <c r="H1077" s="35"/>
      <c r="I1077" s="35"/>
      <c r="J1077" s="36"/>
      <c r="K1077" s="19" t="s">
        <v>2084</v>
      </c>
    </row>
    <row r="1078" spans="1:11">
      <c r="A1078" s="258">
        <v>0</v>
      </c>
      <c r="B1078" s="36">
        <v>7237</v>
      </c>
      <c r="C1078" s="34" t="s">
        <v>4658</v>
      </c>
      <c r="D1078" s="35"/>
      <c r="E1078" s="35"/>
      <c r="F1078" s="35"/>
      <c r="G1078" s="35"/>
      <c r="H1078" s="35"/>
      <c r="I1078" s="35"/>
      <c r="J1078" s="36"/>
      <c r="K1078" s="19" t="s">
        <v>2084</v>
      </c>
    </row>
    <row r="1079" spans="1:11">
      <c r="A1079" s="258">
        <v>0</v>
      </c>
      <c r="B1079" s="36">
        <v>8359</v>
      </c>
      <c r="C1079" s="34" t="s">
        <v>4659</v>
      </c>
      <c r="D1079" s="35"/>
      <c r="E1079" s="35"/>
      <c r="F1079" s="35"/>
      <c r="G1079" s="35"/>
      <c r="H1079" s="35"/>
      <c r="I1079" s="35"/>
      <c r="J1079" s="36"/>
      <c r="K1079" s="19" t="s">
        <v>2084</v>
      </c>
    </row>
    <row r="1080" spans="1:11">
      <c r="A1080" s="258">
        <v>0</v>
      </c>
      <c r="B1080" s="36">
        <v>13508</v>
      </c>
      <c r="C1080" s="34" t="s">
        <v>4660</v>
      </c>
      <c r="D1080" s="35"/>
      <c r="E1080" s="35"/>
      <c r="F1080" s="35"/>
      <c r="G1080" s="35"/>
      <c r="H1080" s="35"/>
      <c r="I1080" s="35"/>
      <c r="J1080" s="36"/>
      <c r="K1080" s="19" t="s">
        <v>2084</v>
      </c>
    </row>
    <row r="1081" spans="1:11">
      <c r="A1081" s="258"/>
      <c r="B1081" s="36">
        <v>13524</v>
      </c>
      <c r="C1081" s="34" t="s">
        <v>5051</v>
      </c>
      <c r="D1081" s="35"/>
      <c r="E1081" s="35"/>
      <c r="F1081" s="35"/>
      <c r="G1081" s="35"/>
      <c r="H1081" s="35"/>
      <c r="I1081" s="35"/>
      <c r="J1081" s="36"/>
      <c r="K1081" s="19" t="s">
        <v>2084</v>
      </c>
    </row>
    <row r="1082" spans="1:11">
      <c r="A1082" s="258">
        <v>0</v>
      </c>
      <c r="B1082" s="36">
        <v>13557</v>
      </c>
      <c r="C1082" s="34" t="s">
        <v>4661</v>
      </c>
      <c r="D1082" s="35"/>
      <c r="E1082" s="35"/>
      <c r="F1082" s="35"/>
      <c r="G1082" s="35"/>
      <c r="H1082" s="35"/>
      <c r="I1082" s="35"/>
      <c r="J1082" s="36"/>
      <c r="K1082" s="19" t="s">
        <v>2084</v>
      </c>
    </row>
    <row r="1083" spans="1:11">
      <c r="A1083" s="258">
        <v>0</v>
      </c>
      <c r="B1083" s="36">
        <v>13581</v>
      </c>
      <c r="C1083" s="34" t="s">
        <v>4662</v>
      </c>
      <c r="D1083" s="35"/>
      <c r="E1083" s="35"/>
      <c r="F1083" s="35"/>
      <c r="G1083" s="35"/>
      <c r="H1083" s="35"/>
      <c r="I1083" s="35"/>
      <c r="J1083" s="36"/>
      <c r="K1083" s="19" t="s">
        <v>2084</v>
      </c>
    </row>
    <row r="1084" spans="1:11">
      <c r="A1084" s="258">
        <v>0</v>
      </c>
      <c r="B1084" s="36">
        <v>13599</v>
      </c>
      <c r="C1084" s="34" t="s">
        <v>4663</v>
      </c>
      <c r="D1084" s="35"/>
      <c r="E1084" s="35"/>
      <c r="F1084" s="35"/>
      <c r="G1084" s="35"/>
      <c r="H1084" s="35"/>
      <c r="I1084" s="35"/>
      <c r="J1084" s="36"/>
      <c r="K1084" s="19" t="s">
        <v>2084</v>
      </c>
    </row>
    <row r="1085" spans="1:11">
      <c r="A1085" s="258">
        <v>0</v>
      </c>
      <c r="B1085" s="36">
        <v>13623</v>
      </c>
      <c r="C1085" s="34" t="s">
        <v>4664</v>
      </c>
      <c r="D1085" s="35"/>
      <c r="E1085" s="35"/>
      <c r="F1085" s="35"/>
      <c r="G1085" s="35"/>
      <c r="H1085" s="35"/>
      <c r="I1085" s="35"/>
      <c r="J1085" s="36"/>
      <c r="K1085" s="19" t="s">
        <v>2084</v>
      </c>
    </row>
    <row r="1086" spans="1:11">
      <c r="A1086" s="258">
        <v>0</v>
      </c>
      <c r="B1086" s="36">
        <v>13631</v>
      </c>
      <c r="C1086" s="34" t="s">
        <v>4665</v>
      </c>
      <c r="D1086" s="35"/>
      <c r="E1086" s="35"/>
      <c r="F1086" s="35"/>
      <c r="G1086" s="35"/>
      <c r="H1086" s="35"/>
      <c r="I1086" s="35"/>
      <c r="J1086" s="36"/>
      <c r="K1086" s="19" t="s">
        <v>2084</v>
      </c>
    </row>
    <row r="1087" spans="1:11">
      <c r="A1087" s="258">
        <v>0</v>
      </c>
      <c r="B1087" s="36">
        <v>13649</v>
      </c>
      <c r="C1087" s="34" t="s">
        <v>4666</v>
      </c>
      <c r="D1087" s="35"/>
      <c r="E1087" s="35"/>
      <c r="F1087" s="35"/>
      <c r="G1087" s="35"/>
      <c r="H1087" s="35"/>
      <c r="I1087" s="35"/>
      <c r="J1087" s="36"/>
      <c r="K1087" s="19" t="s">
        <v>2084</v>
      </c>
    </row>
    <row r="1088" spans="1:11">
      <c r="A1088" s="258">
        <v>0</v>
      </c>
      <c r="B1088" s="36">
        <v>16162</v>
      </c>
      <c r="C1088" s="34" t="s">
        <v>4667</v>
      </c>
      <c r="D1088" s="35"/>
      <c r="E1088" s="35"/>
      <c r="F1088" s="35"/>
      <c r="G1088" s="35"/>
      <c r="H1088" s="35"/>
      <c r="I1088" s="35"/>
      <c r="J1088" s="36"/>
      <c r="K1088" s="19" t="s">
        <v>2084</v>
      </c>
    </row>
    <row r="1089" spans="1:11">
      <c r="A1089" s="258">
        <v>0</v>
      </c>
      <c r="B1089" s="36">
        <v>53942</v>
      </c>
      <c r="C1089" s="34" t="s">
        <v>4668</v>
      </c>
      <c r="D1089" s="35"/>
      <c r="E1089" s="35"/>
      <c r="F1089" s="35"/>
      <c r="G1089" s="35"/>
      <c r="H1089" s="35"/>
      <c r="I1089" s="35"/>
      <c r="J1089" s="36"/>
      <c r="K1089" s="19" t="s">
        <v>2084</v>
      </c>
    </row>
    <row r="1090" spans="1:11">
      <c r="A1090" s="258">
        <v>0</v>
      </c>
      <c r="B1090" s="36">
        <v>99895</v>
      </c>
      <c r="C1090" s="34" t="s">
        <v>4669</v>
      </c>
      <c r="D1090" s="35"/>
      <c r="E1090" s="35"/>
      <c r="F1090" s="35"/>
      <c r="G1090" s="35"/>
      <c r="H1090" s="35"/>
      <c r="I1090" s="35"/>
      <c r="J1090" s="36"/>
      <c r="K1090" s="19" t="s">
        <v>2084</v>
      </c>
    </row>
    <row r="1091" spans="1:11">
      <c r="A1091" s="258">
        <v>0</v>
      </c>
      <c r="B1091" s="36">
        <v>3988</v>
      </c>
      <c r="C1091" s="34" t="s">
        <v>4670</v>
      </c>
      <c r="D1091" s="35"/>
      <c r="E1091" s="35"/>
      <c r="F1091" s="35"/>
      <c r="G1091" s="35"/>
      <c r="H1091" s="35"/>
      <c r="I1091" s="35"/>
      <c r="J1091" s="36"/>
      <c r="K1091" s="19" t="s">
        <v>2084</v>
      </c>
    </row>
    <row r="1092" spans="1:11">
      <c r="A1092" s="258">
        <v>0</v>
      </c>
      <c r="B1092" s="36">
        <v>76018</v>
      </c>
      <c r="C1092" s="34" t="s">
        <v>4671</v>
      </c>
      <c r="D1092" s="35"/>
      <c r="E1092" s="35"/>
      <c r="F1092" s="35"/>
      <c r="G1092" s="35"/>
      <c r="H1092" s="35"/>
      <c r="I1092" s="35"/>
      <c r="J1092" s="36"/>
      <c r="K1092" s="19" t="s">
        <v>2084</v>
      </c>
    </row>
    <row r="1093" spans="1:11">
      <c r="A1093" s="258">
        <v>0</v>
      </c>
      <c r="B1093" s="36">
        <v>76026</v>
      </c>
      <c r="C1093" s="34" t="s">
        <v>4672</v>
      </c>
      <c r="D1093" s="35"/>
      <c r="E1093" s="35"/>
      <c r="F1093" s="35"/>
      <c r="G1093" s="35"/>
      <c r="H1093" s="35"/>
      <c r="I1093" s="35"/>
      <c r="J1093" s="36"/>
      <c r="K1093" s="19" t="s">
        <v>2084</v>
      </c>
    </row>
    <row r="1094" spans="1:11">
      <c r="A1094" s="258">
        <v>0</v>
      </c>
      <c r="B1094" s="36">
        <v>38265</v>
      </c>
      <c r="C1094" s="34" t="s">
        <v>4673</v>
      </c>
      <c r="D1094" s="35"/>
      <c r="E1094" s="35"/>
      <c r="F1094" s="35"/>
      <c r="G1094" s="35"/>
      <c r="H1094" s="35"/>
      <c r="I1094" s="35"/>
      <c r="J1094" s="36"/>
      <c r="K1094" s="19" t="s">
        <v>2084</v>
      </c>
    </row>
    <row r="1095" spans="1:11">
      <c r="A1095" s="258"/>
      <c r="B1095" s="36">
        <v>12260</v>
      </c>
      <c r="C1095" s="34" t="s">
        <v>5044</v>
      </c>
      <c r="D1095" s="35"/>
      <c r="E1095" s="35"/>
      <c r="F1095" s="35"/>
      <c r="G1095" s="35"/>
      <c r="H1095" s="35"/>
      <c r="I1095" s="35"/>
      <c r="J1095" s="36"/>
      <c r="K1095" s="19" t="s">
        <v>2084</v>
      </c>
    </row>
    <row r="1096" spans="1:11">
      <c r="A1096" s="258">
        <v>0</v>
      </c>
      <c r="B1096" s="36">
        <v>9845</v>
      </c>
      <c r="C1096" s="34" t="s">
        <v>4674</v>
      </c>
      <c r="D1096" s="35"/>
      <c r="E1096" s="35"/>
      <c r="F1096" s="35"/>
      <c r="G1096" s="35"/>
      <c r="H1096" s="35"/>
      <c r="I1096" s="35"/>
      <c r="J1096" s="36"/>
      <c r="K1096" s="19" t="s">
        <v>2084</v>
      </c>
    </row>
    <row r="1097" spans="1:11">
      <c r="A1097" s="258">
        <v>0</v>
      </c>
      <c r="B1097" s="36">
        <v>9852</v>
      </c>
      <c r="C1097" s="34" t="s">
        <v>4675</v>
      </c>
      <c r="D1097" s="35"/>
      <c r="E1097" s="35"/>
      <c r="F1097" s="35"/>
      <c r="G1097" s="35"/>
      <c r="H1097" s="35"/>
      <c r="I1097" s="35"/>
      <c r="J1097" s="36"/>
      <c r="K1097" s="19" t="s">
        <v>2084</v>
      </c>
    </row>
    <row r="1098" spans="1:11">
      <c r="A1098" s="258">
        <v>0</v>
      </c>
      <c r="B1098" s="36">
        <v>9886</v>
      </c>
      <c r="C1098" s="34" t="s">
        <v>4676</v>
      </c>
      <c r="D1098" s="35"/>
      <c r="E1098" s="35"/>
      <c r="F1098" s="35"/>
      <c r="G1098" s="35"/>
      <c r="H1098" s="35"/>
      <c r="I1098" s="35"/>
      <c r="J1098" s="36"/>
      <c r="K1098" s="19" t="s">
        <v>2084</v>
      </c>
    </row>
    <row r="1099" spans="1:11">
      <c r="A1099" s="258">
        <v>0</v>
      </c>
      <c r="B1099" s="36">
        <v>48173</v>
      </c>
      <c r="C1099" s="34" t="s">
        <v>4677</v>
      </c>
      <c r="D1099" s="35"/>
      <c r="E1099" s="35"/>
      <c r="F1099" s="35"/>
      <c r="G1099" s="35"/>
      <c r="H1099" s="35"/>
      <c r="I1099" s="35"/>
      <c r="J1099" s="36"/>
      <c r="K1099" s="19" t="s">
        <v>2084</v>
      </c>
    </row>
    <row r="1100" spans="1:11">
      <c r="A1100" s="258">
        <v>0</v>
      </c>
      <c r="B1100" s="36">
        <v>4754</v>
      </c>
      <c r="C1100" s="34" t="s">
        <v>4678</v>
      </c>
      <c r="D1100" s="35"/>
      <c r="E1100" s="35"/>
      <c r="F1100" s="35"/>
      <c r="G1100" s="35"/>
      <c r="H1100" s="35"/>
      <c r="I1100" s="35"/>
      <c r="J1100" s="36"/>
      <c r="K1100" s="19" t="s">
        <v>2084</v>
      </c>
    </row>
    <row r="1101" spans="1:11">
      <c r="A1101" s="258">
        <v>0</v>
      </c>
      <c r="B1101" s="36">
        <v>37655</v>
      </c>
      <c r="C1101" s="34" t="s">
        <v>4679</v>
      </c>
      <c r="D1101" s="35"/>
      <c r="E1101" s="35"/>
      <c r="F1101" s="35"/>
      <c r="G1101" s="35"/>
      <c r="H1101" s="35"/>
      <c r="I1101" s="35"/>
      <c r="J1101" s="36"/>
      <c r="K1101" s="19" t="s">
        <v>2084</v>
      </c>
    </row>
    <row r="1102" spans="1:11">
      <c r="A1102" s="258">
        <v>0</v>
      </c>
      <c r="B1102" s="36">
        <v>9902</v>
      </c>
      <c r="C1102" s="34" t="s">
        <v>4680</v>
      </c>
      <c r="D1102" s="35"/>
      <c r="E1102" s="35"/>
      <c r="F1102" s="35"/>
      <c r="G1102" s="35"/>
      <c r="H1102" s="35"/>
      <c r="I1102" s="35"/>
      <c r="J1102" s="36"/>
      <c r="K1102" s="19" t="s">
        <v>2084</v>
      </c>
    </row>
    <row r="1103" spans="1:11">
      <c r="A1103" s="258">
        <v>0</v>
      </c>
      <c r="B1103" s="36">
        <v>53090</v>
      </c>
      <c r="C1103" s="34" t="s">
        <v>4681</v>
      </c>
      <c r="D1103" s="35"/>
      <c r="E1103" s="35"/>
      <c r="F1103" s="35"/>
      <c r="G1103" s="35"/>
      <c r="H1103" s="35"/>
      <c r="I1103" s="35"/>
      <c r="J1103" s="36"/>
      <c r="K1103" s="19" t="s">
        <v>2084</v>
      </c>
    </row>
    <row r="1104" spans="1:11">
      <c r="A1104" s="258">
        <v>0</v>
      </c>
      <c r="B1104" s="36">
        <v>189068</v>
      </c>
      <c r="C1104" s="34" t="s">
        <v>4682</v>
      </c>
      <c r="D1104" s="35"/>
      <c r="E1104" s="35"/>
      <c r="F1104" s="35"/>
      <c r="G1104" s="35"/>
      <c r="H1104" s="35"/>
      <c r="I1104" s="35"/>
      <c r="J1104" s="36"/>
      <c r="K1104" s="19" t="s">
        <v>2084</v>
      </c>
    </row>
    <row r="1105" spans="1:11">
      <c r="A1105" s="258">
        <v>0</v>
      </c>
      <c r="B1105" s="36">
        <v>50641</v>
      </c>
      <c r="C1105" s="34" t="s">
        <v>4683</v>
      </c>
      <c r="D1105" s="35"/>
      <c r="E1105" s="35"/>
      <c r="F1105" s="35"/>
      <c r="G1105" s="35"/>
      <c r="H1105" s="35"/>
      <c r="I1105" s="35"/>
      <c r="J1105" s="36"/>
      <c r="K1105" s="19" t="s">
        <v>2084</v>
      </c>
    </row>
    <row r="1106" spans="1:11">
      <c r="A1106" s="258">
        <v>0</v>
      </c>
      <c r="B1106" s="36">
        <v>27300</v>
      </c>
      <c r="C1106" s="34" t="s">
        <v>4684</v>
      </c>
      <c r="D1106" s="35"/>
      <c r="E1106" s="35"/>
      <c r="F1106" s="35"/>
      <c r="G1106" s="35"/>
      <c r="H1106" s="35"/>
      <c r="I1106" s="35"/>
      <c r="J1106" s="36"/>
      <c r="K1106" s="19" t="s">
        <v>2084</v>
      </c>
    </row>
    <row r="1107" spans="1:11">
      <c r="A1107" s="258">
        <v>0</v>
      </c>
      <c r="B1107" s="36">
        <v>27318</v>
      </c>
      <c r="C1107" s="34" t="s">
        <v>4685</v>
      </c>
      <c r="D1107" s="35"/>
      <c r="E1107" s="35"/>
      <c r="F1107" s="35"/>
      <c r="G1107" s="35"/>
      <c r="H1107" s="35"/>
      <c r="I1107" s="35"/>
      <c r="J1107" s="36"/>
      <c r="K1107" s="19" t="s">
        <v>2084</v>
      </c>
    </row>
    <row r="1108" spans="1:11">
      <c r="A1108" s="258">
        <v>0</v>
      </c>
      <c r="B1108" s="36">
        <v>49155</v>
      </c>
      <c r="C1108" s="34" t="s">
        <v>4686</v>
      </c>
      <c r="D1108" s="35"/>
      <c r="E1108" s="35"/>
      <c r="F1108" s="35"/>
      <c r="G1108" s="35"/>
      <c r="H1108" s="35"/>
      <c r="I1108" s="35"/>
      <c r="J1108" s="36"/>
      <c r="K1108" s="19" t="s">
        <v>2084</v>
      </c>
    </row>
    <row r="1109" spans="1:11">
      <c r="A1109" s="258">
        <v>0</v>
      </c>
      <c r="B1109" s="36">
        <v>49999</v>
      </c>
      <c r="C1109" s="34" t="s">
        <v>4687</v>
      </c>
      <c r="D1109" s="35"/>
      <c r="E1109" s="35"/>
      <c r="F1109" s="35"/>
      <c r="G1109" s="35"/>
      <c r="H1109" s="35"/>
      <c r="I1109" s="35"/>
      <c r="J1109" s="36"/>
      <c r="K1109" s="19" t="s">
        <v>2084</v>
      </c>
    </row>
    <row r="1110" spans="1:11">
      <c r="A1110" s="258">
        <v>0</v>
      </c>
      <c r="B1110" s="36">
        <v>50161</v>
      </c>
      <c r="C1110" s="34" t="s">
        <v>4688</v>
      </c>
      <c r="D1110" s="35"/>
      <c r="E1110" s="35"/>
      <c r="F1110" s="35"/>
      <c r="G1110" s="35"/>
      <c r="H1110" s="35"/>
      <c r="I1110" s="35"/>
      <c r="J1110" s="36"/>
      <c r="K1110" s="19" t="s">
        <v>2084</v>
      </c>
    </row>
    <row r="1111" spans="1:11">
      <c r="A1111" s="258">
        <v>0</v>
      </c>
      <c r="B1111" s="36">
        <v>64998</v>
      </c>
      <c r="C1111" s="34" t="s">
        <v>4689</v>
      </c>
      <c r="D1111" s="35"/>
      <c r="E1111" s="35"/>
      <c r="F1111" s="35"/>
      <c r="G1111" s="35"/>
      <c r="H1111" s="35"/>
      <c r="I1111" s="35"/>
      <c r="J1111" s="36"/>
      <c r="K1111" s="19" t="s">
        <v>2084</v>
      </c>
    </row>
    <row r="1112" spans="1:11">
      <c r="A1112" s="258">
        <v>0</v>
      </c>
      <c r="B1112" s="36">
        <v>77834</v>
      </c>
      <c r="C1112" s="34" t="s">
        <v>4690</v>
      </c>
      <c r="D1112" s="35"/>
      <c r="E1112" s="35"/>
      <c r="F1112" s="35"/>
      <c r="G1112" s="35"/>
      <c r="H1112" s="35"/>
      <c r="I1112" s="35"/>
      <c r="J1112" s="36"/>
      <c r="K1112" s="19" t="s">
        <v>2084</v>
      </c>
    </row>
    <row r="1113" spans="1:11">
      <c r="A1113" s="258">
        <v>0</v>
      </c>
      <c r="B1113" s="36">
        <v>77842</v>
      </c>
      <c r="C1113" s="34" t="s">
        <v>4691</v>
      </c>
      <c r="D1113" s="35"/>
      <c r="E1113" s="35"/>
      <c r="F1113" s="35"/>
      <c r="G1113" s="35"/>
      <c r="H1113" s="35"/>
      <c r="I1113" s="35"/>
      <c r="J1113" s="36"/>
      <c r="K1113" s="19" t="s">
        <v>2084</v>
      </c>
    </row>
    <row r="1114" spans="1:11">
      <c r="A1114" s="258">
        <v>0</v>
      </c>
      <c r="B1114" s="36">
        <v>77859</v>
      </c>
      <c r="C1114" s="34" t="s">
        <v>4692</v>
      </c>
      <c r="D1114" s="35"/>
      <c r="E1114" s="35"/>
      <c r="F1114" s="35"/>
      <c r="G1114" s="35"/>
      <c r="H1114" s="35"/>
      <c r="I1114" s="35"/>
      <c r="J1114" s="36"/>
      <c r="K1114" s="19" t="s">
        <v>2084</v>
      </c>
    </row>
    <row r="1115" spans="1:11" ht="21" customHeight="1">
      <c r="A1115" s="258">
        <v>0</v>
      </c>
      <c r="B1115" s="36">
        <v>92031</v>
      </c>
      <c r="C1115" s="335" t="s">
        <v>4693</v>
      </c>
      <c r="D1115" s="336"/>
      <c r="E1115" s="336"/>
      <c r="F1115" s="336"/>
      <c r="G1115" s="336"/>
      <c r="H1115" s="336"/>
      <c r="I1115" s="336"/>
      <c r="J1115" s="337"/>
      <c r="K1115" s="19" t="s">
        <v>2084</v>
      </c>
    </row>
    <row r="1116" spans="1:11">
      <c r="A1116" s="258">
        <v>0</v>
      </c>
      <c r="B1116" s="36">
        <v>147520</v>
      </c>
      <c r="C1116" s="34" t="s">
        <v>4694</v>
      </c>
      <c r="D1116" s="35"/>
      <c r="E1116" s="35"/>
      <c r="F1116" s="35"/>
      <c r="G1116" s="35"/>
      <c r="H1116" s="35"/>
      <c r="I1116" s="35"/>
      <c r="J1116" s="36"/>
      <c r="K1116" s="19" t="s">
        <v>2084</v>
      </c>
    </row>
    <row r="1117" spans="1:11">
      <c r="A1117" s="258">
        <v>0</v>
      </c>
      <c r="B1117" s="36">
        <v>147512</v>
      </c>
      <c r="C1117" s="34" t="s">
        <v>4695</v>
      </c>
      <c r="D1117" s="35"/>
      <c r="E1117" s="35"/>
      <c r="F1117" s="35"/>
      <c r="G1117" s="35"/>
      <c r="H1117" s="35"/>
      <c r="I1117" s="35"/>
      <c r="J1117" s="36"/>
      <c r="K1117" s="19" t="s">
        <v>2084</v>
      </c>
    </row>
    <row r="1118" spans="1:11">
      <c r="A1118" s="258">
        <v>0</v>
      </c>
      <c r="B1118" s="36">
        <v>147504</v>
      </c>
      <c r="C1118" s="34" t="s">
        <v>4696</v>
      </c>
      <c r="D1118" s="35"/>
      <c r="E1118" s="35"/>
      <c r="F1118" s="35"/>
      <c r="G1118" s="35"/>
      <c r="H1118" s="35"/>
      <c r="I1118" s="35"/>
      <c r="J1118" s="36"/>
      <c r="K1118" s="19" t="s">
        <v>2084</v>
      </c>
    </row>
    <row r="1119" spans="1:11">
      <c r="A1119" s="258">
        <v>0</v>
      </c>
      <c r="B1119" s="36">
        <v>6007</v>
      </c>
      <c r="C1119" s="34" t="s">
        <v>4697</v>
      </c>
      <c r="D1119" s="35"/>
      <c r="E1119" s="35"/>
      <c r="F1119" s="35"/>
      <c r="G1119" s="35"/>
      <c r="H1119" s="35"/>
      <c r="I1119" s="35"/>
      <c r="J1119" s="36"/>
      <c r="K1119" s="19" t="s">
        <v>2084</v>
      </c>
    </row>
    <row r="1120" spans="1:11">
      <c r="A1120" s="258">
        <v>0</v>
      </c>
      <c r="B1120" s="36">
        <v>9209</v>
      </c>
      <c r="C1120" s="34" t="s">
        <v>4698</v>
      </c>
      <c r="D1120" s="35"/>
      <c r="E1120" s="35"/>
      <c r="F1120" s="35"/>
      <c r="G1120" s="35"/>
      <c r="H1120" s="35"/>
      <c r="I1120" s="35"/>
      <c r="J1120" s="36"/>
      <c r="K1120" s="19" t="s">
        <v>2084</v>
      </c>
    </row>
    <row r="1121" spans="1:11">
      <c r="A1121" s="258">
        <v>0</v>
      </c>
      <c r="B1121" s="36">
        <v>9894</v>
      </c>
      <c r="C1121" s="34" t="s">
        <v>4699</v>
      </c>
      <c r="D1121" s="35"/>
      <c r="E1121" s="35"/>
      <c r="F1121" s="35"/>
      <c r="G1121" s="35"/>
      <c r="H1121" s="35"/>
      <c r="I1121" s="35"/>
      <c r="J1121" s="36"/>
      <c r="K1121" s="19" t="s">
        <v>2084</v>
      </c>
    </row>
    <row r="1122" spans="1:11">
      <c r="A1122" s="258">
        <v>0</v>
      </c>
      <c r="B1122" s="36">
        <v>62174</v>
      </c>
      <c r="C1122" s="34" t="s">
        <v>4700</v>
      </c>
      <c r="D1122" s="35"/>
      <c r="E1122" s="35"/>
      <c r="F1122" s="35"/>
      <c r="G1122" s="35"/>
      <c r="H1122" s="35"/>
      <c r="I1122" s="35"/>
      <c r="J1122" s="36"/>
      <c r="K1122" s="19" t="s">
        <v>2084</v>
      </c>
    </row>
    <row r="1123" spans="1:11">
      <c r="A1123" s="258">
        <v>0</v>
      </c>
      <c r="B1123" s="36">
        <v>64030</v>
      </c>
      <c r="C1123" s="34" t="s">
        <v>4701</v>
      </c>
      <c r="D1123" s="35"/>
      <c r="E1123" s="35"/>
      <c r="F1123" s="35"/>
      <c r="G1123" s="35"/>
      <c r="H1123" s="35"/>
      <c r="I1123" s="35"/>
      <c r="J1123" s="36"/>
      <c r="K1123" s="19" t="s">
        <v>2084</v>
      </c>
    </row>
    <row r="1124" spans="1:11">
      <c r="A1124" s="258">
        <v>0</v>
      </c>
      <c r="B1124" s="36">
        <v>29280</v>
      </c>
      <c r="C1124" s="34" t="s">
        <v>4702</v>
      </c>
      <c r="D1124" s="35"/>
      <c r="E1124" s="35"/>
      <c r="F1124" s="35"/>
      <c r="G1124" s="35"/>
      <c r="H1124" s="35"/>
      <c r="I1124" s="35"/>
      <c r="J1124" s="36"/>
      <c r="K1124" s="19" t="s">
        <v>2084</v>
      </c>
    </row>
    <row r="1125" spans="1:11">
      <c r="A1125" s="258">
        <v>0</v>
      </c>
      <c r="B1125" s="36">
        <v>158840</v>
      </c>
      <c r="C1125" s="34" t="s">
        <v>4703</v>
      </c>
      <c r="D1125" s="35"/>
      <c r="E1125" s="35"/>
      <c r="F1125" s="35"/>
      <c r="G1125" s="35"/>
      <c r="H1125" s="35"/>
      <c r="I1125" s="35"/>
      <c r="J1125" s="36"/>
      <c r="K1125" s="19" t="s">
        <v>2084</v>
      </c>
    </row>
    <row r="1126" spans="1:11">
      <c r="A1126" s="258">
        <v>0</v>
      </c>
      <c r="B1126" s="36">
        <v>127852</v>
      </c>
      <c r="C1126" s="34" t="s">
        <v>4704</v>
      </c>
      <c r="D1126" s="35"/>
      <c r="E1126" s="35"/>
      <c r="F1126" s="35"/>
      <c r="G1126" s="35"/>
      <c r="H1126" s="35"/>
      <c r="I1126" s="35"/>
      <c r="J1126" s="36"/>
      <c r="K1126" s="19" t="s">
        <v>2084</v>
      </c>
    </row>
    <row r="1127" spans="1:11">
      <c r="A1127" s="258">
        <v>0</v>
      </c>
      <c r="B1127" s="36">
        <v>127860</v>
      </c>
      <c r="C1127" s="34" t="s">
        <v>4705</v>
      </c>
      <c r="D1127" s="35"/>
      <c r="E1127" s="35"/>
      <c r="F1127" s="35"/>
      <c r="G1127" s="35"/>
      <c r="H1127" s="35"/>
      <c r="I1127" s="35"/>
      <c r="J1127" s="36"/>
      <c r="K1127" s="19" t="s">
        <v>2084</v>
      </c>
    </row>
    <row r="1128" spans="1:11">
      <c r="A1128" s="258">
        <v>0</v>
      </c>
      <c r="B1128" s="36">
        <v>59675</v>
      </c>
      <c r="C1128" s="34" t="s">
        <v>4706</v>
      </c>
      <c r="D1128" s="35"/>
      <c r="E1128" s="35"/>
      <c r="F1128" s="35"/>
      <c r="G1128" s="35"/>
      <c r="H1128" s="35"/>
      <c r="I1128" s="35"/>
      <c r="J1128" s="36"/>
      <c r="K1128" s="19" t="s">
        <v>2084</v>
      </c>
    </row>
    <row r="1129" spans="1:11">
      <c r="A1129" s="258">
        <v>0</v>
      </c>
      <c r="B1129" s="36">
        <v>40188</v>
      </c>
      <c r="C1129" s="34" t="s">
        <v>4707</v>
      </c>
      <c r="D1129" s="35"/>
      <c r="E1129" s="35"/>
      <c r="F1129" s="35"/>
      <c r="G1129" s="35"/>
      <c r="H1129" s="35"/>
      <c r="I1129" s="35"/>
      <c r="J1129" s="36"/>
      <c r="K1129" s="19" t="s">
        <v>2084</v>
      </c>
    </row>
    <row r="1130" spans="1:11">
      <c r="A1130" s="258">
        <v>0</v>
      </c>
      <c r="B1130" s="36">
        <v>69328</v>
      </c>
      <c r="C1130" s="34" t="s">
        <v>4708</v>
      </c>
      <c r="D1130" s="35"/>
      <c r="E1130" s="35"/>
      <c r="F1130" s="35"/>
      <c r="G1130" s="35"/>
      <c r="H1130" s="35"/>
      <c r="I1130" s="35"/>
      <c r="J1130" s="36"/>
      <c r="K1130" s="19" t="s">
        <v>2084</v>
      </c>
    </row>
    <row r="1131" spans="1:11">
      <c r="A1131" s="258">
        <v>0</v>
      </c>
      <c r="B1131" s="36">
        <v>134882</v>
      </c>
      <c r="C1131" s="34" t="s">
        <v>4709</v>
      </c>
      <c r="D1131" s="35"/>
      <c r="E1131" s="35"/>
      <c r="F1131" s="35"/>
      <c r="G1131" s="35"/>
      <c r="H1131" s="35"/>
      <c r="I1131" s="35"/>
      <c r="J1131" s="36"/>
      <c r="K1131" s="19" t="s">
        <v>2084</v>
      </c>
    </row>
    <row r="1132" spans="1:11">
      <c r="A1132" s="258">
        <v>0</v>
      </c>
      <c r="B1132" s="36">
        <v>134916</v>
      </c>
      <c r="C1132" s="34" t="s">
        <v>4710</v>
      </c>
      <c r="D1132" s="35"/>
      <c r="E1132" s="35"/>
      <c r="F1132" s="35"/>
      <c r="G1132" s="35"/>
      <c r="H1132" s="35"/>
      <c r="I1132" s="35"/>
      <c r="J1132" s="36"/>
      <c r="K1132" s="19" t="s">
        <v>2084</v>
      </c>
    </row>
    <row r="1133" spans="1:11">
      <c r="A1133" s="258">
        <v>0</v>
      </c>
      <c r="B1133" s="36">
        <v>134932</v>
      </c>
      <c r="C1133" s="34" t="s">
        <v>4711</v>
      </c>
      <c r="D1133" s="35"/>
      <c r="E1133" s="35"/>
      <c r="F1133" s="35"/>
      <c r="G1133" s="35"/>
      <c r="H1133" s="35"/>
      <c r="I1133" s="35"/>
      <c r="J1133" s="36"/>
      <c r="K1133" s="19" t="s">
        <v>2084</v>
      </c>
    </row>
    <row r="1134" spans="1:11">
      <c r="A1134" s="258">
        <v>0</v>
      </c>
      <c r="B1134" s="36">
        <v>192195</v>
      </c>
      <c r="C1134" s="34" t="s">
        <v>756</v>
      </c>
      <c r="D1134" s="35"/>
      <c r="E1134" s="35"/>
      <c r="F1134" s="35"/>
      <c r="G1134" s="35"/>
      <c r="H1134" s="35"/>
      <c r="I1134" s="35"/>
      <c r="J1134" s="36"/>
      <c r="K1134" s="19" t="s">
        <v>2084</v>
      </c>
    </row>
    <row r="1135" spans="1:11">
      <c r="A1135" s="258">
        <v>0</v>
      </c>
      <c r="B1135" s="36">
        <v>71860</v>
      </c>
      <c r="C1135" s="34" t="s">
        <v>4712</v>
      </c>
      <c r="D1135" s="35"/>
      <c r="E1135" s="35"/>
      <c r="F1135" s="35"/>
      <c r="G1135" s="35"/>
      <c r="H1135" s="35"/>
      <c r="I1135" s="35"/>
      <c r="J1135" s="36"/>
      <c r="K1135" s="19" t="s">
        <v>2084</v>
      </c>
    </row>
    <row r="1136" spans="1:11">
      <c r="A1136" s="258">
        <v>0</v>
      </c>
      <c r="B1136" s="36">
        <v>139444</v>
      </c>
      <c r="C1136" s="34" t="s">
        <v>4713</v>
      </c>
      <c r="D1136" s="35"/>
      <c r="E1136" s="35"/>
      <c r="F1136" s="35"/>
      <c r="G1136" s="35"/>
      <c r="H1136" s="35"/>
      <c r="I1136" s="35"/>
      <c r="J1136" s="36"/>
      <c r="K1136" s="19" t="s">
        <v>2084</v>
      </c>
    </row>
    <row r="1137" spans="1:11">
      <c r="A1137" s="258">
        <v>0</v>
      </c>
      <c r="B1137" s="36">
        <v>165506</v>
      </c>
      <c r="C1137" s="34" t="s">
        <v>4714</v>
      </c>
      <c r="D1137" s="35"/>
      <c r="E1137" s="35"/>
      <c r="F1137" s="35"/>
      <c r="G1137" s="35"/>
      <c r="H1137" s="35"/>
      <c r="I1137" s="35"/>
      <c r="J1137" s="36"/>
      <c r="K1137" s="19" t="s">
        <v>2084</v>
      </c>
    </row>
    <row r="1138" spans="1:11" ht="21" customHeight="1">
      <c r="A1138" s="258">
        <v>0</v>
      </c>
      <c r="B1138" s="36">
        <v>165514</v>
      </c>
      <c r="C1138" s="335" t="s">
        <v>4715</v>
      </c>
      <c r="D1138" s="336"/>
      <c r="E1138" s="336"/>
      <c r="F1138" s="336"/>
      <c r="G1138" s="336"/>
      <c r="H1138" s="336"/>
      <c r="I1138" s="336"/>
      <c r="J1138" s="337"/>
      <c r="K1138" s="19" t="s">
        <v>2084</v>
      </c>
    </row>
    <row r="1139" spans="1:11" ht="21" customHeight="1">
      <c r="A1139" s="258">
        <v>0</v>
      </c>
      <c r="B1139" s="36">
        <v>165522</v>
      </c>
      <c r="C1139" s="335" t="s">
        <v>4716</v>
      </c>
      <c r="D1139" s="336"/>
      <c r="E1139" s="336"/>
      <c r="F1139" s="336"/>
      <c r="G1139" s="336"/>
      <c r="H1139" s="336"/>
      <c r="I1139" s="336"/>
      <c r="J1139" s="337"/>
      <c r="K1139" s="19" t="s">
        <v>2084</v>
      </c>
    </row>
    <row r="1140" spans="1:11">
      <c r="A1140" s="258">
        <v>0</v>
      </c>
      <c r="B1140" s="36">
        <v>174128</v>
      </c>
      <c r="C1140" s="34" t="s">
        <v>4717</v>
      </c>
      <c r="D1140" s="35"/>
      <c r="E1140" s="35"/>
      <c r="F1140" s="35"/>
      <c r="G1140" s="35"/>
      <c r="H1140" s="35"/>
      <c r="I1140" s="35"/>
      <c r="J1140" s="36"/>
      <c r="K1140" s="19" t="s">
        <v>2084</v>
      </c>
    </row>
    <row r="1141" spans="1:11">
      <c r="A1141" s="258">
        <v>0</v>
      </c>
      <c r="B1141" s="36">
        <v>1080142</v>
      </c>
      <c r="C1141" s="34" t="s">
        <v>4718</v>
      </c>
      <c r="D1141" s="35"/>
      <c r="E1141" s="35"/>
      <c r="F1141" s="35"/>
      <c r="G1141" s="35"/>
      <c r="H1141" s="35"/>
      <c r="I1141" s="35"/>
      <c r="J1141" s="36"/>
      <c r="K1141" s="19" t="s">
        <v>2084</v>
      </c>
    </row>
    <row r="1143" spans="1:11">
      <c r="B1143" s="174" t="s">
        <v>3237</v>
      </c>
    </row>
    <row r="1144" spans="1:11">
      <c r="B1144" s="13" t="s">
        <v>120</v>
      </c>
    </row>
  </sheetData>
  <autoFilter ref="A7:K1141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11"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69:J69"/>
    <mergeCell ref="K69:K71"/>
    <mergeCell ref="B72:J72"/>
    <mergeCell ref="K72:K74"/>
    <mergeCell ref="B60:J60"/>
    <mergeCell ref="B75:J75"/>
    <mergeCell ref="K75:K77"/>
    <mergeCell ref="B81:J81"/>
    <mergeCell ref="K81:K83"/>
    <mergeCell ref="B84:J84"/>
    <mergeCell ref="K84:K86"/>
    <mergeCell ref="B87:J87"/>
    <mergeCell ref="K87:K89"/>
    <mergeCell ref="B90:J90"/>
    <mergeCell ref="K90:K92"/>
    <mergeCell ref="K78:K80"/>
    <mergeCell ref="K108:K112"/>
    <mergeCell ref="B113:J113"/>
    <mergeCell ref="K113:K117"/>
    <mergeCell ref="B118:J118"/>
    <mergeCell ref="K118:K122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K105:K107"/>
    <mergeCell ref="B108:J108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35:J135"/>
    <mergeCell ref="K135:K137"/>
    <mergeCell ref="B138:J138"/>
    <mergeCell ref="K138:K140"/>
    <mergeCell ref="B141:J141"/>
    <mergeCell ref="K141:K143"/>
    <mergeCell ref="B144:J144"/>
    <mergeCell ref="K144:K146"/>
    <mergeCell ref="B147:J147"/>
    <mergeCell ref="K147:K149"/>
    <mergeCell ref="K150:K152"/>
    <mergeCell ref="K153:K155"/>
    <mergeCell ref="B156:J156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71:J171"/>
    <mergeCell ref="K171:K173"/>
    <mergeCell ref="B174:J174"/>
    <mergeCell ref="K174:K176"/>
    <mergeCell ref="K177:K179"/>
    <mergeCell ref="K180:K182"/>
    <mergeCell ref="B183:J183"/>
    <mergeCell ref="K183:K185"/>
    <mergeCell ref="B186:J186"/>
    <mergeCell ref="K186:K188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34:J234"/>
    <mergeCell ref="K234:K236"/>
    <mergeCell ref="B237:J237"/>
    <mergeCell ref="K237:K239"/>
    <mergeCell ref="B240:K240"/>
    <mergeCell ref="B241:J241"/>
    <mergeCell ref="K241:K245"/>
    <mergeCell ref="B246:J246"/>
    <mergeCell ref="K246:K25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81:J281"/>
    <mergeCell ref="K281:K283"/>
    <mergeCell ref="B284:J284"/>
    <mergeCell ref="K284:K286"/>
    <mergeCell ref="K287:K291"/>
    <mergeCell ref="B292:J292"/>
    <mergeCell ref="K292:K296"/>
    <mergeCell ref="B297:J297"/>
    <mergeCell ref="K297:K299"/>
    <mergeCell ref="B300:J300"/>
    <mergeCell ref="K300:K302"/>
    <mergeCell ref="B303:J303"/>
    <mergeCell ref="K303:K305"/>
    <mergeCell ref="B287:J287"/>
    <mergeCell ref="K306:K308"/>
    <mergeCell ref="B309:J309"/>
    <mergeCell ref="K309:K311"/>
    <mergeCell ref="B312:J312"/>
    <mergeCell ref="K312:K31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60:J360"/>
    <mergeCell ref="K360:K362"/>
    <mergeCell ref="B363:J363"/>
    <mergeCell ref="K363:K365"/>
    <mergeCell ref="B351:J351"/>
    <mergeCell ref="B366:J366"/>
    <mergeCell ref="K366:K368"/>
    <mergeCell ref="B369:J369"/>
    <mergeCell ref="K369:K371"/>
    <mergeCell ref="B372:J372"/>
    <mergeCell ref="K372:K375"/>
    <mergeCell ref="K376:K378"/>
    <mergeCell ref="B379:K379"/>
    <mergeCell ref="C386:J386"/>
    <mergeCell ref="C401:J401"/>
    <mergeCell ref="C402:J402"/>
    <mergeCell ref="C403:J403"/>
    <mergeCell ref="C404:J404"/>
    <mergeCell ref="C405:J405"/>
    <mergeCell ref="C406:J406"/>
    <mergeCell ref="C407:J407"/>
    <mergeCell ref="C408:J408"/>
    <mergeCell ref="C387:J387"/>
    <mergeCell ref="C388:J388"/>
    <mergeCell ref="B393:K393"/>
    <mergeCell ref="C394:J394"/>
    <mergeCell ref="C395:J395"/>
    <mergeCell ref="C396:J396"/>
    <mergeCell ref="C397:J397"/>
    <mergeCell ref="C398:J398"/>
    <mergeCell ref="C399:J399"/>
    <mergeCell ref="C400:J400"/>
    <mergeCell ref="C409:J409"/>
    <mergeCell ref="C410:J410"/>
    <mergeCell ref="C411:J411"/>
    <mergeCell ref="C412:J412"/>
    <mergeCell ref="C413:J413"/>
    <mergeCell ref="C414:J414"/>
    <mergeCell ref="C415:J415"/>
    <mergeCell ref="C416:J416"/>
    <mergeCell ref="C417:J417"/>
    <mergeCell ref="C418:J418"/>
    <mergeCell ref="C419:J419"/>
    <mergeCell ref="C420:J420"/>
    <mergeCell ref="B421:K421"/>
    <mergeCell ref="C422:J422"/>
    <mergeCell ref="C423:J423"/>
    <mergeCell ref="C424:J424"/>
    <mergeCell ref="C426:J426"/>
    <mergeCell ref="C441:J441"/>
    <mergeCell ref="C442:J442"/>
    <mergeCell ref="C443:J443"/>
    <mergeCell ref="C444:J444"/>
    <mergeCell ref="C448:J448"/>
    <mergeCell ref="C456:J456"/>
    <mergeCell ref="C457:J457"/>
    <mergeCell ref="B466:K466"/>
    <mergeCell ref="C471:J471"/>
    <mergeCell ref="C472:J472"/>
    <mergeCell ref="B492:K492"/>
    <mergeCell ref="B493:K493"/>
    <mergeCell ref="C529:J529"/>
    <mergeCell ref="C530:J530"/>
    <mergeCell ref="C698:J698"/>
    <mergeCell ref="C711:J711"/>
    <mergeCell ref="C712:J712"/>
    <mergeCell ref="C715:J715"/>
    <mergeCell ref="C716:J716"/>
    <mergeCell ref="C1115:J1115"/>
    <mergeCell ref="C1138:J1138"/>
    <mergeCell ref="C1139:J1139"/>
    <mergeCell ref="C718:J718"/>
    <mergeCell ref="B721:K721"/>
    <mergeCell ref="C789:J789"/>
    <mergeCell ref="C799:J799"/>
    <mergeCell ref="C800:J800"/>
    <mergeCell ref="B826:K826"/>
    <mergeCell ref="B880:K880"/>
    <mergeCell ref="C921:J921"/>
    <mergeCell ref="C974:J974"/>
    <mergeCell ref="B1042:K1042"/>
    <mergeCell ref="C1043:J1043"/>
    <mergeCell ref="B1044:K1044"/>
  </mergeCells>
  <hyperlinks>
    <hyperlink ref="K6" location="Содержание!A1" display="Содержание" xr:uid="{72C7A524-84CE-415A-BABC-8E32FB727243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70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9921875" defaultRowHeight="14.25" outlineLevelCol="2"/>
  <cols>
    <col min="1" max="1" width="7.265625" style="166" hidden="1" customWidth="1" outlineLevel="1"/>
    <col min="2" max="2" width="26.53125" style="14" hidden="1" customWidth="1" outlineLevel="2"/>
    <col min="3" max="3" width="11.46484375" style="14" customWidth="1" collapsed="1"/>
    <col min="4" max="4" width="63.53125" style="14" customWidth="1"/>
    <col min="5" max="7" width="8.265625" style="14" customWidth="1"/>
    <col min="8" max="8" width="9.19921875" style="14"/>
    <col min="9" max="10" width="9.19921875" customWidth="1" outlineLevel="1"/>
    <col min="11" max="11" width="9.19921875" style="14" customWidth="1" outlineLevel="1"/>
    <col min="12" max="16384" width="9.19921875" style="14"/>
  </cols>
  <sheetData>
    <row r="2" spans="1:11" ht="15.75">
      <c r="C2" s="357" t="s">
        <v>0</v>
      </c>
      <c r="D2" s="357"/>
      <c r="E2" s="357"/>
      <c r="F2" s="357"/>
      <c r="G2" s="357"/>
      <c r="H2" s="357"/>
      <c r="I2" s="14"/>
      <c r="J2" s="14"/>
    </row>
    <row r="3" spans="1:11" ht="15.75">
      <c r="C3" s="357" t="s">
        <v>1964</v>
      </c>
      <c r="D3" s="357"/>
      <c r="E3" s="357"/>
      <c r="F3" s="357"/>
      <c r="G3" s="357"/>
      <c r="H3" s="357"/>
      <c r="I3" s="14"/>
      <c r="J3" s="14"/>
    </row>
    <row r="4" spans="1:11" ht="11.65">
      <c r="C4" s="14" t="s">
        <v>4780</v>
      </c>
      <c r="D4" s="87"/>
      <c r="E4" s="87"/>
      <c r="F4" s="87"/>
      <c r="G4" s="87"/>
      <c r="H4" s="88"/>
      <c r="I4" s="1"/>
      <c r="J4" s="66" t="s">
        <v>1957</v>
      </c>
      <c r="K4" s="67">
        <v>0</v>
      </c>
    </row>
    <row r="5" spans="1:11" ht="14.65" thickBot="1">
      <c r="C5" s="179" t="s">
        <v>1</v>
      </c>
      <c r="D5" s="87"/>
      <c r="E5" s="87"/>
      <c r="F5" s="98" t="s">
        <v>2088</v>
      </c>
      <c r="H5" s="88"/>
      <c r="I5" s="1"/>
      <c r="J5" s="66" t="s">
        <v>1958</v>
      </c>
      <c r="K5" s="7">
        <f>SUM(K8:K670)</f>
        <v>0</v>
      </c>
    </row>
    <row r="6" spans="1:11" ht="46.9" thickBot="1">
      <c r="A6" s="167" t="s">
        <v>3238</v>
      </c>
      <c r="B6" s="305" t="s">
        <v>761</v>
      </c>
      <c r="C6" s="198" t="s">
        <v>757</v>
      </c>
      <c r="D6" s="180" t="s">
        <v>122</v>
      </c>
      <c r="E6" s="180" t="s">
        <v>758</v>
      </c>
      <c r="F6" s="180" t="s">
        <v>1664</v>
      </c>
      <c r="G6" s="180" t="s">
        <v>759</v>
      </c>
      <c r="H6" s="181" t="s">
        <v>760</v>
      </c>
      <c r="I6" s="78" t="s">
        <v>1959</v>
      </c>
      <c r="J6" s="79" t="s">
        <v>1960</v>
      </c>
      <c r="K6" s="80" t="s">
        <v>1961</v>
      </c>
    </row>
    <row r="7" spans="1:11" ht="11.25" customHeight="1" thickBot="1">
      <c r="A7" s="168"/>
      <c r="B7" s="165"/>
      <c r="C7" s="355" t="s">
        <v>808</v>
      </c>
      <c r="D7" s="355"/>
      <c r="E7" s="355"/>
      <c r="F7" s="355"/>
      <c r="G7" s="355"/>
      <c r="H7" s="356"/>
      <c r="I7" s="81"/>
      <c r="J7" s="81"/>
      <c r="K7" s="81"/>
    </row>
    <row r="8" spans="1:11" ht="11.25" customHeight="1">
      <c r="A8" s="310">
        <v>0</v>
      </c>
      <c r="B8" s="165" t="s">
        <v>762</v>
      </c>
      <c r="C8" s="191" t="s">
        <v>809</v>
      </c>
      <c r="D8" s="182" t="s">
        <v>810</v>
      </c>
      <c r="E8" s="183" t="s">
        <v>811</v>
      </c>
      <c r="F8" s="183">
        <v>1</v>
      </c>
      <c r="G8" s="183">
        <v>500</v>
      </c>
      <c r="H8" s="184">
        <v>0.79200000000000004</v>
      </c>
      <c r="I8" s="85">
        <f>H8*(1-Скидка_3M_EUR)</f>
        <v>0.79200000000000004</v>
      </c>
      <c r="J8" s="84"/>
      <c r="K8" s="85">
        <f>I8*J8</f>
        <v>0</v>
      </c>
    </row>
    <row r="9" spans="1:11" ht="11.25" customHeight="1">
      <c r="A9" s="310">
        <v>0</v>
      </c>
      <c r="B9" s="165" t="s">
        <v>762</v>
      </c>
      <c r="C9" s="191" t="s">
        <v>812</v>
      </c>
      <c r="D9" s="182" t="s">
        <v>813</v>
      </c>
      <c r="E9" s="183" t="s">
        <v>811</v>
      </c>
      <c r="F9" s="183">
        <v>1</v>
      </c>
      <c r="G9" s="183">
        <v>500</v>
      </c>
      <c r="H9" s="184">
        <v>0.80400000000000005</v>
      </c>
      <c r="I9" s="85">
        <f>H9*(1-Скидка_3M_EUR)</f>
        <v>0.80400000000000005</v>
      </c>
      <c r="J9" s="84"/>
      <c r="K9" s="85">
        <f t="shared" ref="K9:K70" si="0">I9*J9</f>
        <v>0</v>
      </c>
    </row>
    <row r="10" spans="1:11" ht="11.25" customHeight="1">
      <c r="A10" s="310"/>
      <c r="B10" s="165"/>
      <c r="C10" s="191"/>
      <c r="D10" s="182"/>
      <c r="E10" s="183"/>
      <c r="F10" s="183"/>
      <c r="G10" s="183"/>
      <c r="H10" s="184"/>
      <c r="I10" s="85"/>
      <c r="J10" s="84"/>
      <c r="K10" s="85"/>
    </row>
    <row r="11" spans="1:11" ht="11.25" customHeight="1">
      <c r="A11" s="310">
        <v>0</v>
      </c>
      <c r="B11" s="165" t="s">
        <v>762</v>
      </c>
      <c r="C11" s="191" t="s">
        <v>3746</v>
      </c>
      <c r="D11" s="182" t="s">
        <v>3747</v>
      </c>
      <c r="E11" s="183" t="s">
        <v>811</v>
      </c>
      <c r="F11" s="183">
        <v>1</v>
      </c>
      <c r="G11" s="183">
        <v>250</v>
      </c>
      <c r="H11" s="184">
        <v>0.80400000000000005</v>
      </c>
      <c r="I11" s="85">
        <f>H11*(1-Скидка_3M_EUR)</f>
        <v>0.80400000000000005</v>
      </c>
      <c r="J11" s="84"/>
      <c r="K11" s="85">
        <f>I11*J11</f>
        <v>0</v>
      </c>
    </row>
    <row r="12" spans="1:11" ht="11.25" customHeight="1">
      <c r="A12" s="310">
        <v>0</v>
      </c>
      <c r="B12" s="165" t="s">
        <v>762</v>
      </c>
      <c r="C12" s="191" t="s">
        <v>3222</v>
      </c>
      <c r="D12" s="182" t="s">
        <v>3223</v>
      </c>
      <c r="E12" s="183" t="s">
        <v>811</v>
      </c>
      <c r="F12" s="183">
        <v>1</v>
      </c>
      <c r="G12" s="183">
        <v>250</v>
      </c>
      <c r="H12" s="184">
        <v>0.80400000000000005</v>
      </c>
      <c r="I12" s="85">
        <f t="shared" ref="I12:I18" si="1">H12*(1-Скидка_3M_EUR)</f>
        <v>0.80400000000000005</v>
      </c>
      <c r="J12" s="84"/>
      <c r="K12" s="85">
        <f>I12*J12</f>
        <v>0</v>
      </c>
    </row>
    <row r="13" spans="1:11" ht="11.25" customHeight="1">
      <c r="A13" s="310">
        <v>0</v>
      </c>
      <c r="B13" s="165" t="s">
        <v>762</v>
      </c>
      <c r="C13" s="191" t="s">
        <v>3224</v>
      </c>
      <c r="D13" s="182" t="s">
        <v>3225</v>
      </c>
      <c r="E13" s="183" t="s">
        <v>811</v>
      </c>
      <c r="F13" s="183">
        <v>1</v>
      </c>
      <c r="G13" s="183">
        <v>250</v>
      </c>
      <c r="H13" s="184">
        <v>0.80400000000000005</v>
      </c>
      <c r="I13" s="85">
        <f t="shared" si="1"/>
        <v>0.80400000000000005</v>
      </c>
      <c r="J13" s="84"/>
      <c r="K13" s="85">
        <f>I13*J13</f>
        <v>0</v>
      </c>
    </row>
    <row r="14" spans="1:11" ht="11.25" customHeight="1">
      <c r="A14" s="310">
        <v>0</v>
      </c>
      <c r="B14" s="165" t="s">
        <v>762</v>
      </c>
      <c r="C14" s="191" t="s">
        <v>2481</v>
      </c>
      <c r="D14" s="182" t="s">
        <v>3226</v>
      </c>
      <c r="E14" s="183" t="s">
        <v>811</v>
      </c>
      <c r="F14" s="183">
        <v>1</v>
      </c>
      <c r="G14" s="183">
        <v>250</v>
      </c>
      <c r="H14" s="184">
        <v>0.80400000000000005</v>
      </c>
      <c r="I14" s="85">
        <f t="shared" si="1"/>
        <v>0.80400000000000005</v>
      </c>
      <c r="J14" s="84"/>
      <c r="K14" s="85">
        <f t="shared" si="0"/>
        <v>0</v>
      </c>
    </row>
    <row r="15" spans="1:11" ht="11.25" customHeight="1">
      <c r="A15" s="310">
        <v>0</v>
      </c>
      <c r="B15" s="165" t="s">
        <v>762</v>
      </c>
      <c r="C15" s="191" t="s">
        <v>2482</v>
      </c>
      <c r="D15" s="182" t="s">
        <v>3227</v>
      </c>
      <c r="E15" s="183" t="s">
        <v>811</v>
      </c>
      <c r="F15" s="183">
        <v>1</v>
      </c>
      <c r="G15" s="183">
        <v>250</v>
      </c>
      <c r="H15" s="184">
        <v>0.80400000000000005</v>
      </c>
      <c r="I15" s="85">
        <f t="shared" si="1"/>
        <v>0.80400000000000005</v>
      </c>
      <c r="J15" s="84"/>
      <c r="K15" s="85">
        <f t="shared" si="0"/>
        <v>0</v>
      </c>
    </row>
    <row r="16" spans="1:11" ht="11.25" customHeight="1">
      <c r="A16" s="310">
        <v>0</v>
      </c>
      <c r="B16" s="165" t="s">
        <v>762</v>
      </c>
      <c r="C16" s="191" t="s">
        <v>3649</v>
      </c>
      <c r="D16" s="182" t="s">
        <v>3650</v>
      </c>
      <c r="E16" s="183" t="s">
        <v>811</v>
      </c>
      <c r="F16" s="183">
        <v>1</v>
      </c>
      <c r="G16" s="183">
        <v>250</v>
      </c>
      <c r="H16" s="184">
        <v>0.80400000000000005</v>
      </c>
      <c r="I16" s="85">
        <f>H16*(1-Скидка_3M_EUR)</f>
        <v>0.80400000000000005</v>
      </c>
      <c r="J16" s="84"/>
      <c r="K16" s="85">
        <f>I16*J16</f>
        <v>0</v>
      </c>
    </row>
    <row r="17" spans="1:11" ht="11.25" customHeight="1">
      <c r="A17" s="310">
        <v>0</v>
      </c>
      <c r="B17" s="165" t="s">
        <v>762</v>
      </c>
      <c r="C17" s="191" t="s">
        <v>2483</v>
      </c>
      <c r="D17" s="182" t="s">
        <v>3228</v>
      </c>
      <c r="E17" s="183" t="s">
        <v>811</v>
      </c>
      <c r="F17" s="183">
        <v>1</v>
      </c>
      <c r="G17" s="183">
        <v>250</v>
      </c>
      <c r="H17" s="184">
        <v>0.80400000000000005</v>
      </c>
      <c r="I17" s="85">
        <f t="shared" si="1"/>
        <v>0.80400000000000005</v>
      </c>
      <c r="J17" s="84"/>
      <c r="K17" s="85">
        <f t="shared" si="0"/>
        <v>0</v>
      </c>
    </row>
    <row r="18" spans="1:11" ht="11.25" customHeight="1" thickBot="1">
      <c r="A18" s="310">
        <v>0</v>
      </c>
      <c r="B18" s="165" t="s">
        <v>762</v>
      </c>
      <c r="C18" s="199" t="s">
        <v>2484</v>
      </c>
      <c r="D18" s="185" t="s">
        <v>3229</v>
      </c>
      <c r="E18" s="186" t="s">
        <v>811</v>
      </c>
      <c r="F18" s="186">
        <v>1</v>
      </c>
      <c r="G18" s="186">
        <v>250</v>
      </c>
      <c r="H18" s="187">
        <v>0.80400000000000005</v>
      </c>
      <c r="I18" s="85">
        <f t="shared" si="1"/>
        <v>0.80400000000000005</v>
      </c>
      <c r="J18" s="84"/>
      <c r="K18" s="85">
        <f t="shared" si="0"/>
        <v>0</v>
      </c>
    </row>
    <row r="19" spans="1:11" ht="11.25" customHeight="1" thickBot="1">
      <c r="A19" s="310"/>
      <c r="B19" s="165" t="s">
        <v>762</v>
      </c>
      <c r="C19" s="355" t="s">
        <v>3668</v>
      </c>
      <c r="D19" s="355"/>
      <c r="E19" s="355"/>
      <c r="F19" s="355"/>
      <c r="G19" s="355"/>
      <c r="H19" s="356"/>
      <c r="I19" s="227"/>
      <c r="J19" s="84"/>
      <c r="K19" s="85"/>
    </row>
    <row r="20" spans="1:11" ht="11.25" customHeight="1">
      <c r="A20" s="310">
        <v>0</v>
      </c>
      <c r="B20" s="165" t="s">
        <v>762</v>
      </c>
      <c r="C20" s="200" t="s">
        <v>3669</v>
      </c>
      <c r="D20" s="188" t="s">
        <v>3670</v>
      </c>
      <c r="E20" s="189" t="s">
        <v>811</v>
      </c>
      <c r="F20" s="189">
        <v>1</v>
      </c>
      <c r="G20" s="189">
        <v>500</v>
      </c>
      <c r="H20" s="190">
        <v>0.56399999999999995</v>
      </c>
      <c r="I20" s="85">
        <f t="shared" ref="I20:I28" si="2">H20*(1-Скидка_3M_EUR)</f>
        <v>0.56399999999999995</v>
      </c>
      <c r="J20" s="84"/>
      <c r="K20" s="85">
        <f t="shared" ref="K20:K28" si="3">I20*J20</f>
        <v>0</v>
      </c>
    </row>
    <row r="21" spans="1:11" ht="11.25" customHeight="1">
      <c r="A21" s="310">
        <v>0</v>
      </c>
      <c r="B21" s="165" t="s">
        <v>762</v>
      </c>
      <c r="C21" s="191" t="s">
        <v>3671</v>
      </c>
      <c r="D21" s="182" t="s">
        <v>3672</v>
      </c>
      <c r="E21" s="183" t="s">
        <v>811</v>
      </c>
      <c r="F21" s="183">
        <v>1</v>
      </c>
      <c r="G21" s="183">
        <v>500</v>
      </c>
      <c r="H21" s="184">
        <v>0.56399999999999995</v>
      </c>
      <c r="I21" s="85">
        <f t="shared" si="2"/>
        <v>0.56399999999999995</v>
      </c>
      <c r="J21" s="84"/>
      <c r="K21" s="85">
        <f t="shared" si="3"/>
        <v>0</v>
      </c>
    </row>
    <row r="22" spans="1:11" ht="11.25" customHeight="1">
      <c r="A22" s="310">
        <v>0</v>
      </c>
      <c r="B22" s="165" t="s">
        <v>762</v>
      </c>
      <c r="C22" s="191" t="s">
        <v>3673</v>
      </c>
      <c r="D22" s="182" t="s">
        <v>3674</v>
      </c>
      <c r="E22" s="183" t="s">
        <v>811</v>
      </c>
      <c r="F22" s="183">
        <v>1</v>
      </c>
      <c r="G22" s="183">
        <v>500</v>
      </c>
      <c r="H22" s="184">
        <v>0.56399999999999995</v>
      </c>
      <c r="I22" s="85">
        <f t="shared" si="2"/>
        <v>0.56399999999999995</v>
      </c>
      <c r="J22" s="84"/>
      <c r="K22" s="85">
        <f t="shared" si="3"/>
        <v>0</v>
      </c>
    </row>
    <row r="23" spans="1:11" ht="11.25" customHeight="1">
      <c r="A23" s="310">
        <v>0</v>
      </c>
      <c r="B23" s="165" t="s">
        <v>762</v>
      </c>
      <c r="C23" s="191" t="s">
        <v>3675</v>
      </c>
      <c r="D23" s="182" t="s">
        <v>3676</v>
      </c>
      <c r="E23" s="183" t="s">
        <v>811</v>
      </c>
      <c r="F23" s="183">
        <v>1</v>
      </c>
      <c r="G23" s="183">
        <v>500</v>
      </c>
      <c r="H23" s="184">
        <v>0.56399999999999995</v>
      </c>
      <c r="I23" s="85">
        <f t="shared" si="2"/>
        <v>0.56399999999999995</v>
      </c>
      <c r="J23" s="84"/>
      <c r="K23" s="85">
        <f t="shared" si="3"/>
        <v>0</v>
      </c>
    </row>
    <row r="24" spans="1:11" ht="11.25" customHeight="1">
      <c r="A24" s="310">
        <v>0</v>
      </c>
      <c r="B24" s="165" t="s">
        <v>762</v>
      </c>
      <c r="C24" s="191" t="s">
        <v>3677</v>
      </c>
      <c r="D24" s="182" t="s">
        <v>3678</v>
      </c>
      <c r="E24" s="183" t="s">
        <v>811</v>
      </c>
      <c r="F24" s="183">
        <v>1</v>
      </c>
      <c r="G24" s="183">
        <v>500</v>
      </c>
      <c r="H24" s="184">
        <v>0.56399999999999995</v>
      </c>
      <c r="I24" s="85">
        <f t="shared" si="2"/>
        <v>0.56399999999999995</v>
      </c>
      <c r="J24" s="84"/>
      <c r="K24" s="85">
        <f t="shared" si="3"/>
        <v>0</v>
      </c>
    </row>
    <row r="25" spans="1:11" ht="11.25" customHeight="1">
      <c r="A25" s="310">
        <v>0</v>
      </c>
      <c r="B25" s="165" t="s">
        <v>762</v>
      </c>
      <c r="C25" s="191" t="s">
        <v>3679</v>
      </c>
      <c r="D25" s="182" t="s">
        <v>3680</v>
      </c>
      <c r="E25" s="183" t="s">
        <v>811</v>
      </c>
      <c r="F25" s="183">
        <v>1</v>
      </c>
      <c r="G25" s="183">
        <v>500</v>
      </c>
      <c r="H25" s="184">
        <v>0.56399999999999995</v>
      </c>
      <c r="I25" s="85">
        <f t="shared" si="2"/>
        <v>0.56399999999999995</v>
      </c>
      <c r="J25" s="84"/>
      <c r="K25" s="85">
        <f t="shared" si="3"/>
        <v>0</v>
      </c>
    </row>
    <row r="26" spans="1:11" ht="11.25" customHeight="1">
      <c r="A26" s="310">
        <v>0</v>
      </c>
      <c r="B26" s="165" t="s">
        <v>762</v>
      </c>
      <c r="C26" s="191" t="s">
        <v>3681</v>
      </c>
      <c r="D26" s="182" t="s">
        <v>3682</v>
      </c>
      <c r="E26" s="183" t="s">
        <v>811</v>
      </c>
      <c r="F26" s="183">
        <v>1</v>
      </c>
      <c r="G26" s="183">
        <v>500</v>
      </c>
      <c r="H26" s="184">
        <v>0.56399999999999995</v>
      </c>
      <c r="I26" s="85">
        <f t="shared" si="2"/>
        <v>0.56399999999999995</v>
      </c>
      <c r="J26" s="84"/>
      <c r="K26" s="85">
        <f t="shared" si="3"/>
        <v>0</v>
      </c>
    </row>
    <row r="27" spans="1:11" ht="11.25" customHeight="1">
      <c r="A27" s="310">
        <v>0</v>
      </c>
      <c r="B27" s="165" t="s">
        <v>762</v>
      </c>
      <c r="C27" s="191" t="s">
        <v>3683</v>
      </c>
      <c r="D27" s="182" t="s">
        <v>3684</v>
      </c>
      <c r="E27" s="183" t="s">
        <v>811</v>
      </c>
      <c r="F27" s="183">
        <v>1</v>
      </c>
      <c r="G27" s="183">
        <v>500</v>
      </c>
      <c r="H27" s="184">
        <v>0.56399999999999995</v>
      </c>
      <c r="I27" s="85">
        <f t="shared" si="2"/>
        <v>0.56399999999999995</v>
      </c>
      <c r="J27" s="84"/>
      <c r="K27" s="85">
        <f t="shared" si="3"/>
        <v>0</v>
      </c>
    </row>
    <row r="28" spans="1:11" ht="11.25" customHeight="1" thickBot="1">
      <c r="A28" s="310">
        <v>0</v>
      </c>
      <c r="B28" s="165" t="s">
        <v>762</v>
      </c>
      <c r="C28" s="191" t="s">
        <v>3685</v>
      </c>
      <c r="D28" s="182" t="s">
        <v>3686</v>
      </c>
      <c r="E28" s="183" t="s">
        <v>811</v>
      </c>
      <c r="F28" s="183">
        <v>1</v>
      </c>
      <c r="G28" s="183">
        <v>500</v>
      </c>
      <c r="H28" s="184">
        <v>0.56399999999999995</v>
      </c>
      <c r="I28" s="85">
        <f t="shared" si="2"/>
        <v>0.56399999999999995</v>
      </c>
      <c r="J28" s="84"/>
      <c r="K28" s="85">
        <f t="shared" si="3"/>
        <v>0</v>
      </c>
    </row>
    <row r="29" spans="1:11" ht="11.25" customHeight="1" thickBot="1">
      <c r="A29" s="310"/>
      <c r="B29" s="165"/>
      <c r="C29" s="355" t="s">
        <v>814</v>
      </c>
      <c r="D29" s="355"/>
      <c r="E29" s="355"/>
      <c r="F29" s="355"/>
      <c r="G29" s="355"/>
      <c r="H29" s="356"/>
      <c r="I29" s="85"/>
      <c r="J29" s="84"/>
      <c r="K29" s="85"/>
    </row>
    <row r="30" spans="1:11" ht="11.25" customHeight="1">
      <c r="A30" s="310">
        <v>0</v>
      </c>
      <c r="B30" s="165" t="s">
        <v>763</v>
      </c>
      <c r="C30" s="191" t="s">
        <v>815</v>
      </c>
      <c r="D30" s="182" t="s">
        <v>816</v>
      </c>
      <c r="E30" s="183" t="s">
        <v>817</v>
      </c>
      <c r="F30" s="183">
        <v>1</v>
      </c>
      <c r="G30" s="183">
        <v>5</v>
      </c>
      <c r="H30" s="184">
        <v>73.536000000000001</v>
      </c>
      <c r="I30" s="85">
        <f>H30*(1-Скидка_3M_EUR)</f>
        <v>73.536000000000001</v>
      </c>
      <c r="J30" s="84"/>
      <c r="K30" s="85">
        <f t="shared" si="0"/>
        <v>0</v>
      </c>
    </row>
    <row r="31" spans="1:11" ht="11.25" customHeight="1">
      <c r="A31" s="310">
        <v>0</v>
      </c>
      <c r="B31" s="165" t="s">
        <v>763</v>
      </c>
      <c r="C31" s="191" t="s">
        <v>818</v>
      </c>
      <c r="D31" s="182" t="s">
        <v>819</v>
      </c>
      <c r="E31" s="183" t="s">
        <v>817</v>
      </c>
      <c r="F31" s="183">
        <v>1</v>
      </c>
      <c r="G31" s="183">
        <v>5</v>
      </c>
      <c r="H31" s="184">
        <v>73.536000000000001</v>
      </c>
      <c r="I31" s="85">
        <f>H31*(1-Скидка_3M_EUR)</f>
        <v>73.536000000000001</v>
      </c>
      <c r="J31" s="84"/>
      <c r="K31" s="85">
        <f t="shared" si="0"/>
        <v>0</v>
      </c>
    </row>
    <row r="32" spans="1:11" ht="11.25" customHeight="1">
      <c r="A32" s="310">
        <v>0</v>
      </c>
      <c r="B32" s="165" t="s">
        <v>763</v>
      </c>
      <c r="C32" s="191" t="s">
        <v>820</v>
      </c>
      <c r="D32" s="182" t="s">
        <v>821</v>
      </c>
      <c r="E32" s="183" t="s">
        <v>817</v>
      </c>
      <c r="F32" s="183">
        <v>1</v>
      </c>
      <c r="G32" s="183">
        <v>5</v>
      </c>
      <c r="H32" s="184">
        <v>73.536000000000001</v>
      </c>
      <c r="I32" s="85">
        <f>H32*(1-Скидка_3M_EUR)</f>
        <v>73.536000000000001</v>
      </c>
      <c r="J32" s="84"/>
      <c r="K32" s="85">
        <f t="shared" si="0"/>
        <v>0</v>
      </c>
    </row>
    <row r="33" spans="1:11" ht="11.25" customHeight="1">
      <c r="A33" s="310">
        <v>0</v>
      </c>
      <c r="B33" s="165" t="s">
        <v>763</v>
      </c>
      <c r="C33" s="191" t="s">
        <v>822</v>
      </c>
      <c r="D33" s="182" t="s">
        <v>823</v>
      </c>
      <c r="E33" s="183" t="s">
        <v>817</v>
      </c>
      <c r="F33" s="183">
        <v>1</v>
      </c>
      <c r="G33" s="183">
        <v>5</v>
      </c>
      <c r="H33" s="184">
        <v>73.536000000000001</v>
      </c>
      <c r="I33" s="85">
        <f>H33*(1-Скидка_3M_EUR)</f>
        <v>73.536000000000001</v>
      </c>
      <c r="J33" s="84"/>
      <c r="K33" s="85">
        <f t="shared" si="0"/>
        <v>0</v>
      </c>
    </row>
    <row r="34" spans="1:11" ht="11.25" customHeight="1">
      <c r="A34" s="310"/>
      <c r="B34" s="165"/>
      <c r="C34" s="191"/>
      <c r="D34" s="182"/>
      <c r="E34" s="183"/>
      <c r="F34" s="183"/>
      <c r="G34" s="183"/>
      <c r="H34" s="184"/>
      <c r="I34" s="85"/>
      <c r="J34" s="84"/>
      <c r="K34" s="85"/>
    </row>
    <row r="35" spans="1:11" ht="11.25" customHeight="1">
      <c r="A35" s="310">
        <v>0</v>
      </c>
      <c r="B35" s="165" t="s">
        <v>762</v>
      </c>
      <c r="C35" s="191" t="s">
        <v>824</v>
      </c>
      <c r="D35" s="182" t="s">
        <v>825</v>
      </c>
      <c r="E35" s="183" t="s">
        <v>817</v>
      </c>
      <c r="F35" s="183">
        <v>1</v>
      </c>
      <c r="G35" s="183">
        <v>10</v>
      </c>
      <c r="H35" s="184">
        <v>11.052</v>
      </c>
      <c r="I35" s="85">
        <f>H35*(1-Скидка_3M_EUR)</f>
        <v>11.052</v>
      </c>
      <c r="J35" s="84"/>
      <c r="K35" s="85">
        <f t="shared" si="0"/>
        <v>0</v>
      </c>
    </row>
    <row r="36" spans="1:11" ht="11.25" customHeight="1" thickBot="1">
      <c r="A36" s="310">
        <v>0</v>
      </c>
      <c r="B36" s="165" t="s">
        <v>762</v>
      </c>
      <c r="C36" s="191" t="s">
        <v>826</v>
      </c>
      <c r="D36" s="182" t="s">
        <v>827</v>
      </c>
      <c r="E36" s="183" t="s">
        <v>817</v>
      </c>
      <c r="F36" s="183">
        <v>1</v>
      </c>
      <c r="G36" s="183">
        <v>10</v>
      </c>
      <c r="H36" s="184">
        <v>11.052</v>
      </c>
      <c r="I36" s="85">
        <f>H36*(1-Скидка_3M_EUR)</f>
        <v>11.052</v>
      </c>
      <c r="J36" s="84"/>
      <c r="K36" s="85">
        <f t="shared" si="0"/>
        <v>0</v>
      </c>
    </row>
    <row r="37" spans="1:11" ht="11.25" customHeight="1" thickBot="1">
      <c r="A37" s="310"/>
      <c r="B37" s="165"/>
      <c r="C37" s="355" t="s">
        <v>764</v>
      </c>
      <c r="D37" s="355"/>
      <c r="E37" s="355"/>
      <c r="F37" s="355"/>
      <c r="G37" s="355"/>
      <c r="H37" s="356"/>
      <c r="I37" s="85"/>
      <c r="J37" s="84"/>
      <c r="K37" s="85"/>
    </row>
    <row r="38" spans="1:11" ht="11.25" customHeight="1">
      <c r="A38" s="310">
        <v>0</v>
      </c>
      <c r="B38" s="165" t="s">
        <v>762</v>
      </c>
      <c r="C38" s="191" t="s">
        <v>828</v>
      </c>
      <c r="D38" s="182" t="s">
        <v>829</v>
      </c>
      <c r="E38" s="183" t="s">
        <v>811</v>
      </c>
      <c r="F38" s="183">
        <v>1</v>
      </c>
      <c r="G38" s="183">
        <v>250</v>
      </c>
      <c r="H38" s="184">
        <v>0.81599999999999995</v>
      </c>
      <c r="I38" s="85">
        <f>H38*(1-Скидка_3M_EUR)</f>
        <v>0.81599999999999995</v>
      </c>
      <c r="J38" s="84"/>
      <c r="K38" s="85">
        <f t="shared" si="0"/>
        <v>0</v>
      </c>
    </row>
    <row r="39" spans="1:11" ht="11.25" customHeight="1">
      <c r="A39" s="310">
        <v>0</v>
      </c>
      <c r="B39" s="165" t="s">
        <v>762</v>
      </c>
      <c r="C39" s="191" t="s">
        <v>830</v>
      </c>
      <c r="D39" s="182" t="s">
        <v>831</v>
      </c>
      <c r="E39" s="183" t="s">
        <v>811</v>
      </c>
      <c r="F39" s="183">
        <v>1</v>
      </c>
      <c r="G39" s="183">
        <v>250</v>
      </c>
      <c r="H39" s="184">
        <v>0.88800000000000001</v>
      </c>
      <c r="I39" s="85">
        <f>H39*(1-Скидка_3M_EUR)</f>
        <v>0.88800000000000001</v>
      </c>
      <c r="J39" s="84"/>
      <c r="K39" s="85">
        <f t="shared" si="0"/>
        <v>0</v>
      </c>
    </row>
    <row r="40" spans="1:11" ht="11.25" customHeight="1" thickBot="1">
      <c r="A40" s="310">
        <v>0</v>
      </c>
      <c r="B40" s="165" t="s">
        <v>762</v>
      </c>
      <c r="C40" s="191" t="s">
        <v>832</v>
      </c>
      <c r="D40" s="182" t="s">
        <v>833</v>
      </c>
      <c r="E40" s="183" t="s">
        <v>811</v>
      </c>
      <c r="F40" s="183">
        <v>1</v>
      </c>
      <c r="G40" s="183">
        <v>250</v>
      </c>
      <c r="H40" s="184">
        <v>0.97199999999999998</v>
      </c>
      <c r="I40" s="85">
        <f>H40*(1-Скидка_3M_EUR)</f>
        <v>0.97199999999999998</v>
      </c>
      <c r="J40" s="84"/>
      <c r="K40" s="85">
        <f t="shared" si="0"/>
        <v>0</v>
      </c>
    </row>
    <row r="41" spans="1:11" ht="11.25" customHeight="1" thickBot="1">
      <c r="A41" s="310"/>
      <c r="B41" s="165"/>
      <c r="C41" s="355" t="s">
        <v>765</v>
      </c>
      <c r="D41" s="355"/>
      <c r="E41" s="355"/>
      <c r="F41" s="355"/>
      <c r="G41" s="355"/>
      <c r="H41" s="356"/>
      <c r="I41" s="85"/>
      <c r="J41" s="84"/>
      <c r="K41" s="85"/>
    </row>
    <row r="42" spans="1:11" ht="11.25" customHeight="1">
      <c r="A42" s="310">
        <v>0</v>
      </c>
      <c r="B42" s="165" t="s">
        <v>762</v>
      </c>
      <c r="C42" s="191" t="s">
        <v>834</v>
      </c>
      <c r="D42" s="182" t="s">
        <v>835</v>
      </c>
      <c r="E42" s="183" t="s">
        <v>811</v>
      </c>
      <c r="F42" s="183">
        <v>1</v>
      </c>
      <c r="G42" s="183">
        <v>250</v>
      </c>
      <c r="H42" s="184">
        <v>1.032</v>
      </c>
      <c r="I42" s="85">
        <f>H42*(1-Скидка_3M_EUR)</f>
        <v>1.032</v>
      </c>
      <c r="J42" s="84"/>
      <c r="K42" s="85">
        <f t="shared" si="0"/>
        <v>0</v>
      </c>
    </row>
    <row r="43" spans="1:11" ht="11.25" customHeight="1">
      <c r="A43" s="310">
        <v>0</v>
      </c>
      <c r="B43" s="165" t="s">
        <v>762</v>
      </c>
      <c r="C43" s="191" t="s">
        <v>836</v>
      </c>
      <c r="D43" s="182" t="s">
        <v>837</v>
      </c>
      <c r="E43" s="183" t="s">
        <v>811</v>
      </c>
      <c r="F43" s="183">
        <v>1</v>
      </c>
      <c r="G43" s="183">
        <v>250</v>
      </c>
      <c r="H43" s="184">
        <v>0.88800000000000001</v>
      </c>
      <c r="I43" s="85">
        <f>H43*(1-Скидка_3M_EUR)</f>
        <v>0.88800000000000001</v>
      </c>
      <c r="J43" s="84"/>
      <c r="K43" s="85">
        <f t="shared" si="0"/>
        <v>0</v>
      </c>
    </row>
    <row r="44" spans="1:11" ht="11.25" customHeight="1" thickBot="1">
      <c r="A44" s="310">
        <v>0</v>
      </c>
      <c r="B44" s="165" t="s">
        <v>762</v>
      </c>
      <c r="C44" s="191" t="s">
        <v>838</v>
      </c>
      <c r="D44" s="182" t="s">
        <v>839</v>
      </c>
      <c r="E44" s="183" t="s">
        <v>811</v>
      </c>
      <c r="F44" s="183">
        <v>1</v>
      </c>
      <c r="G44" s="183">
        <v>250</v>
      </c>
      <c r="H44" s="184">
        <v>0.92400000000000004</v>
      </c>
      <c r="I44" s="85">
        <f>H44*(1-Скидка_3M_EUR)</f>
        <v>0.92400000000000004</v>
      </c>
      <c r="J44" s="84"/>
      <c r="K44" s="85">
        <f t="shared" si="0"/>
        <v>0</v>
      </c>
    </row>
    <row r="45" spans="1:11" ht="11.25" customHeight="1" thickBot="1">
      <c r="A45" s="310"/>
      <c r="B45" s="165"/>
      <c r="C45" s="355" t="s">
        <v>840</v>
      </c>
      <c r="D45" s="355"/>
      <c r="E45" s="355"/>
      <c r="F45" s="355"/>
      <c r="G45" s="355"/>
      <c r="H45" s="356"/>
      <c r="I45" s="85"/>
      <c r="J45" s="84"/>
      <c r="K45" s="85"/>
    </row>
    <row r="46" spans="1:11" ht="11.25" customHeight="1">
      <c r="A46" s="310">
        <v>0</v>
      </c>
      <c r="B46" s="165" t="s">
        <v>762</v>
      </c>
      <c r="C46" s="191" t="s">
        <v>841</v>
      </c>
      <c r="D46" s="182" t="s">
        <v>842</v>
      </c>
      <c r="E46" s="183" t="s">
        <v>811</v>
      </c>
      <c r="F46" s="183">
        <v>1</v>
      </c>
      <c r="G46" s="183">
        <v>500</v>
      </c>
      <c r="H46" s="184">
        <v>0.36</v>
      </c>
      <c r="I46" s="85">
        <f t="shared" ref="I46:I56" si="4">H46*(1-Скидка_3M_EUR)</f>
        <v>0.36</v>
      </c>
      <c r="J46" s="84"/>
      <c r="K46" s="85">
        <f t="shared" si="0"/>
        <v>0</v>
      </c>
    </row>
    <row r="47" spans="1:11" ht="11.25" customHeight="1">
      <c r="A47" s="310">
        <v>0</v>
      </c>
      <c r="B47" s="165" t="s">
        <v>762</v>
      </c>
      <c r="C47" s="191" t="s">
        <v>843</v>
      </c>
      <c r="D47" s="182" t="s">
        <v>844</v>
      </c>
      <c r="E47" s="183" t="s">
        <v>811</v>
      </c>
      <c r="F47" s="183">
        <v>1</v>
      </c>
      <c r="G47" s="183">
        <v>500</v>
      </c>
      <c r="H47" s="184">
        <v>0.36</v>
      </c>
      <c r="I47" s="85">
        <f t="shared" si="4"/>
        <v>0.36</v>
      </c>
      <c r="J47" s="84"/>
      <c r="K47" s="85">
        <f t="shared" si="0"/>
        <v>0</v>
      </c>
    </row>
    <row r="48" spans="1:11" ht="11.25" customHeight="1">
      <c r="A48" s="310">
        <v>0</v>
      </c>
      <c r="B48" s="165" t="s">
        <v>762</v>
      </c>
      <c r="C48" s="191" t="s">
        <v>845</v>
      </c>
      <c r="D48" s="182" t="s">
        <v>846</v>
      </c>
      <c r="E48" s="183" t="s">
        <v>811</v>
      </c>
      <c r="F48" s="183">
        <v>1</v>
      </c>
      <c r="G48" s="183">
        <v>500</v>
      </c>
      <c r="H48" s="184">
        <v>0.36</v>
      </c>
      <c r="I48" s="85">
        <f t="shared" si="4"/>
        <v>0.36</v>
      </c>
      <c r="J48" s="84"/>
      <c r="K48" s="85">
        <f t="shared" si="0"/>
        <v>0</v>
      </c>
    </row>
    <row r="49" spans="1:11" ht="11.25" customHeight="1">
      <c r="A49" s="310">
        <v>0</v>
      </c>
      <c r="B49" s="165" t="s">
        <v>762</v>
      </c>
      <c r="C49" s="191" t="s">
        <v>847</v>
      </c>
      <c r="D49" s="182" t="s">
        <v>848</v>
      </c>
      <c r="E49" s="183" t="s">
        <v>811</v>
      </c>
      <c r="F49" s="183">
        <v>1</v>
      </c>
      <c r="G49" s="183">
        <v>500</v>
      </c>
      <c r="H49" s="184">
        <v>0.36</v>
      </c>
      <c r="I49" s="85">
        <f t="shared" si="4"/>
        <v>0.36</v>
      </c>
      <c r="J49" s="84"/>
      <c r="K49" s="85">
        <f t="shared" si="0"/>
        <v>0</v>
      </c>
    </row>
    <row r="50" spans="1:11" ht="11.25" customHeight="1">
      <c r="A50" s="310">
        <v>0</v>
      </c>
      <c r="B50" s="165" t="s">
        <v>762</v>
      </c>
      <c r="C50" s="191" t="s">
        <v>849</v>
      </c>
      <c r="D50" s="182" t="s">
        <v>850</v>
      </c>
      <c r="E50" s="183" t="s">
        <v>811</v>
      </c>
      <c r="F50" s="183">
        <v>1</v>
      </c>
      <c r="G50" s="183">
        <v>500</v>
      </c>
      <c r="H50" s="184">
        <v>0.36</v>
      </c>
      <c r="I50" s="85">
        <f t="shared" si="4"/>
        <v>0.36</v>
      </c>
      <c r="J50" s="84"/>
      <c r="K50" s="85">
        <f t="shared" si="0"/>
        <v>0</v>
      </c>
    </row>
    <row r="51" spans="1:11" ht="11.25" customHeight="1">
      <c r="A51" s="310">
        <v>0</v>
      </c>
      <c r="B51" s="165" t="s">
        <v>762</v>
      </c>
      <c r="C51" s="191" t="s">
        <v>851</v>
      </c>
      <c r="D51" s="182" t="s">
        <v>852</v>
      </c>
      <c r="E51" s="183" t="s">
        <v>811</v>
      </c>
      <c r="F51" s="183">
        <v>1</v>
      </c>
      <c r="G51" s="183">
        <v>500</v>
      </c>
      <c r="H51" s="184">
        <v>0.36</v>
      </c>
      <c r="I51" s="85">
        <f t="shared" si="4"/>
        <v>0.36</v>
      </c>
      <c r="J51" s="84"/>
      <c r="K51" s="85">
        <f t="shared" si="0"/>
        <v>0</v>
      </c>
    </row>
    <row r="52" spans="1:11" ht="11.25" customHeight="1">
      <c r="A52" s="310">
        <v>0</v>
      </c>
      <c r="B52" s="165" t="s">
        <v>762</v>
      </c>
      <c r="C52" s="191" t="s">
        <v>853</v>
      </c>
      <c r="D52" s="182" t="s">
        <v>854</v>
      </c>
      <c r="E52" s="183" t="s">
        <v>811</v>
      </c>
      <c r="F52" s="183">
        <v>1</v>
      </c>
      <c r="G52" s="183">
        <v>500</v>
      </c>
      <c r="H52" s="184">
        <v>0.36</v>
      </c>
      <c r="I52" s="85">
        <f t="shared" si="4"/>
        <v>0.36</v>
      </c>
      <c r="J52" s="84"/>
      <c r="K52" s="85">
        <f t="shared" si="0"/>
        <v>0</v>
      </c>
    </row>
    <row r="53" spans="1:11" ht="11.25" customHeight="1">
      <c r="A53" s="310">
        <v>0</v>
      </c>
      <c r="B53" s="165" t="s">
        <v>762</v>
      </c>
      <c r="C53" s="191" t="s">
        <v>855</v>
      </c>
      <c r="D53" s="182" t="s">
        <v>856</v>
      </c>
      <c r="E53" s="183" t="s">
        <v>811</v>
      </c>
      <c r="F53" s="183">
        <v>1</v>
      </c>
      <c r="G53" s="183">
        <v>500</v>
      </c>
      <c r="H53" s="184">
        <v>0.36</v>
      </c>
      <c r="I53" s="85">
        <f t="shared" si="4"/>
        <v>0.36</v>
      </c>
      <c r="J53" s="84"/>
      <c r="K53" s="85">
        <f t="shared" si="0"/>
        <v>0</v>
      </c>
    </row>
    <row r="54" spans="1:11" ht="11.25" customHeight="1">
      <c r="A54" s="310">
        <v>0</v>
      </c>
      <c r="B54" s="165" t="s">
        <v>762</v>
      </c>
      <c r="C54" s="191" t="s">
        <v>857</v>
      </c>
      <c r="D54" s="182" t="s">
        <v>858</v>
      </c>
      <c r="E54" s="183" t="s">
        <v>811</v>
      </c>
      <c r="F54" s="183">
        <v>1</v>
      </c>
      <c r="G54" s="183">
        <v>500</v>
      </c>
      <c r="H54" s="184">
        <v>0.36</v>
      </c>
      <c r="I54" s="85">
        <f t="shared" si="4"/>
        <v>0.36</v>
      </c>
      <c r="J54" s="84"/>
      <c r="K54" s="85">
        <f t="shared" si="0"/>
        <v>0</v>
      </c>
    </row>
    <row r="55" spans="1:11" ht="11.25" customHeight="1">
      <c r="A55" s="310">
        <v>0</v>
      </c>
      <c r="B55" s="165" t="s">
        <v>762</v>
      </c>
      <c r="C55" s="191" t="s">
        <v>859</v>
      </c>
      <c r="D55" s="182" t="s">
        <v>860</v>
      </c>
      <c r="E55" s="183" t="s">
        <v>811</v>
      </c>
      <c r="F55" s="183">
        <v>1</v>
      </c>
      <c r="G55" s="183">
        <v>500</v>
      </c>
      <c r="H55" s="184">
        <v>0.36</v>
      </c>
      <c r="I55" s="85">
        <f t="shared" si="4"/>
        <v>0.36</v>
      </c>
      <c r="J55" s="84"/>
      <c r="K55" s="85">
        <f t="shared" si="0"/>
        <v>0</v>
      </c>
    </row>
    <row r="56" spans="1:11" ht="11.25" customHeight="1" thickBot="1">
      <c r="A56" s="310">
        <v>0</v>
      </c>
      <c r="B56" s="165" t="s">
        <v>762</v>
      </c>
      <c r="C56" s="199" t="s">
        <v>861</v>
      </c>
      <c r="D56" s="185" t="s">
        <v>862</v>
      </c>
      <c r="E56" s="186" t="s">
        <v>811</v>
      </c>
      <c r="F56" s="186">
        <v>1</v>
      </c>
      <c r="G56" s="186">
        <v>500</v>
      </c>
      <c r="H56" s="187">
        <v>0.36</v>
      </c>
      <c r="I56" s="85">
        <f t="shared" si="4"/>
        <v>0.36</v>
      </c>
      <c r="J56" s="84"/>
      <c r="K56" s="85">
        <f t="shared" si="0"/>
        <v>0</v>
      </c>
    </row>
    <row r="57" spans="1:11" ht="11.25" customHeight="1" thickBot="1">
      <c r="A57" s="310"/>
      <c r="B57" s="165" t="s">
        <v>762</v>
      </c>
      <c r="C57" s="355" t="s">
        <v>3078</v>
      </c>
      <c r="D57" s="355"/>
      <c r="E57" s="355"/>
      <c r="F57" s="355"/>
      <c r="G57" s="355"/>
      <c r="H57" s="187"/>
      <c r="I57" s="85"/>
      <c r="J57" s="84"/>
      <c r="K57" s="85"/>
    </row>
    <row r="58" spans="1:11" ht="11.25" customHeight="1">
      <c r="A58" s="310">
        <v>0</v>
      </c>
      <c r="B58" s="165" t="s">
        <v>762</v>
      </c>
      <c r="C58" s="199" t="s">
        <v>3080</v>
      </c>
      <c r="D58" s="185" t="s">
        <v>3081</v>
      </c>
      <c r="E58" s="186" t="s">
        <v>811</v>
      </c>
      <c r="F58" s="186">
        <v>1</v>
      </c>
      <c r="G58" s="186">
        <v>80</v>
      </c>
      <c r="H58" s="187">
        <v>2.976</v>
      </c>
      <c r="I58" s="85">
        <f>H58*(1-Скидка_3M_EUR)</f>
        <v>2.976</v>
      </c>
      <c r="J58" s="84"/>
      <c r="K58" s="85">
        <f>I58*J58</f>
        <v>0</v>
      </c>
    </row>
    <row r="59" spans="1:11" ht="11.25" customHeight="1">
      <c r="A59" s="310">
        <v>0</v>
      </c>
      <c r="B59" s="165" t="s">
        <v>762</v>
      </c>
      <c r="C59" s="199" t="s">
        <v>3082</v>
      </c>
      <c r="D59" s="185" t="s">
        <v>3083</v>
      </c>
      <c r="E59" s="186" t="s">
        <v>811</v>
      </c>
      <c r="F59" s="186">
        <v>1</v>
      </c>
      <c r="G59" s="186">
        <v>80</v>
      </c>
      <c r="H59" s="187">
        <v>2.976</v>
      </c>
      <c r="I59" s="85">
        <f>H59*(1-Скидка_3M_EUR)</f>
        <v>2.976</v>
      </c>
      <c r="J59" s="84"/>
      <c r="K59" s="85">
        <f>I59*J59</f>
        <v>0</v>
      </c>
    </row>
    <row r="60" spans="1:11" ht="11.25" customHeight="1">
      <c r="A60" s="310">
        <v>0</v>
      </c>
      <c r="B60" s="165" t="s">
        <v>762</v>
      </c>
      <c r="C60" s="199" t="s">
        <v>3084</v>
      </c>
      <c r="D60" s="185" t="s">
        <v>3085</v>
      </c>
      <c r="E60" s="186" t="s">
        <v>811</v>
      </c>
      <c r="F60" s="186">
        <v>1</v>
      </c>
      <c r="G60" s="186">
        <v>80</v>
      </c>
      <c r="H60" s="187">
        <v>2.976</v>
      </c>
      <c r="I60" s="85">
        <f>H60*(1-Скидка_3M_EUR)</f>
        <v>2.976</v>
      </c>
      <c r="J60" s="84"/>
      <c r="K60" s="85">
        <f>I60*J60</f>
        <v>0</v>
      </c>
    </row>
    <row r="61" spans="1:11" ht="11.25" customHeight="1">
      <c r="A61" s="310">
        <v>0</v>
      </c>
      <c r="B61" s="165" t="s">
        <v>762</v>
      </c>
      <c r="C61" s="199" t="s">
        <v>3086</v>
      </c>
      <c r="D61" s="185" t="s">
        <v>3087</v>
      </c>
      <c r="E61" s="186" t="s">
        <v>811</v>
      </c>
      <c r="F61" s="186">
        <v>1</v>
      </c>
      <c r="G61" s="186">
        <v>80</v>
      </c>
      <c r="H61" s="187">
        <v>2.976</v>
      </c>
      <c r="I61" s="85">
        <f>H61*(1-Скидка_3M_EUR)</f>
        <v>2.976</v>
      </c>
      <c r="J61" s="84"/>
      <c r="K61" s="85">
        <f>I61*J61</f>
        <v>0</v>
      </c>
    </row>
    <row r="62" spans="1:11" ht="11.25" customHeight="1" thickBot="1">
      <c r="A62" s="310">
        <v>0</v>
      </c>
      <c r="B62" s="165" t="s">
        <v>762</v>
      </c>
      <c r="C62" s="199" t="s">
        <v>3088</v>
      </c>
      <c r="D62" s="185" t="s">
        <v>3089</v>
      </c>
      <c r="E62" s="186" t="s">
        <v>811</v>
      </c>
      <c r="F62" s="186">
        <v>1</v>
      </c>
      <c r="G62" s="186">
        <v>80</v>
      </c>
      <c r="H62" s="187">
        <v>2.976</v>
      </c>
      <c r="I62" s="85">
        <f>H62*(1-Скидка_3M_EUR)</f>
        <v>2.976</v>
      </c>
      <c r="J62" s="84"/>
      <c r="K62" s="85">
        <f>I62*J62</f>
        <v>0</v>
      </c>
    </row>
    <row r="63" spans="1:11" ht="11.25" customHeight="1" thickBot="1">
      <c r="A63" s="310"/>
      <c r="B63" s="165"/>
      <c r="C63" s="355" t="s">
        <v>767</v>
      </c>
      <c r="D63" s="355"/>
      <c r="E63" s="355"/>
      <c r="F63" s="355"/>
      <c r="G63" s="355"/>
      <c r="H63" s="301"/>
      <c r="I63" s="85"/>
      <c r="J63" s="84"/>
      <c r="K63" s="85"/>
    </row>
    <row r="64" spans="1:11" ht="11.25" customHeight="1">
      <c r="A64" s="310">
        <v>0</v>
      </c>
      <c r="B64" s="165" t="s">
        <v>763</v>
      </c>
      <c r="C64" s="200" t="s">
        <v>863</v>
      </c>
      <c r="D64" s="188" t="s">
        <v>819</v>
      </c>
      <c r="E64" s="189" t="s">
        <v>817</v>
      </c>
      <c r="F64" s="189">
        <v>1</v>
      </c>
      <c r="G64" s="189">
        <v>5</v>
      </c>
      <c r="H64" s="190">
        <v>56.16</v>
      </c>
      <c r="I64" s="85">
        <f>H64*(1-Скидка_3M_EUR)</f>
        <v>56.16</v>
      </c>
      <c r="J64" s="84"/>
      <c r="K64" s="85">
        <f t="shared" si="0"/>
        <v>0</v>
      </c>
    </row>
    <row r="65" spans="1:11" ht="11.25" customHeight="1">
      <c r="A65" s="310">
        <v>0</v>
      </c>
      <c r="B65" s="165" t="s">
        <v>763</v>
      </c>
      <c r="C65" s="191" t="s">
        <v>864</v>
      </c>
      <c r="D65" s="182" t="s">
        <v>816</v>
      </c>
      <c r="E65" s="183" t="s">
        <v>817</v>
      </c>
      <c r="F65" s="183">
        <v>1</v>
      </c>
      <c r="G65" s="183">
        <v>5</v>
      </c>
      <c r="H65" s="184">
        <v>56.16</v>
      </c>
      <c r="I65" s="85">
        <f>H65*(1-Скидка_3M_EUR)</f>
        <v>56.16</v>
      </c>
      <c r="J65" s="84"/>
      <c r="K65" s="85">
        <f t="shared" si="0"/>
        <v>0</v>
      </c>
    </row>
    <row r="66" spans="1:11" ht="11.25" customHeight="1">
      <c r="A66" s="310">
        <v>0</v>
      </c>
      <c r="B66" s="165" t="s">
        <v>763</v>
      </c>
      <c r="C66" s="191" t="s">
        <v>3186</v>
      </c>
      <c r="D66" s="182" t="s">
        <v>3187</v>
      </c>
      <c r="E66" s="183" t="s">
        <v>817</v>
      </c>
      <c r="F66" s="183">
        <v>1</v>
      </c>
      <c r="G66" s="183">
        <v>5</v>
      </c>
      <c r="H66" s="184">
        <v>56.16</v>
      </c>
      <c r="I66" s="85">
        <f>H66*(1-Скидка_3M_EUR)</f>
        <v>56.16</v>
      </c>
      <c r="J66" s="84"/>
      <c r="K66" s="85">
        <f>I66*J66</f>
        <v>0</v>
      </c>
    </row>
    <row r="67" spans="1:11" ht="11.25" customHeight="1" thickBot="1">
      <c r="A67" s="310">
        <v>0</v>
      </c>
      <c r="B67" s="165" t="s">
        <v>763</v>
      </c>
      <c r="C67" s="191" t="s">
        <v>3188</v>
      </c>
      <c r="D67" s="182" t="s">
        <v>3189</v>
      </c>
      <c r="E67" s="183" t="s">
        <v>817</v>
      </c>
      <c r="F67" s="183">
        <v>1</v>
      </c>
      <c r="G67" s="183">
        <v>5</v>
      </c>
      <c r="H67" s="184">
        <v>56.16</v>
      </c>
      <c r="I67" s="85">
        <f>H67*(1-Скидка_3M_EUR)</f>
        <v>56.16</v>
      </c>
      <c r="J67" s="84"/>
      <c r="K67" s="85">
        <f>I67*J67</f>
        <v>0</v>
      </c>
    </row>
    <row r="68" spans="1:11" ht="11.25" customHeight="1" thickBot="1">
      <c r="A68" s="310"/>
      <c r="B68" s="165"/>
      <c r="C68" s="355" t="s">
        <v>768</v>
      </c>
      <c r="D68" s="355"/>
      <c r="E68" s="355"/>
      <c r="F68" s="355"/>
      <c r="G68" s="355"/>
      <c r="H68" s="301"/>
      <c r="I68" s="85"/>
      <c r="J68" s="84"/>
      <c r="K68" s="85"/>
    </row>
    <row r="69" spans="1:11" ht="11.25" customHeight="1">
      <c r="A69" s="310">
        <v>0</v>
      </c>
      <c r="B69" s="165" t="s">
        <v>762</v>
      </c>
      <c r="C69" s="200" t="s">
        <v>865</v>
      </c>
      <c r="D69" s="188" t="s">
        <v>866</v>
      </c>
      <c r="E69" s="189" t="s">
        <v>817</v>
      </c>
      <c r="F69" s="189">
        <v>1</v>
      </c>
      <c r="G69" s="189">
        <v>10</v>
      </c>
      <c r="H69" s="190">
        <v>10.236000000000001</v>
      </c>
      <c r="I69" s="85">
        <f>H69*(1-Скидка_3M_EUR)</f>
        <v>10.236000000000001</v>
      </c>
      <c r="J69" s="84"/>
      <c r="K69" s="85">
        <f t="shared" si="0"/>
        <v>0</v>
      </c>
    </row>
    <row r="70" spans="1:11" ht="11.25" customHeight="1" thickBot="1">
      <c r="A70" s="310">
        <v>0</v>
      </c>
      <c r="B70" s="165" t="s">
        <v>762</v>
      </c>
      <c r="C70" s="191" t="s">
        <v>867</v>
      </c>
      <c r="D70" s="182" t="s">
        <v>868</v>
      </c>
      <c r="E70" s="183" t="s">
        <v>817</v>
      </c>
      <c r="F70" s="183">
        <v>1</v>
      </c>
      <c r="G70" s="183">
        <v>10</v>
      </c>
      <c r="H70" s="184">
        <v>10.236000000000001</v>
      </c>
      <c r="I70" s="85">
        <f>H70*(1-Скидка_3M_EUR)</f>
        <v>10.236000000000001</v>
      </c>
      <c r="J70" s="84"/>
      <c r="K70" s="85">
        <f t="shared" si="0"/>
        <v>0</v>
      </c>
    </row>
    <row r="71" spans="1:11" ht="11.25" customHeight="1" thickBot="1">
      <c r="A71" s="310"/>
      <c r="B71" s="165"/>
      <c r="C71" s="355" t="s">
        <v>3182</v>
      </c>
      <c r="D71" s="355">
        <v>0</v>
      </c>
      <c r="E71" s="355">
        <v>0</v>
      </c>
      <c r="F71" s="355">
        <v>0</v>
      </c>
      <c r="G71" s="355">
        <v>0</v>
      </c>
      <c r="H71" s="301">
        <v>0</v>
      </c>
      <c r="I71" s="85"/>
      <c r="J71" s="84"/>
      <c r="K71" s="85"/>
    </row>
    <row r="72" spans="1:11" ht="11.25" customHeight="1">
      <c r="A72" s="310">
        <v>0</v>
      </c>
      <c r="B72" s="165" t="s">
        <v>762</v>
      </c>
      <c r="C72" s="191">
        <v>33377</v>
      </c>
      <c r="D72" s="182" t="s">
        <v>3190</v>
      </c>
      <c r="E72" s="183" t="s">
        <v>817</v>
      </c>
      <c r="F72" s="183">
        <v>1</v>
      </c>
      <c r="G72" s="183">
        <v>90</v>
      </c>
      <c r="H72" s="184">
        <v>1.8480000000000001</v>
      </c>
      <c r="I72" s="85">
        <f t="shared" ref="I72:I77" si="5">H72*(1-Скидка_3M_EUR)</f>
        <v>1.8480000000000001</v>
      </c>
      <c r="J72" s="84"/>
      <c r="K72" s="85">
        <f t="shared" ref="K72:K77" si="6">I72*J72</f>
        <v>0</v>
      </c>
    </row>
    <row r="73" spans="1:11" ht="11.25" customHeight="1">
      <c r="A73" s="310">
        <v>0</v>
      </c>
      <c r="B73" s="165" t="s">
        <v>762</v>
      </c>
      <c r="C73" s="191">
        <v>33379</v>
      </c>
      <c r="D73" s="182" t="s">
        <v>3191</v>
      </c>
      <c r="E73" s="183" t="s">
        <v>817</v>
      </c>
      <c r="F73" s="183">
        <v>1</v>
      </c>
      <c r="G73" s="183">
        <v>90</v>
      </c>
      <c r="H73" s="184">
        <v>1.86</v>
      </c>
      <c r="I73" s="85">
        <f t="shared" si="5"/>
        <v>1.86</v>
      </c>
      <c r="J73" s="84"/>
      <c r="K73" s="85">
        <f t="shared" si="6"/>
        <v>0</v>
      </c>
    </row>
    <row r="74" spans="1:11" ht="11.25" customHeight="1">
      <c r="A74" s="310">
        <v>0</v>
      </c>
      <c r="B74" s="165" t="s">
        <v>762</v>
      </c>
      <c r="C74" s="191">
        <v>33380</v>
      </c>
      <c r="D74" s="182" t="s">
        <v>3192</v>
      </c>
      <c r="E74" s="183" t="s">
        <v>817</v>
      </c>
      <c r="F74" s="183">
        <v>1</v>
      </c>
      <c r="G74" s="183">
        <v>90</v>
      </c>
      <c r="H74" s="184">
        <v>1.86</v>
      </c>
      <c r="I74" s="85">
        <f t="shared" si="5"/>
        <v>1.86</v>
      </c>
      <c r="J74" s="84"/>
      <c r="K74" s="85">
        <f t="shared" si="6"/>
        <v>0</v>
      </c>
    </row>
    <row r="75" spans="1:11" ht="11.25" customHeight="1">
      <c r="A75" s="310">
        <v>0</v>
      </c>
      <c r="B75" s="165" t="s">
        <v>762</v>
      </c>
      <c r="C75" s="191">
        <v>33389</v>
      </c>
      <c r="D75" s="182" t="s">
        <v>3193</v>
      </c>
      <c r="E75" s="183" t="s">
        <v>817</v>
      </c>
      <c r="F75" s="183">
        <v>1</v>
      </c>
      <c r="G75" s="183">
        <v>90</v>
      </c>
      <c r="H75" s="184">
        <v>2.64</v>
      </c>
      <c r="I75" s="85">
        <f t="shared" si="5"/>
        <v>2.64</v>
      </c>
      <c r="J75" s="84"/>
      <c r="K75" s="85">
        <f t="shared" si="6"/>
        <v>0</v>
      </c>
    </row>
    <row r="76" spans="1:11" ht="11.25" customHeight="1">
      <c r="A76" s="310">
        <v>0</v>
      </c>
      <c r="B76" s="165" t="s">
        <v>762</v>
      </c>
      <c r="C76" s="191">
        <v>33391</v>
      </c>
      <c r="D76" s="182" t="s">
        <v>3194</v>
      </c>
      <c r="E76" s="183" t="s">
        <v>817</v>
      </c>
      <c r="F76" s="183">
        <v>1</v>
      </c>
      <c r="G76" s="183">
        <v>90</v>
      </c>
      <c r="H76" s="184">
        <v>2.64</v>
      </c>
      <c r="I76" s="85">
        <f t="shared" si="5"/>
        <v>2.64</v>
      </c>
      <c r="J76" s="84"/>
      <c r="K76" s="85">
        <f t="shared" si="6"/>
        <v>0</v>
      </c>
    </row>
    <row r="77" spans="1:11" ht="11.25" customHeight="1" thickBot="1">
      <c r="A77" s="310">
        <v>0</v>
      </c>
      <c r="B77" s="165" t="s">
        <v>762</v>
      </c>
      <c r="C77" s="191">
        <v>33392</v>
      </c>
      <c r="D77" s="182" t="s">
        <v>3195</v>
      </c>
      <c r="E77" s="183" t="s">
        <v>817</v>
      </c>
      <c r="F77" s="183">
        <v>1</v>
      </c>
      <c r="G77" s="183">
        <v>90</v>
      </c>
      <c r="H77" s="184">
        <v>2.64</v>
      </c>
      <c r="I77" s="85">
        <f t="shared" si="5"/>
        <v>2.64</v>
      </c>
      <c r="J77" s="84"/>
      <c r="K77" s="85">
        <f t="shared" si="6"/>
        <v>0</v>
      </c>
    </row>
    <row r="78" spans="1:11" ht="11.25" customHeight="1" thickBot="1">
      <c r="A78" s="310"/>
      <c r="B78" s="165"/>
      <c r="C78" s="355" t="s">
        <v>869</v>
      </c>
      <c r="D78" s="355"/>
      <c r="E78" s="355"/>
      <c r="F78" s="355"/>
      <c r="G78" s="355"/>
      <c r="H78" s="301"/>
      <c r="I78" s="85"/>
      <c r="J78" s="84"/>
      <c r="K78" s="85"/>
    </row>
    <row r="79" spans="1:11" ht="11.25" customHeight="1" thickBot="1">
      <c r="A79" s="310"/>
      <c r="B79" s="165"/>
      <c r="C79" s="355" t="s">
        <v>870</v>
      </c>
      <c r="D79" s="355"/>
      <c r="E79" s="355"/>
      <c r="F79" s="355"/>
      <c r="G79" s="355"/>
      <c r="H79" s="301"/>
      <c r="I79" s="85"/>
      <c r="J79" s="84"/>
      <c r="K79" s="85"/>
    </row>
    <row r="80" spans="1:11" ht="11.25" customHeight="1">
      <c r="A80" s="310">
        <v>0</v>
      </c>
      <c r="B80" s="165" t="s">
        <v>762</v>
      </c>
      <c r="C80" s="191">
        <v>30639</v>
      </c>
      <c r="D80" s="182" t="s">
        <v>871</v>
      </c>
      <c r="E80" s="183" t="s">
        <v>872</v>
      </c>
      <c r="F80" s="183">
        <v>1</v>
      </c>
      <c r="G80" s="183">
        <v>300</v>
      </c>
      <c r="H80" s="184">
        <v>0.48000000000000004</v>
      </c>
      <c r="I80" s="85">
        <f t="shared" ref="I80:I86" si="7">H80*(1-Скидка_3M_EUR)</f>
        <v>0.48000000000000004</v>
      </c>
      <c r="J80" s="84"/>
      <c r="K80" s="85">
        <f t="shared" ref="K80:K168" si="8">I80*J80</f>
        <v>0</v>
      </c>
    </row>
    <row r="81" spans="1:11" ht="11.25" customHeight="1">
      <c r="A81" s="310">
        <v>0</v>
      </c>
      <c r="B81" s="165" t="s">
        <v>762</v>
      </c>
      <c r="C81" s="191">
        <v>30640</v>
      </c>
      <c r="D81" s="182" t="s">
        <v>873</v>
      </c>
      <c r="E81" s="183" t="s">
        <v>872</v>
      </c>
      <c r="F81" s="183">
        <v>1</v>
      </c>
      <c r="G81" s="183">
        <v>300</v>
      </c>
      <c r="H81" s="184">
        <v>0.48000000000000004</v>
      </c>
      <c r="I81" s="85">
        <f t="shared" si="7"/>
        <v>0.48000000000000004</v>
      </c>
      <c r="J81" s="84"/>
      <c r="K81" s="85">
        <f t="shared" si="8"/>
        <v>0</v>
      </c>
    </row>
    <row r="82" spans="1:11" ht="11.25" customHeight="1">
      <c r="A82" s="310">
        <v>0</v>
      </c>
      <c r="B82" s="165" t="s">
        <v>762</v>
      </c>
      <c r="C82" s="191">
        <v>30641</v>
      </c>
      <c r="D82" s="182" t="s">
        <v>874</v>
      </c>
      <c r="E82" s="183" t="s">
        <v>872</v>
      </c>
      <c r="F82" s="183">
        <v>1</v>
      </c>
      <c r="G82" s="183">
        <v>300</v>
      </c>
      <c r="H82" s="184">
        <v>0.48000000000000004</v>
      </c>
      <c r="I82" s="85">
        <f t="shared" si="7"/>
        <v>0.48000000000000004</v>
      </c>
      <c r="J82" s="84"/>
      <c r="K82" s="85">
        <f t="shared" si="8"/>
        <v>0</v>
      </c>
    </row>
    <row r="83" spans="1:11" ht="11.25" customHeight="1">
      <c r="A83" s="310">
        <v>0</v>
      </c>
      <c r="B83" s="165" t="s">
        <v>762</v>
      </c>
      <c r="C83" s="191">
        <v>30643</v>
      </c>
      <c r="D83" s="182" t="s">
        <v>875</v>
      </c>
      <c r="E83" s="183" t="s">
        <v>872</v>
      </c>
      <c r="F83" s="183">
        <v>1</v>
      </c>
      <c r="G83" s="183">
        <v>300</v>
      </c>
      <c r="H83" s="184">
        <v>0.48000000000000004</v>
      </c>
      <c r="I83" s="85">
        <f t="shared" si="7"/>
        <v>0.48000000000000004</v>
      </c>
      <c r="J83" s="84"/>
      <c r="K83" s="85">
        <f t="shared" si="8"/>
        <v>0</v>
      </c>
    </row>
    <row r="84" spans="1:11" ht="11.25" customHeight="1">
      <c r="A84" s="310">
        <v>0</v>
      </c>
      <c r="B84" s="165" t="s">
        <v>762</v>
      </c>
      <c r="C84" s="191">
        <v>30645</v>
      </c>
      <c r="D84" s="182" t="s">
        <v>876</v>
      </c>
      <c r="E84" s="183" t="s">
        <v>872</v>
      </c>
      <c r="F84" s="183">
        <v>1</v>
      </c>
      <c r="G84" s="183">
        <v>300</v>
      </c>
      <c r="H84" s="184">
        <v>0.48000000000000004</v>
      </c>
      <c r="I84" s="85">
        <f t="shared" si="7"/>
        <v>0.48000000000000004</v>
      </c>
      <c r="J84" s="84"/>
      <c r="K84" s="85">
        <f t="shared" si="8"/>
        <v>0</v>
      </c>
    </row>
    <row r="85" spans="1:11" ht="11.25" customHeight="1">
      <c r="A85" s="310">
        <v>0</v>
      </c>
      <c r="B85" s="165" t="s">
        <v>762</v>
      </c>
      <c r="C85" s="191">
        <v>30647</v>
      </c>
      <c r="D85" s="182" t="s">
        <v>877</v>
      </c>
      <c r="E85" s="183" t="s">
        <v>872</v>
      </c>
      <c r="F85" s="183">
        <v>1</v>
      </c>
      <c r="G85" s="183">
        <v>300</v>
      </c>
      <c r="H85" s="184">
        <v>0.48000000000000004</v>
      </c>
      <c r="I85" s="85">
        <f t="shared" si="7"/>
        <v>0.48000000000000004</v>
      </c>
      <c r="J85" s="84"/>
      <c r="K85" s="85">
        <f t="shared" si="8"/>
        <v>0</v>
      </c>
    </row>
    <row r="86" spans="1:11" ht="11.25" customHeight="1">
      <c r="A86" s="310">
        <v>0</v>
      </c>
      <c r="B86" s="165" t="s">
        <v>762</v>
      </c>
      <c r="C86" s="191">
        <v>30649</v>
      </c>
      <c r="D86" s="182" t="s">
        <v>878</v>
      </c>
      <c r="E86" s="183" t="s">
        <v>872</v>
      </c>
      <c r="F86" s="183">
        <v>1</v>
      </c>
      <c r="G86" s="183">
        <v>300</v>
      </c>
      <c r="H86" s="184">
        <v>0.48000000000000004</v>
      </c>
      <c r="I86" s="85">
        <f t="shared" si="7"/>
        <v>0.48000000000000004</v>
      </c>
      <c r="J86" s="84"/>
      <c r="K86" s="85">
        <f t="shared" si="8"/>
        <v>0</v>
      </c>
    </row>
    <row r="87" spans="1:11" ht="11.25" customHeight="1">
      <c r="A87" s="310"/>
      <c r="B87" s="165"/>
      <c r="C87" s="191"/>
      <c r="D87" s="182"/>
      <c r="E87" s="183"/>
      <c r="F87" s="183"/>
      <c r="G87" s="183"/>
      <c r="H87" s="184"/>
      <c r="I87" s="85"/>
      <c r="J87" s="84"/>
      <c r="K87" s="85"/>
    </row>
    <row r="88" spans="1:11" ht="11.25" customHeight="1">
      <c r="A88" s="310">
        <v>0</v>
      </c>
      <c r="B88" s="165" t="s">
        <v>762</v>
      </c>
      <c r="C88" s="191">
        <v>30627</v>
      </c>
      <c r="D88" s="182" t="s">
        <v>879</v>
      </c>
      <c r="E88" s="183" t="s">
        <v>872</v>
      </c>
      <c r="F88" s="183">
        <v>1</v>
      </c>
      <c r="G88" s="183">
        <v>300</v>
      </c>
      <c r="H88" s="184">
        <v>1.248</v>
      </c>
      <c r="I88" s="85">
        <f t="shared" ref="I88:I93" si="9">H88*(1-Скидка_3M_EUR)</f>
        <v>1.248</v>
      </c>
      <c r="J88" s="84"/>
      <c r="K88" s="85">
        <f t="shared" si="8"/>
        <v>0</v>
      </c>
    </row>
    <row r="89" spans="1:11" ht="11.25" customHeight="1">
      <c r="A89" s="310">
        <v>0</v>
      </c>
      <c r="B89" s="165" t="s">
        <v>762</v>
      </c>
      <c r="C89" s="191">
        <v>30628</v>
      </c>
      <c r="D89" s="182" t="s">
        <v>880</v>
      </c>
      <c r="E89" s="183" t="s">
        <v>872</v>
      </c>
      <c r="F89" s="183">
        <v>1</v>
      </c>
      <c r="G89" s="183">
        <v>300</v>
      </c>
      <c r="H89" s="184">
        <v>1.248</v>
      </c>
      <c r="I89" s="85">
        <f t="shared" si="9"/>
        <v>1.248</v>
      </c>
      <c r="J89" s="84"/>
      <c r="K89" s="85">
        <f t="shared" si="8"/>
        <v>0</v>
      </c>
    </row>
    <row r="90" spans="1:11" ht="11.25" customHeight="1">
      <c r="A90" s="310">
        <v>0</v>
      </c>
      <c r="B90" s="165" t="s">
        <v>762</v>
      </c>
      <c r="C90" s="191">
        <v>30630</v>
      </c>
      <c r="D90" s="182" t="s">
        <v>881</v>
      </c>
      <c r="E90" s="183" t="s">
        <v>872</v>
      </c>
      <c r="F90" s="183">
        <v>1</v>
      </c>
      <c r="G90" s="183">
        <v>300</v>
      </c>
      <c r="H90" s="184">
        <v>1.248</v>
      </c>
      <c r="I90" s="85">
        <f t="shared" si="9"/>
        <v>1.248</v>
      </c>
      <c r="J90" s="84"/>
      <c r="K90" s="85">
        <f t="shared" si="8"/>
        <v>0</v>
      </c>
    </row>
    <row r="91" spans="1:11" ht="11.25" customHeight="1">
      <c r="A91" s="310">
        <v>0</v>
      </c>
      <c r="B91" s="165" t="s">
        <v>762</v>
      </c>
      <c r="C91" s="191">
        <v>30632</v>
      </c>
      <c r="D91" s="182" t="s">
        <v>882</v>
      </c>
      <c r="E91" s="183" t="s">
        <v>872</v>
      </c>
      <c r="F91" s="183">
        <v>1</v>
      </c>
      <c r="G91" s="183">
        <v>300</v>
      </c>
      <c r="H91" s="184">
        <v>1.248</v>
      </c>
      <c r="I91" s="85">
        <f t="shared" si="9"/>
        <v>1.248</v>
      </c>
      <c r="J91" s="84"/>
      <c r="K91" s="85">
        <f t="shared" si="8"/>
        <v>0</v>
      </c>
    </row>
    <row r="92" spans="1:11" ht="11.25" customHeight="1">
      <c r="A92" s="310">
        <v>0</v>
      </c>
      <c r="B92" s="165" t="s">
        <v>762</v>
      </c>
      <c r="C92" s="191">
        <v>30634</v>
      </c>
      <c r="D92" s="182" t="s">
        <v>883</v>
      </c>
      <c r="E92" s="183" t="s">
        <v>872</v>
      </c>
      <c r="F92" s="183">
        <v>1</v>
      </c>
      <c r="G92" s="183">
        <v>300</v>
      </c>
      <c r="H92" s="184">
        <v>1.248</v>
      </c>
      <c r="I92" s="85">
        <f t="shared" si="9"/>
        <v>1.248</v>
      </c>
      <c r="J92" s="84"/>
      <c r="K92" s="85">
        <f t="shared" si="8"/>
        <v>0</v>
      </c>
    </row>
    <row r="93" spans="1:11" ht="11.25" customHeight="1">
      <c r="A93" s="310">
        <v>0</v>
      </c>
      <c r="B93" s="165" t="s">
        <v>762</v>
      </c>
      <c r="C93" s="191">
        <v>30636</v>
      </c>
      <c r="D93" s="182" t="s">
        <v>884</v>
      </c>
      <c r="E93" s="183" t="s">
        <v>872</v>
      </c>
      <c r="F93" s="183">
        <v>1</v>
      </c>
      <c r="G93" s="183">
        <v>300</v>
      </c>
      <c r="H93" s="184">
        <v>1.248</v>
      </c>
      <c r="I93" s="85">
        <f t="shared" si="9"/>
        <v>1.248</v>
      </c>
      <c r="J93" s="84"/>
      <c r="K93" s="85">
        <f t="shared" si="8"/>
        <v>0</v>
      </c>
    </row>
    <row r="94" spans="1:11" ht="11.25" customHeight="1">
      <c r="A94" s="310"/>
      <c r="B94" s="165"/>
      <c r="C94" s="191"/>
      <c r="D94" s="182"/>
      <c r="E94" s="183"/>
      <c r="F94" s="183"/>
      <c r="G94" s="183"/>
      <c r="H94" s="184"/>
      <c r="I94" s="85"/>
      <c r="J94" s="84"/>
      <c r="K94" s="85"/>
    </row>
    <row r="95" spans="1:11" ht="11.25" customHeight="1">
      <c r="A95" s="310">
        <v>0</v>
      </c>
      <c r="B95" s="165" t="s">
        <v>762</v>
      </c>
      <c r="C95" s="191">
        <v>30614</v>
      </c>
      <c r="D95" s="182" t="s">
        <v>885</v>
      </c>
      <c r="E95" s="183" t="s">
        <v>872</v>
      </c>
      <c r="F95" s="183">
        <v>1</v>
      </c>
      <c r="G95" s="183">
        <v>300</v>
      </c>
      <c r="H95" s="184">
        <v>1.1830000000000001</v>
      </c>
      <c r="I95" s="85">
        <f t="shared" ref="I95:I105" si="10">H95*(1-Скидка_3M_EUR)</f>
        <v>1.1830000000000001</v>
      </c>
      <c r="J95" s="84"/>
      <c r="K95" s="85">
        <f t="shared" si="8"/>
        <v>0</v>
      </c>
    </row>
    <row r="96" spans="1:11" ht="11.25" customHeight="1">
      <c r="A96" s="310">
        <v>0</v>
      </c>
      <c r="B96" s="165" t="s">
        <v>762</v>
      </c>
      <c r="C96" s="191">
        <v>30615</v>
      </c>
      <c r="D96" s="182" t="s">
        <v>886</v>
      </c>
      <c r="E96" s="183" t="s">
        <v>872</v>
      </c>
      <c r="F96" s="183">
        <v>1</v>
      </c>
      <c r="G96" s="183">
        <v>300</v>
      </c>
      <c r="H96" s="184">
        <v>1.1830000000000001</v>
      </c>
      <c r="I96" s="85">
        <f t="shared" si="10"/>
        <v>1.1830000000000001</v>
      </c>
      <c r="J96" s="84"/>
      <c r="K96" s="85">
        <f t="shared" si="8"/>
        <v>0</v>
      </c>
    </row>
    <row r="97" spans="1:11" ht="11.25" customHeight="1">
      <c r="A97" s="310">
        <v>0</v>
      </c>
      <c r="B97" s="165" t="s">
        <v>762</v>
      </c>
      <c r="C97" s="191">
        <v>30617</v>
      </c>
      <c r="D97" s="182" t="s">
        <v>887</v>
      </c>
      <c r="E97" s="183" t="s">
        <v>872</v>
      </c>
      <c r="F97" s="183">
        <v>1</v>
      </c>
      <c r="G97" s="183">
        <v>300</v>
      </c>
      <c r="H97" s="184">
        <v>1.1759999999999999</v>
      </c>
      <c r="I97" s="85">
        <f t="shared" si="10"/>
        <v>1.1759999999999999</v>
      </c>
      <c r="J97" s="84"/>
      <c r="K97" s="85">
        <f t="shared" si="8"/>
        <v>0</v>
      </c>
    </row>
    <row r="98" spans="1:11" ht="11.25" customHeight="1">
      <c r="A98" s="310"/>
      <c r="B98" s="165"/>
      <c r="C98" s="191"/>
      <c r="D98" s="182"/>
      <c r="E98" s="183"/>
      <c r="F98" s="183"/>
      <c r="G98" s="183"/>
      <c r="H98" s="184"/>
      <c r="I98" s="85"/>
      <c r="J98" s="84"/>
      <c r="K98" s="85"/>
    </row>
    <row r="99" spans="1:11" ht="11.25" customHeight="1">
      <c r="A99" s="306">
        <v>0</v>
      </c>
      <c r="B99" s="165" t="s">
        <v>762</v>
      </c>
      <c r="C99" s="191">
        <v>52022</v>
      </c>
      <c r="D99" s="182" t="s">
        <v>3748</v>
      </c>
      <c r="E99" s="183" t="s">
        <v>872</v>
      </c>
      <c r="F99" s="183">
        <v>1</v>
      </c>
      <c r="G99" s="183">
        <v>300</v>
      </c>
      <c r="H99" s="184">
        <v>1.3080000000000001</v>
      </c>
      <c r="I99" s="85">
        <f>H99*(1-Скидка_3M_EUR)</f>
        <v>1.3080000000000001</v>
      </c>
      <c r="J99" s="84"/>
      <c r="K99" s="85">
        <f>I99*J99</f>
        <v>0</v>
      </c>
    </row>
    <row r="100" spans="1:11" ht="11.25" customHeight="1">
      <c r="A100" s="306">
        <v>0</v>
      </c>
      <c r="B100" s="165" t="s">
        <v>762</v>
      </c>
      <c r="C100" s="191">
        <v>51418</v>
      </c>
      <c r="D100" s="182" t="s">
        <v>3230</v>
      </c>
      <c r="E100" s="183" t="s">
        <v>872</v>
      </c>
      <c r="F100" s="183">
        <v>1</v>
      </c>
      <c r="G100" s="183">
        <v>300</v>
      </c>
      <c r="H100" s="184">
        <v>1.3080000000000001</v>
      </c>
      <c r="I100" s="85">
        <f>H100*(1-Скидка_3M_EUR)</f>
        <v>1.3080000000000001</v>
      </c>
      <c r="J100" s="84"/>
      <c r="K100" s="85">
        <f>I100*J100</f>
        <v>0</v>
      </c>
    </row>
    <row r="101" spans="1:11" ht="11.25" customHeight="1">
      <c r="A101" s="306">
        <v>0</v>
      </c>
      <c r="B101" s="165" t="s">
        <v>762</v>
      </c>
      <c r="C101" s="191">
        <v>51416</v>
      </c>
      <c r="D101" s="182" t="s">
        <v>3231</v>
      </c>
      <c r="E101" s="183" t="s">
        <v>872</v>
      </c>
      <c r="F101" s="183">
        <v>1</v>
      </c>
      <c r="G101" s="183">
        <v>300</v>
      </c>
      <c r="H101" s="184">
        <v>1.3080000000000001</v>
      </c>
      <c r="I101" s="85">
        <f>H101*(1-Скидка_3M_EUR)</f>
        <v>1.3080000000000001</v>
      </c>
      <c r="J101" s="84"/>
      <c r="K101" s="85">
        <f>I101*J101</f>
        <v>0</v>
      </c>
    </row>
    <row r="102" spans="1:11" ht="11.25" customHeight="1">
      <c r="A102" s="306">
        <v>0</v>
      </c>
      <c r="B102" s="165" t="s">
        <v>762</v>
      </c>
      <c r="C102" s="191">
        <v>51415</v>
      </c>
      <c r="D102" s="182" t="s">
        <v>2485</v>
      </c>
      <c r="E102" s="183" t="s">
        <v>872</v>
      </c>
      <c r="F102" s="183">
        <v>1</v>
      </c>
      <c r="G102" s="183">
        <v>300</v>
      </c>
      <c r="H102" s="184">
        <v>1.3080000000000001</v>
      </c>
      <c r="I102" s="85">
        <f>H102*(1-Скидка_3M_EUR)</f>
        <v>1.3080000000000001</v>
      </c>
      <c r="J102" s="84"/>
      <c r="K102" s="85">
        <f>I102*J102</f>
        <v>0</v>
      </c>
    </row>
    <row r="103" spans="1:11" ht="11.25" customHeight="1">
      <c r="A103" s="306">
        <v>0</v>
      </c>
      <c r="B103" s="165" t="s">
        <v>762</v>
      </c>
      <c r="C103" s="191">
        <v>51414</v>
      </c>
      <c r="D103" s="182" t="s">
        <v>2486</v>
      </c>
      <c r="E103" s="183" t="s">
        <v>872</v>
      </c>
      <c r="F103" s="183">
        <v>1</v>
      </c>
      <c r="G103" s="183">
        <v>300</v>
      </c>
      <c r="H103" s="184">
        <v>1.3080000000000001</v>
      </c>
      <c r="I103" s="85">
        <f t="shared" si="10"/>
        <v>1.3080000000000001</v>
      </c>
      <c r="J103" s="84"/>
      <c r="K103" s="85">
        <f t="shared" si="8"/>
        <v>0</v>
      </c>
    </row>
    <row r="104" spans="1:11" ht="11.25" customHeight="1">
      <c r="A104" s="306">
        <v>0</v>
      </c>
      <c r="B104" s="165" t="s">
        <v>762</v>
      </c>
      <c r="C104" s="191">
        <v>51412</v>
      </c>
      <c r="D104" s="182" t="s">
        <v>2487</v>
      </c>
      <c r="E104" s="183" t="s">
        <v>872</v>
      </c>
      <c r="F104" s="183">
        <v>1</v>
      </c>
      <c r="G104" s="183">
        <v>300</v>
      </c>
      <c r="H104" s="184">
        <v>1.3080000000000001</v>
      </c>
      <c r="I104" s="85">
        <f t="shared" si="10"/>
        <v>1.3080000000000001</v>
      </c>
      <c r="J104" s="84"/>
      <c r="K104" s="85">
        <f t="shared" si="8"/>
        <v>0</v>
      </c>
    </row>
    <row r="105" spans="1:11" ht="11.25" customHeight="1" thickBot="1">
      <c r="A105" s="306">
        <v>0</v>
      </c>
      <c r="B105" s="165" t="s">
        <v>762</v>
      </c>
      <c r="C105" s="191">
        <v>51411</v>
      </c>
      <c r="D105" s="182" t="s">
        <v>2488</v>
      </c>
      <c r="E105" s="183" t="s">
        <v>872</v>
      </c>
      <c r="F105" s="183">
        <v>1</v>
      </c>
      <c r="G105" s="183">
        <v>300</v>
      </c>
      <c r="H105" s="184">
        <v>1.3080000000000001</v>
      </c>
      <c r="I105" s="85">
        <f t="shared" si="10"/>
        <v>1.3080000000000001</v>
      </c>
      <c r="J105" s="84"/>
      <c r="K105" s="85">
        <f t="shared" si="8"/>
        <v>0</v>
      </c>
    </row>
    <row r="106" spans="1:11" ht="11.25" customHeight="1" thickBot="1">
      <c r="A106" s="310"/>
      <c r="B106" s="165"/>
      <c r="C106" s="355" t="s">
        <v>888</v>
      </c>
      <c r="D106" s="355"/>
      <c r="E106" s="355"/>
      <c r="F106" s="355"/>
      <c r="G106" s="355"/>
      <c r="H106" s="301"/>
      <c r="I106" s="85"/>
      <c r="J106" s="84"/>
      <c r="K106" s="85"/>
    </row>
    <row r="107" spans="1:11" ht="11.25" customHeight="1">
      <c r="A107" s="306">
        <v>0</v>
      </c>
      <c r="B107" s="165" t="s">
        <v>763</v>
      </c>
      <c r="C107" s="191" t="s">
        <v>889</v>
      </c>
      <c r="D107" s="182" t="s">
        <v>890</v>
      </c>
      <c r="E107" s="183" t="s">
        <v>817</v>
      </c>
      <c r="F107" s="183">
        <v>1</v>
      </c>
      <c r="G107" s="183">
        <v>1</v>
      </c>
      <c r="H107" s="184">
        <v>55.631999999999998</v>
      </c>
      <c r="I107" s="85">
        <f t="shared" ref="I107:I113" si="11">H107*(1-Скидка_3M_EUR)</f>
        <v>55.631999999999998</v>
      </c>
      <c r="J107" s="84"/>
      <c r="K107" s="85">
        <f t="shared" si="8"/>
        <v>0</v>
      </c>
    </row>
    <row r="108" spans="1:11" ht="11.25" customHeight="1">
      <c r="A108" s="306">
        <v>0</v>
      </c>
      <c r="B108" s="165" t="s">
        <v>763</v>
      </c>
      <c r="C108" s="191" t="s">
        <v>891</v>
      </c>
      <c r="D108" s="182" t="s">
        <v>892</v>
      </c>
      <c r="E108" s="183" t="s">
        <v>817</v>
      </c>
      <c r="F108" s="183">
        <v>1</v>
      </c>
      <c r="G108" s="183">
        <v>1</v>
      </c>
      <c r="H108" s="184">
        <v>88.236000000000004</v>
      </c>
      <c r="I108" s="85">
        <f t="shared" si="11"/>
        <v>88.236000000000004</v>
      </c>
      <c r="J108" s="84"/>
      <c r="K108" s="85">
        <f t="shared" si="8"/>
        <v>0</v>
      </c>
    </row>
    <row r="109" spans="1:11" ht="11.25" customHeight="1">
      <c r="A109" s="306">
        <v>0</v>
      </c>
      <c r="B109" s="165" t="s">
        <v>763</v>
      </c>
      <c r="C109" s="191" t="s">
        <v>893</v>
      </c>
      <c r="D109" s="182" t="s">
        <v>894</v>
      </c>
      <c r="E109" s="183" t="s">
        <v>817</v>
      </c>
      <c r="F109" s="183">
        <v>1</v>
      </c>
      <c r="G109" s="183">
        <v>1</v>
      </c>
      <c r="H109" s="184">
        <v>113.76</v>
      </c>
      <c r="I109" s="85">
        <f t="shared" si="11"/>
        <v>113.76</v>
      </c>
      <c r="J109" s="84"/>
      <c r="K109" s="85">
        <f t="shared" si="8"/>
        <v>0</v>
      </c>
    </row>
    <row r="110" spans="1:11" ht="11.25" customHeight="1">
      <c r="A110" s="306">
        <v>0</v>
      </c>
      <c r="B110" s="165" t="s">
        <v>763</v>
      </c>
      <c r="C110" s="191" t="s">
        <v>895</v>
      </c>
      <c r="D110" s="182" t="s">
        <v>896</v>
      </c>
      <c r="E110" s="183" t="s">
        <v>817</v>
      </c>
      <c r="F110" s="183">
        <v>1</v>
      </c>
      <c r="G110" s="183">
        <v>1</v>
      </c>
      <c r="H110" s="184">
        <v>113.76</v>
      </c>
      <c r="I110" s="85">
        <f t="shared" si="11"/>
        <v>113.76</v>
      </c>
      <c r="J110" s="84"/>
      <c r="K110" s="85">
        <f t="shared" si="8"/>
        <v>0</v>
      </c>
    </row>
    <row r="111" spans="1:11" ht="11.25" customHeight="1">
      <c r="A111" s="306">
        <v>0</v>
      </c>
      <c r="B111" s="165" t="s">
        <v>763</v>
      </c>
      <c r="C111" s="191" t="s">
        <v>897</v>
      </c>
      <c r="D111" s="182" t="s">
        <v>898</v>
      </c>
      <c r="E111" s="183" t="s">
        <v>817</v>
      </c>
      <c r="F111" s="183">
        <v>1</v>
      </c>
      <c r="G111" s="183">
        <v>1</v>
      </c>
      <c r="H111" s="184">
        <v>48.768000000000001</v>
      </c>
      <c r="I111" s="85">
        <f t="shared" si="11"/>
        <v>48.768000000000001</v>
      </c>
      <c r="J111" s="84"/>
      <c r="K111" s="85">
        <f t="shared" si="8"/>
        <v>0</v>
      </c>
    </row>
    <row r="112" spans="1:11" ht="11.25" customHeight="1">
      <c r="A112" s="306">
        <v>0</v>
      </c>
      <c r="B112" s="165" t="s">
        <v>763</v>
      </c>
      <c r="C112" s="191" t="s">
        <v>899</v>
      </c>
      <c r="D112" s="182" t="s">
        <v>900</v>
      </c>
      <c r="E112" s="183" t="s">
        <v>817</v>
      </c>
      <c r="F112" s="183">
        <v>1</v>
      </c>
      <c r="G112" s="183">
        <v>5</v>
      </c>
      <c r="H112" s="184">
        <v>20.015999999999998</v>
      </c>
      <c r="I112" s="85">
        <f t="shared" si="11"/>
        <v>20.015999999999998</v>
      </c>
      <c r="J112" s="84"/>
      <c r="K112" s="85">
        <f t="shared" si="8"/>
        <v>0</v>
      </c>
    </row>
    <row r="113" spans="1:11" ht="11.25" customHeight="1" thickBot="1">
      <c r="A113" s="306">
        <v>0</v>
      </c>
      <c r="B113" s="165" t="s">
        <v>763</v>
      </c>
      <c r="C113" s="191" t="s">
        <v>901</v>
      </c>
      <c r="D113" s="182" t="s">
        <v>902</v>
      </c>
      <c r="E113" s="183" t="s">
        <v>817</v>
      </c>
      <c r="F113" s="183">
        <v>1</v>
      </c>
      <c r="G113" s="183">
        <v>1</v>
      </c>
      <c r="H113" s="184">
        <v>74.483999999999995</v>
      </c>
      <c r="I113" s="85">
        <f t="shared" si="11"/>
        <v>74.483999999999995</v>
      </c>
      <c r="J113" s="84"/>
      <c r="K113" s="85">
        <f t="shared" si="8"/>
        <v>0</v>
      </c>
    </row>
    <row r="114" spans="1:11" ht="11.25" customHeight="1" thickBot="1">
      <c r="A114" s="310"/>
      <c r="B114" s="165"/>
      <c r="C114" s="355" t="s">
        <v>903</v>
      </c>
      <c r="D114" s="355"/>
      <c r="E114" s="355"/>
      <c r="F114" s="355"/>
      <c r="G114" s="355"/>
      <c r="H114" s="301"/>
      <c r="I114" s="85"/>
      <c r="J114" s="84"/>
      <c r="K114" s="85"/>
    </row>
    <row r="115" spans="1:11" ht="11.25" customHeight="1">
      <c r="A115" s="306">
        <v>0</v>
      </c>
      <c r="B115" s="165" t="s">
        <v>762</v>
      </c>
      <c r="C115" s="191" t="s">
        <v>904</v>
      </c>
      <c r="D115" s="182" t="s">
        <v>905</v>
      </c>
      <c r="E115" s="183" t="s">
        <v>872</v>
      </c>
      <c r="F115" s="183">
        <v>1</v>
      </c>
      <c r="G115" s="183">
        <v>250</v>
      </c>
      <c r="H115" s="184">
        <v>1.44</v>
      </c>
      <c r="I115" s="85">
        <f>H115*(1-Скидка_3M_EUR)</f>
        <v>1.44</v>
      </c>
      <c r="J115" s="84"/>
      <c r="K115" s="85">
        <f t="shared" si="8"/>
        <v>0</v>
      </c>
    </row>
    <row r="116" spans="1:11" ht="11.25" customHeight="1">
      <c r="A116" s="306">
        <v>0</v>
      </c>
      <c r="B116" s="165" t="s">
        <v>762</v>
      </c>
      <c r="C116" s="191" t="s">
        <v>906</v>
      </c>
      <c r="D116" s="182" t="s">
        <v>907</v>
      </c>
      <c r="E116" s="183" t="s">
        <v>872</v>
      </c>
      <c r="F116" s="183">
        <v>1</v>
      </c>
      <c r="G116" s="183">
        <v>250</v>
      </c>
      <c r="H116" s="184">
        <v>1.44</v>
      </c>
      <c r="I116" s="85">
        <f>H116*(1-Скидка_3M_EUR)</f>
        <v>1.44</v>
      </c>
      <c r="J116" s="84"/>
      <c r="K116" s="85">
        <f t="shared" si="8"/>
        <v>0</v>
      </c>
    </row>
    <row r="117" spans="1:11" ht="11.25" customHeight="1" thickBot="1">
      <c r="A117" s="306">
        <v>0</v>
      </c>
      <c r="B117" s="165" t="s">
        <v>762</v>
      </c>
      <c r="C117" s="191" t="s">
        <v>908</v>
      </c>
      <c r="D117" s="182" t="s">
        <v>909</v>
      </c>
      <c r="E117" s="183" t="s">
        <v>872</v>
      </c>
      <c r="F117" s="183">
        <v>1</v>
      </c>
      <c r="G117" s="183">
        <v>250</v>
      </c>
      <c r="H117" s="184">
        <v>1.44</v>
      </c>
      <c r="I117" s="85">
        <f>H117*(1-Скидка_3M_EUR)</f>
        <v>1.44</v>
      </c>
      <c r="J117" s="84"/>
      <c r="K117" s="85">
        <f t="shared" si="8"/>
        <v>0</v>
      </c>
    </row>
    <row r="118" spans="1:11" ht="11.25" customHeight="1" thickBot="1">
      <c r="A118" s="310"/>
      <c r="B118" s="165"/>
      <c r="C118" s="355" t="s">
        <v>910</v>
      </c>
      <c r="D118" s="355"/>
      <c r="E118" s="355"/>
      <c r="F118" s="355"/>
      <c r="G118" s="355"/>
      <c r="H118" s="301"/>
      <c r="I118" s="85"/>
      <c r="J118" s="84"/>
      <c r="K118" s="85"/>
    </row>
    <row r="119" spans="1:11" ht="11.25" customHeight="1">
      <c r="A119" s="306">
        <v>0</v>
      </c>
      <c r="B119" s="165" t="s">
        <v>762</v>
      </c>
      <c r="C119" s="191" t="s">
        <v>911</v>
      </c>
      <c r="D119" s="182" t="s">
        <v>912</v>
      </c>
      <c r="E119" s="183" t="s">
        <v>872</v>
      </c>
      <c r="F119" s="183">
        <v>1</v>
      </c>
      <c r="G119" s="183">
        <v>250</v>
      </c>
      <c r="H119" s="184">
        <v>0.996</v>
      </c>
      <c r="I119" s="85">
        <f t="shared" ref="I119:I132" si="12">H119*(1-Скидка_3M_EUR)</f>
        <v>0.996</v>
      </c>
      <c r="J119" s="84"/>
      <c r="K119" s="85">
        <f t="shared" si="8"/>
        <v>0</v>
      </c>
    </row>
    <row r="120" spans="1:11" ht="11.25" customHeight="1">
      <c r="A120" s="306">
        <v>0</v>
      </c>
      <c r="B120" s="165" t="s">
        <v>762</v>
      </c>
      <c r="C120" s="191" t="s">
        <v>913</v>
      </c>
      <c r="D120" s="182" t="s">
        <v>914</v>
      </c>
      <c r="E120" s="183" t="s">
        <v>872</v>
      </c>
      <c r="F120" s="183">
        <v>1</v>
      </c>
      <c r="G120" s="183">
        <v>250</v>
      </c>
      <c r="H120" s="184">
        <v>0.996</v>
      </c>
      <c r="I120" s="85">
        <f t="shared" si="12"/>
        <v>0.996</v>
      </c>
      <c r="J120" s="84"/>
      <c r="K120" s="85">
        <f t="shared" si="8"/>
        <v>0</v>
      </c>
    </row>
    <row r="121" spans="1:11" ht="11.25" customHeight="1">
      <c r="A121" s="306">
        <v>0</v>
      </c>
      <c r="B121" s="165" t="s">
        <v>762</v>
      </c>
      <c r="C121" s="191" t="s">
        <v>915</v>
      </c>
      <c r="D121" s="182" t="s">
        <v>916</v>
      </c>
      <c r="E121" s="183" t="s">
        <v>872</v>
      </c>
      <c r="F121" s="183">
        <v>1</v>
      </c>
      <c r="G121" s="183">
        <v>250</v>
      </c>
      <c r="H121" s="184">
        <v>0.996</v>
      </c>
      <c r="I121" s="85">
        <f t="shared" si="12"/>
        <v>0.996</v>
      </c>
      <c r="J121" s="84"/>
      <c r="K121" s="85">
        <f t="shared" si="8"/>
        <v>0</v>
      </c>
    </row>
    <row r="122" spans="1:11" ht="11.25" customHeight="1">
      <c r="A122" s="306">
        <v>0</v>
      </c>
      <c r="B122" s="165" t="s">
        <v>762</v>
      </c>
      <c r="C122" s="191" t="s">
        <v>917</v>
      </c>
      <c r="D122" s="182" t="s">
        <v>918</v>
      </c>
      <c r="E122" s="183" t="s">
        <v>872</v>
      </c>
      <c r="F122" s="183">
        <v>1</v>
      </c>
      <c r="G122" s="183">
        <v>250</v>
      </c>
      <c r="H122" s="184">
        <v>0.996</v>
      </c>
      <c r="I122" s="85">
        <f t="shared" si="12"/>
        <v>0.996</v>
      </c>
      <c r="J122" s="84"/>
      <c r="K122" s="85">
        <f t="shared" si="8"/>
        <v>0</v>
      </c>
    </row>
    <row r="123" spans="1:11" ht="11.25" customHeight="1" thickBot="1">
      <c r="A123" s="306">
        <v>0</v>
      </c>
      <c r="B123" s="165" t="s">
        <v>762</v>
      </c>
      <c r="C123" s="191" t="s">
        <v>919</v>
      </c>
      <c r="D123" s="182" t="s">
        <v>920</v>
      </c>
      <c r="E123" s="183" t="s">
        <v>872</v>
      </c>
      <c r="F123" s="183">
        <v>1</v>
      </c>
      <c r="G123" s="183">
        <v>250</v>
      </c>
      <c r="H123" s="184">
        <v>0.996</v>
      </c>
      <c r="I123" s="85">
        <f t="shared" si="12"/>
        <v>0.996</v>
      </c>
      <c r="J123" s="84"/>
      <c r="K123" s="85">
        <f t="shared" si="8"/>
        <v>0</v>
      </c>
    </row>
    <row r="124" spans="1:11" ht="11.25" customHeight="1" thickBot="1">
      <c r="A124" s="310"/>
      <c r="B124" s="165" t="s">
        <v>762</v>
      </c>
      <c r="C124" s="355" t="s">
        <v>3183</v>
      </c>
      <c r="D124" s="355"/>
      <c r="E124" s="355"/>
      <c r="F124" s="355"/>
      <c r="G124" s="355"/>
      <c r="H124" s="301"/>
      <c r="I124" s="85">
        <f t="shared" si="12"/>
        <v>0</v>
      </c>
      <c r="J124" s="84"/>
      <c r="K124" s="85">
        <f t="shared" si="8"/>
        <v>0</v>
      </c>
    </row>
    <row r="125" spans="1:11" ht="11.25" customHeight="1">
      <c r="A125" s="306">
        <v>0</v>
      </c>
      <c r="B125" s="165" t="s">
        <v>762</v>
      </c>
      <c r="C125" s="191" t="s">
        <v>3196</v>
      </c>
      <c r="D125" s="182" t="s">
        <v>3197</v>
      </c>
      <c r="E125" s="183" t="s">
        <v>872</v>
      </c>
      <c r="F125" s="183">
        <v>1</v>
      </c>
      <c r="G125" s="183">
        <v>80</v>
      </c>
      <c r="H125" s="184">
        <v>1.6839999999999999</v>
      </c>
      <c r="I125" s="85">
        <f t="shared" si="12"/>
        <v>1.6839999999999999</v>
      </c>
      <c r="J125" s="84"/>
      <c r="K125" s="85">
        <f t="shared" si="8"/>
        <v>0</v>
      </c>
    </row>
    <row r="126" spans="1:11" ht="11.25" customHeight="1">
      <c r="A126" s="306">
        <v>0</v>
      </c>
      <c r="B126" s="165" t="s">
        <v>762</v>
      </c>
      <c r="C126" s="191" t="s">
        <v>3198</v>
      </c>
      <c r="D126" s="182" t="s">
        <v>3199</v>
      </c>
      <c r="E126" s="183" t="s">
        <v>872</v>
      </c>
      <c r="F126" s="183">
        <v>1</v>
      </c>
      <c r="G126" s="183">
        <v>80</v>
      </c>
      <c r="H126" s="184">
        <v>1.6839999999999999</v>
      </c>
      <c r="I126" s="85">
        <f t="shared" si="12"/>
        <v>1.6839999999999999</v>
      </c>
      <c r="J126" s="84"/>
      <c r="K126" s="85">
        <f t="shared" si="8"/>
        <v>0</v>
      </c>
    </row>
    <row r="127" spans="1:11" ht="11.25" customHeight="1">
      <c r="A127" s="306">
        <v>0</v>
      </c>
      <c r="B127" s="165" t="s">
        <v>762</v>
      </c>
      <c r="C127" s="191" t="s">
        <v>3200</v>
      </c>
      <c r="D127" s="182" t="s">
        <v>3201</v>
      </c>
      <c r="E127" s="183" t="s">
        <v>872</v>
      </c>
      <c r="F127" s="183">
        <v>1</v>
      </c>
      <c r="G127" s="183">
        <v>80</v>
      </c>
      <c r="H127" s="184">
        <v>1.6839999999999999</v>
      </c>
      <c r="I127" s="85">
        <f t="shared" si="12"/>
        <v>1.6839999999999999</v>
      </c>
      <c r="J127" s="84"/>
      <c r="K127" s="85">
        <f t="shared" si="8"/>
        <v>0</v>
      </c>
    </row>
    <row r="128" spans="1:11" ht="11.25" customHeight="1">
      <c r="A128" s="306">
        <v>0</v>
      </c>
      <c r="B128" s="165" t="s">
        <v>762</v>
      </c>
      <c r="C128" s="191" t="s">
        <v>3202</v>
      </c>
      <c r="D128" s="182" t="s">
        <v>3203</v>
      </c>
      <c r="E128" s="183" t="s">
        <v>872</v>
      </c>
      <c r="F128" s="183">
        <v>1</v>
      </c>
      <c r="G128" s="183">
        <v>80</v>
      </c>
      <c r="H128" s="184">
        <v>1.6839999999999999</v>
      </c>
      <c r="I128" s="85">
        <f t="shared" si="12"/>
        <v>1.6839999999999999</v>
      </c>
      <c r="J128" s="84"/>
      <c r="K128" s="85">
        <f t="shared" si="8"/>
        <v>0</v>
      </c>
    </row>
    <row r="129" spans="1:11" ht="11.25" customHeight="1">
      <c r="A129" s="306">
        <v>0</v>
      </c>
      <c r="B129" s="165" t="s">
        <v>762</v>
      </c>
      <c r="C129" s="191" t="s">
        <v>3204</v>
      </c>
      <c r="D129" s="182" t="s">
        <v>3205</v>
      </c>
      <c r="E129" s="183" t="s">
        <v>872</v>
      </c>
      <c r="F129" s="183">
        <v>1</v>
      </c>
      <c r="G129" s="183">
        <v>80</v>
      </c>
      <c r="H129" s="184">
        <v>1.6839999999999999</v>
      </c>
      <c r="I129" s="85">
        <f t="shared" si="12"/>
        <v>1.6839999999999999</v>
      </c>
      <c r="J129" s="84"/>
      <c r="K129" s="85">
        <f t="shared" si="8"/>
        <v>0</v>
      </c>
    </row>
    <row r="130" spans="1:11" ht="11.25" customHeight="1">
      <c r="A130" s="306">
        <v>0</v>
      </c>
      <c r="B130" s="165" t="s">
        <v>762</v>
      </c>
      <c r="C130" s="191" t="s">
        <v>3206</v>
      </c>
      <c r="D130" s="182" t="s">
        <v>3207</v>
      </c>
      <c r="E130" s="183" t="s">
        <v>872</v>
      </c>
      <c r="F130" s="183">
        <v>1</v>
      </c>
      <c r="G130" s="183">
        <v>80</v>
      </c>
      <c r="H130" s="184">
        <v>1.6839999999999999</v>
      </c>
      <c r="I130" s="85">
        <f t="shared" si="12"/>
        <v>1.6839999999999999</v>
      </c>
      <c r="J130" s="84"/>
      <c r="K130" s="85">
        <f>I130*J130</f>
        <v>0</v>
      </c>
    </row>
    <row r="131" spans="1:11" ht="11.25" customHeight="1">
      <c r="A131" s="306">
        <v>0</v>
      </c>
      <c r="B131" s="165" t="s">
        <v>762</v>
      </c>
      <c r="C131" s="191" t="s">
        <v>3208</v>
      </c>
      <c r="D131" s="182" t="s">
        <v>3209</v>
      </c>
      <c r="E131" s="183" t="s">
        <v>872</v>
      </c>
      <c r="F131" s="183">
        <v>1</v>
      </c>
      <c r="G131" s="183">
        <v>80</v>
      </c>
      <c r="H131" s="184">
        <v>1.6839999999999999</v>
      </c>
      <c r="I131" s="85">
        <f t="shared" si="12"/>
        <v>1.6839999999999999</v>
      </c>
      <c r="J131" s="84"/>
      <c r="K131" s="85">
        <f>I131*J131</f>
        <v>0</v>
      </c>
    </row>
    <row r="132" spans="1:11" ht="11.25" customHeight="1" thickBot="1">
      <c r="A132" s="306">
        <v>0</v>
      </c>
      <c r="B132" s="165" t="s">
        <v>762</v>
      </c>
      <c r="C132" s="191" t="s">
        <v>3210</v>
      </c>
      <c r="D132" s="182" t="s">
        <v>3211</v>
      </c>
      <c r="E132" s="183" t="s">
        <v>872</v>
      </c>
      <c r="F132" s="183">
        <v>1</v>
      </c>
      <c r="G132" s="183">
        <v>80</v>
      </c>
      <c r="H132" s="184">
        <v>1.6839999999999999</v>
      </c>
      <c r="I132" s="85">
        <f t="shared" si="12"/>
        <v>1.6839999999999999</v>
      </c>
      <c r="J132" s="84"/>
      <c r="K132" s="85">
        <f>I132*J132</f>
        <v>0</v>
      </c>
    </row>
    <row r="133" spans="1:11" ht="11.25" customHeight="1" thickBot="1">
      <c r="A133" s="310"/>
      <c r="B133" s="165"/>
      <c r="C133" s="355" t="s">
        <v>3283</v>
      </c>
      <c r="D133" s="355"/>
      <c r="E133" s="355"/>
      <c r="F133" s="355"/>
      <c r="G133" s="355"/>
      <c r="H133" s="301"/>
      <c r="I133" s="85"/>
      <c r="J133" s="84"/>
      <c r="K133" s="85"/>
    </row>
    <row r="134" spans="1:11" ht="11.25" customHeight="1">
      <c r="A134" s="306">
        <v>0</v>
      </c>
      <c r="B134" s="165" t="s">
        <v>762</v>
      </c>
      <c r="C134" s="191">
        <v>34337</v>
      </c>
      <c r="D134" s="182" t="s">
        <v>3284</v>
      </c>
      <c r="E134" s="183" t="s">
        <v>872</v>
      </c>
      <c r="F134" s="183">
        <v>1</v>
      </c>
      <c r="G134" s="183">
        <v>125</v>
      </c>
      <c r="H134" s="184">
        <v>3.2770000000000001</v>
      </c>
      <c r="I134" s="85">
        <f>H134*(1-Скидка_3M_EUR)</f>
        <v>3.2770000000000001</v>
      </c>
      <c r="J134" s="84"/>
      <c r="K134" s="85">
        <f>I134*J134</f>
        <v>0</v>
      </c>
    </row>
    <row r="135" spans="1:11" ht="11.25" customHeight="1">
      <c r="A135" s="306">
        <v>0</v>
      </c>
      <c r="B135" s="165" t="s">
        <v>762</v>
      </c>
      <c r="C135" s="191">
        <v>34343</v>
      </c>
      <c r="D135" s="182" t="s">
        <v>3285</v>
      </c>
      <c r="E135" s="183" t="s">
        <v>872</v>
      </c>
      <c r="F135" s="183">
        <v>1</v>
      </c>
      <c r="G135" s="183">
        <v>125</v>
      </c>
      <c r="H135" s="184">
        <v>3.2770000000000001</v>
      </c>
      <c r="I135" s="85">
        <f>H135*(1-Скидка_3M_EUR)</f>
        <v>3.2770000000000001</v>
      </c>
      <c r="J135" s="84"/>
      <c r="K135" s="85">
        <f>I135*J135</f>
        <v>0</v>
      </c>
    </row>
    <row r="136" spans="1:11" ht="11.25" customHeight="1">
      <c r="A136" s="306">
        <v>0</v>
      </c>
      <c r="B136" s="165" t="s">
        <v>762</v>
      </c>
      <c r="C136" s="191">
        <v>34339</v>
      </c>
      <c r="D136" s="182" t="s">
        <v>3286</v>
      </c>
      <c r="E136" s="183" t="s">
        <v>872</v>
      </c>
      <c r="F136" s="183">
        <v>1</v>
      </c>
      <c r="G136" s="183">
        <v>125</v>
      </c>
      <c r="H136" s="184">
        <v>3.2770000000000001</v>
      </c>
      <c r="I136" s="85">
        <f>H136*(1-Скидка_3M_EUR)</f>
        <v>3.2770000000000001</v>
      </c>
      <c r="J136" s="84"/>
      <c r="K136" s="85">
        <f>I136*J136</f>
        <v>0</v>
      </c>
    </row>
    <row r="137" spans="1:11" ht="11.25" customHeight="1">
      <c r="A137" s="306">
        <v>0</v>
      </c>
      <c r="B137" s="165" t="s">
        <v>762</v>
      </c>
      <c r="C137" s="191">
        <v>34340</v>
      </c>
      <c r="D137" s="182" t="s">
        <v>3287</v>
      </c>
      <c r="E137" s="183" t="s">
        <v>872</v>
      </c>
      <c r="F137" s="183">
        <v>1</v>
      </c>
      <c r="G137" s="183">
        <v>125</v>
      </c>
      <c r="H137" s="184">
        <v>3.2770000000000001</v>
      </c>
      <c r="I137" s="85">
        <f>H137*(1-Скидка_3M_EUR)</f>
        <v>3.2770000000000001</v>
      </c>
      <c r="J137" s="84"/>
      <c r="K137" s="85">
        <f>I137*J137</f>
        <v>0</v>
      </c>
    </row>
    <row r="138" spans="1:11" ht="11.25" customHeight="1" thickBot="1">
      <c r="A138" s="306">
        <v>0</v>
      </c>
      <c r="B138" s="165" t="s">
        <v>762</v>
      </c>
      <c r="C138" s="191">
        <v>34342</v>
      </c>
      <c r="D138" s="182" t="s">
        <v>3288</v>
      </c>
      <c r="E138" s="183" t="s">
        <v>872</v>
      </c>
      <c r="F138" s="183">
        <v>1</v>
      </c>
      <c r="G138" s="183">
        <v>125</v>
      </c>
      <c r="H138" s="184">
        <v>3.2770000000000001</v>
      </c>
      <c r="I138" s="85">
        <f>H138*(1-Скидка_3M_EUR)</f>
        <v>3.2770000000000001</v>
      </c>
      <c r="J138" s="84"/>
      <c r="K138" s="85">
        <f>I138*J138</f>
        <v>0</v>
      </c>
    </row>
    <row r="139" spans="1:11" ht="11.25" customHeight="1" thickBot="1">
      <c r="A139" s="310"/>
      <c r="B139" s="165"/>
      <c r="C139" s="355" t="s">
        <v>921</v>
      </c>
      <c r="D139" s="355"/>
      <c r="E139" s="355"/>
      <c r="F139" s="355"/>
      <c r="G139" s="355"/>
      <c r="H139" s="301"/>
      <c r="I139" s="85"/>
      <c r="J139" s="84"/>
      <c r="K139" s="85"/>
    </row>
    <row r="140" spans="1:11" ht="11.25" customHeight="1">
      <c r="A140" s="306">
        <v>0</v>
      </c>
      <c r="B140" s="165" t="s">
        <v>763</v>
      </c>
      <c r="C140" s="191" t="s">
        <v>922</v>
      </c>
      <c r="D140" s="182" t="s">
        <v>923</v>
      </c>
      <c r="E140" s="183" t="s">
        <v>817</v>
      </c>
      <c r="F140" s="183">
        <v>1</v>
      </c>
      <c r="G140" s="183">
        <v>5</v>
      </c>
      <c r="H140" s="184">
        <v>30.167999999999999</v>
      </c>
      <c r="I140" s="85">
        <f>H140*(1-Скидка_3M_EUR)</f>
        <v>30.167999999999999</v>
      </c>
      <c r="J140" s="84"/>
      <c r="K140" s="85">
        <f t="shared" si="8"/>
        <v>0</v>
      </c>
    </row>
    <row r="141" spans="1:11" ht="11.25" customHeight="1" thickBot="1">
      <c r="A141" s="306">
        <v>0</v>
      </c>
      <c r="B141" s="165" t="s">
        <v>763</v>
      </c>
      <c r="C141" s="191" t="s">
        <v>924</v>
      </c>
      <c r="D141" s="182" t="s">
        <v>925</v>
      </c>
      <c r="E141" s="183" t="s">
        <v>817</v>
      </c>
      <c r="F141" s="183">
        <v>1</v>
      </c>
      <c r="G141" s="183">
        <v>10</v>
      </c>
      <c r="H141" s="184">
        <v>46.536000000000001</v>
      </c>
      <c r="I141" s="85">
        <f>H141*(1-Скидка_3M_EUR)</f>
        <v>46.536000000000001</v>
      </c>
      <c r="J141" s="84"/>
      <c r="K141" s="85">
        <f t="shared" si="8"/>
        <v>0</v>
      </c>
    </row>
    <row r="142" spans="1:11" ht="11.25" customHeight="1" thickBot="1">
      <c r="A142" s="310"/>
      <c r="B142" s="165"/>
      <c r="C142" s="355" t="s">
        <v>926</v>
      </c>
      <c r="D142" s="355"/>
      <c r="E142" s="355"/>
      <c r="F142" s="355"/>
      <c r="G142" s="355"/>
      <c r="H142" s="301"/>
      <c r="I142" s="85"/>
      <c r="J142" s="84"/>
      <c r="K142" s="85"/>
    </row>
    <row r="143" spans="1:11" ht="11.25" customHeight="1">
      <c r="A143" s="306">
        <v>0</v>
      </c>
      <c r="B143" s="165" t="s">
        <v>762</v>
      </c>
      <c r="C143" s="191" t="s">
        <v>927</v>
      </c>
      <c r="D143" s="182" t="s">
        <v>928</v>
      </c>
      <c r="E143" s="183" t="s">
        <v>817</v>
      </c>
      <c r="F143" s="183">
        <v>1</v>
      </c>
      <c r="G143" s="183">
        <v>120</v>
      </c>
      <c r="H143" s="184">
        <v>1.5840000000000001</v>
      </c>
      <c r="I143" s="85">
        <f>H143*(1-Скидка_3M_EUR)</f>
        <v>1.5840000000000001</v>
      </c>
      <c r="J143" s="84"/>
      <c r="K143" s="85">
        <f t="shared" si="8"/>
        <v>0</v>
      </c>
    </row>
    <row r="144" spans="1:11" ht="11.25" customHeight="1">
      <c r="A144" s="306">
        <v>0</v>
      </c>
      <c r="B144" s="165" t="s">
        <v>762</v>
      </c>
      <c r="C144" s="191" t="s">
        <v>929</v>
      </c>
      <c r="D144" s="182" t="s">
        <v>930</v>
      </c>
      <c r="E144" s="183" t="s">
        <v>817</v>
      </c>
      <c r="F144" s="183">
        <v>1</v>
      </c>
      <c r="G144" s="183">
        <v>120</v>
      </c>
      <c r="H144" s="184">
        <v>1.5840000000000001</v>
      </c>
      <c r="I144" s="85">
        <f>H144*(1-Скидка_3M_EUR)</f>
        <v>1.5840000000000001</v>
      </c>
      <c r="J144" s="84"/>
      <c r="K144" s="85">
        <f t="shared" si="8"/>
        <v>0</v>
      </c>
    </row>
    <row r="145" spans="1:11" ht="11.25" customHeight="1">
      <c r="A145" s="306">
        <v>0</v>
      </c>
      <c r="B145" s="165" t="s">
        <v>762</v>
      </c>
      <c r="C145" s="191" t="s">
        <v>931</v>
      </c>
      <c r="D145" s="182" t="s">
        <v>932</v>
      </c>
      <c r="E145" s="183" t="s">
        <v>817</v>
      </c>
      <c r="F145" s="183">
        <v>1</v>
      </c>
      <c r="G145" s="183">
        <v>200</v>
      </c>
      <c r="H145" s="184">
        <v>1.488</v>
      </c>
      <c r="I145" s="85">
        <f>H145*(1-Скидка_3M_EUR)</f>
        <v>1.488</v>
      </c>
      <c r="J145" s="84"/>
      <c r="K145" s="85">
        <f t="shared" si="8"/>
        <v>0</v>
      </c>
    </row>
    <row r="146" spans="1:11" ht="11.25" customHeight="1">
      <c r="A146" s="306">
        <v>0</v>
      </c>
      <c r="B146" s="165" t="s">
        <v>762</v>
      </c>
      <c r="C146" s="191" t="s">
        <v>933</v>
      </c>
      <c r="D146" s="182" t="s">
        <v>934</v>
      </c>
      <c r="E146" s="183" t="s">
        <v>817</v>
      </c>
      <c r="F146" s="183">
        <v>1</v>
      </c>
      <c r="G146" s="183">
        <v>200</v>
      </c>
      <c r="H146" s="184">
        <v>1.488</v>
      </c>
      <c r="I146" s="85">
        <f>H146*(1-Скидка_3M_EUR)</f>
        <v>1.488</v>
      </c>
      <c r="J146" s="84"/>
      <c r="K146" s="85">
        <f t="shared" si="8"/>
        <v>0</v>
      </c>
    </row>
    <row r="147" spans="1:11" ht="11.25" customHeight="1" thickBot="1">
      <c r="A147" s="306">
        <v>0</v>
      </c>
      <c r="B147" s="165" t="s">
        <v>762</v>
      </c>
      <c r="C147" s="191" t="s">
        <v>935</v>
      </c>
      <c r="D147" s="182" t="s">
        <v>936</v>
      </c>
      <c r="E147" s="183" t="s">
        <v>817</v>
      </c>
      <c r="F147" s="183">
        <v>1</v>
      </c>
      <c r="G147" s="183">
        <v>200</v>
      </c>
      <c r="H147" s="184">
        <v>1.488</v>
      </c>
      <c r="I147" s="85">
        <f>H147*(1-Скидка_3M_EUR)</f>
        <v>1.488</v>
      </c>
      <c r="J147" s="84"/>
      <c r="K147" s="85">
        <f t="shared" si="8"/>
        <v>0</v>
      </c>
    </row>
    <row r="148" spans="1:11" ht="11.25" customHeight="1" thickBot="1">
      <c r="A148" s="310"/>
      <c r="B148" s="165"/>
      <c r="C148" s="355" t="s">
        <v>937</v>
      </c>
      <c r="D148" s="355"/>
      <c r="E148" s="355"/>
      <c r="F148" s="355"/>
      <c r="G148" s="355"/>
      <c r="H148" s="301"/>
      <c r="I148" s="85"/>
      <c r="J148" s="84"/>
      <c r="K148" s="85"/>
    </row>
    <row r="149" spans="1:11" ht="11.25" customHeight="1">
      <c r="A149" s="311">
        <v>10</v>
      </c>
      <c r="B149" s="165" t="s">
        <v>762</v>
      </c>
      <c r="C149" s="191" t="s">
        <v>2391</v>
      </c>
      <c r="D149" s="182" t="s">
        <v>938</v>
      </c>
      <c r="E149" s="183" t="s">
        <v>872</v>
      </c>
      <c r="F149" s="183">
        <v>1</v>
      </c>
      <c r="G149" s="183">
        <v>500</v>
      </c>
      <c r="H149" s="184">
        <v>0.99</v>
      </c>
      <c r="I149" s="85">
        <f>H149*(1-Скидка_3M_EUR)</f>
        <v>0.99</v>
      </c>
      <c r="J149" s="84"/>
      <c r="K149" s="85">
        <f t="shared" si="8"/>
        <v>0</v>
      </c>
    </row>
    <row r="150" spans="1:11" ht="11.25" customHeight="1">
      <c r="A150" s="312">
        <v>10</v>
      </c>
      <c r="B150" s="165" t="s">
        <v>762</v>
      </c>
      <c r="C150" s="191" t="s">
        <v>2392</v>
      </c>
      <c r="D150" s="182" t="s">
        <v>939</v>
      </c>
      <c r="E150" s="183" t="s">
        <v>872</v>
      </c>
      <c r="F150" s="183">
        <v>1</v>
      </c>
      <c r="G150" s="183">
        <v>500</v>
      </c>
      <c r="H150" s="184">
        <v>0.99</v>
      </c>
      <c r="I150" s="85">
        <f>H150*(1-Скидка_3M_EUR)</f>
        <v>0.99</v>
      </c>
      <c r="J150" s="84"/>
      <c r="K150" s="85">
        <f t="shared" si="8"/>
        <v>0</v>
      </c>
    </row>
    <row r="151" spans="1:11" ht="11.25" customHeight="1">
      <c r="A151" s="312">
        <v>10</v>
      </c>
      <c r="B151" s="165" t="s">
        <v>762</v>
      </c>
      <c r="C151" s="191" t="s">
        <v>2393</v>
      </c>
      <c r="D151" s="182" t="s">
        <v>940</v>
      </c>
      <c r="E151" s="183" t="s">
        <v>872</v>
      </c>
      <c r="F151" s="183">
        <v>1</v>
      </c>
      <c r="G151" s="183">
        <v>500</v>
      </c>
      <c r="H151" s="184">
        <v>0.99</v>
      </c>
      <c r="I151" s="85">
        <f>H151*(1-Скидка_3M_EUR)</f>
        <v>0.99</v>
      </c>
      <c r="J151" s="84"/>
      <c r="K151" s="85">
        <f t="shared" si="8"/>
        <v>0</v>
      </c>
    </row>
    <row r="152" spans="1:11" ht="11.25" customHeight="1">
      <c r="A152" s="312">
        <v>10</v>
      </c>
      <c r="B152" s="165" t="s">
        <v>762</v>
      </c>
      <c r="C152" s="191" t="s">
        <v>2394</v>
      </c>
      <c r="D152" s="182" t="s">
        <v>941</v>
      </c>
      <c r="E152" s="183" t="s">
        <v>872</v>
      </c>
      <c r="F152" s="183">
        <v>1</v>
      </c>
      <c r="G152" s="183">
        <v>500</v>
      </c>
      <c r="H152" s="184">
        <v>0.99</v>
      </c>
      <c r="I152" s="85">
        <f>H152*(1-Скидка_3M_EUR)</f>
        <v>0.99</v>
      </c>
      <c r="J152" s="84"/>
      <c r="K152" s="85">
        <f t="shared" si="8"/>
        <v>0</v>
      </c>
    </row>
    <row r="153" spans="1:11" ht="11.25" customHeight="1">
      <c r="A153" s="312">
        <v>10</v>
      </c>
      <c r="B153" s="165" t="s">
        <v>762</v>
      </c>
      <c r="C153" s="191" t="s">
        <v>2395</v>
      </c>
      <c r="D153" s="182" t="s">
        <v>942</v>
      </c>
      <c r="E153" s="183" t="s">
        <v>872</v>
      </c>
      <c r="F153" s="183">
        <v>1</v>
      </c>
      <c r="G153" s="183">
        <v>500</v>
      </c>
      <c r="H153" s="184">
        <v>0.99</v>
      </c>
      <c r="I153" s="85">
        <f t="shared" ref="I153:I161" si="13">H153*(1-Скидка_3M_EUR)</f>
        <v>0.99</v>
      </c>
      <c r="J153" s="84"/>
      <c r="K153" s="85">
        <f t="shared" si="8"/>
        <v>0</v>
      </c>
    </row>
    <row r="154" spans="1:11" ht="11.25" customHeight="1">
      <c r="A154" s="312">
        <v>10</v>
      </c>
      <c r="B154" s="165" t="s">
        <v>762</v>
      </c>
      <c r="C154" s="191" t="s">
        <v>2396</v>
      </c>
      <c r="D154" s="182" t="s">
        <v>943</v>
      </c>
      <c r="E154" s="183" t="s">
        <v>872</v>
      </c>
      <c r="F154" s="183">
        <v>1</v>
      </c>
      <c r="G154" s="183">
        <v>500</v>
      </c>
      <c r="H154" s="184">
        <v>0.99</v>
      </c>
      <c r="I154" s="85">
        <f t="shared" si="13"/>
        <v>0.99</v>
      </c>
      <c r="J154" s="84"/>
      <c r="K154" s="85">
        <f t="shared" si="8"/>
        <v>0</v>
      </c>
    </row>
    <row r="155" spans="1:11" ht="11.25" customHeight="1">
      <c r="A155" s="312">
        <v>10</v>
      </c>
      <c r="B155" s="165" t="s">
        <v>762</v>
      </c>
      <c r="C155" s="191" t="s">
        <v>2397</v>
      </c>
      <c r="D155" s="182" t="s">
        <v>944</v>
      </c>
      <c r="E155" s="183" t="s">
        <v>872</v>
      </c>
      <c r="F155" s="183">
        <v>1</v>
      </c>
      <c r="G155" s="183">
        <v>500</v>
      </c>
      <c r="H155" s="184">
        <v>0.99</v>
      </c>
      <c r="I155" s="85">
        <f t="shared" si="13"/>
        <v>0.99</v>
      </c>
      <c r="J155" s="84"/>
      <c r="K155" s="85">
        <f t="shared" si="8"/>
        <v>0</v>
      </c>
    </row>
    <row r="156" spans="1:11" ht="11.25" customHeight="1">
      <c r="A156" s="312">
        <v>10</v>
      </c>
      <c r="B156" s="165" t="s">
        <v>762</v>
      </c>
      <c r="C156" s="191" t="s">
        <v>2398</v>
      </c>
      <c r="D156" s="182" t="s">
        <v>945</v>
      </c>
      <c r="E156" s="183" t="s">
        <v>872</v>
      </c>
      <c r="F156" s="183">
        <v>1</v>
      </c>
      <c r="G156" s="183">
        <v>500</v>
      </c>
      <c r="H156" s="184">
        <v>0.99</v>
      </c>
      <c r="I156" s="85">
        <f t="shared" si="13"/>
        <v>0.99</v>
      </c>
      <c r="J156" s="84"/>
      <c r="K156" s="85">
        <f t="shared" si="8"/>
        <v>0</v>
      </c>
    </row>
    <row r="157" spans="1:11" ht="11.25" customHeight="1">
      <c r="A157" s="312">
        <v>10</v>
      </c>
      <c r="B157" s="165" t="s">
        <v>762</v>
      </c>
      <c r="C157" s="191" t="s">
        <v>2399</v>
      </c>
      <c r="D157" s="182" t="s">
        <v>946</v>
      </c>
      <c r="E157" s="183" t="s">
        <v>872</v>
      </c>
      <c r="F157" s="183">
        <v>1</v>
      </c>
      <c r="G157" s="183">
        <v>500</v>
      </c>
      <c r="H157" s="184">
        <v>0.99</v>
      </c>
      <c r="I157" s="85">
        <f t="shared" si="13"/>
        <v>0.99</v>
      </c>
      <c r="J157" s="84"/>
      <c r="K157" s="85">
        <f t="shared" si="8"/>
        <v>0</v>
      </c>
    </row>
    <row r="158" spans="1:11" ht="11.25" customHeight="1">
      <c r="A158" s="312">
        <v>10</v>
      </c>
      <c r="B158" s="165" t="s">
        <v>762</v>
      </c>
      <c r="C158" s="191" t="s">
        <v>2400</v>
      </c>
      <c r="D158" s="182" t="s">
        <v>947</v>
      </c>
      <c r="E158" s="183" t="s">
        <v>872</v>
      </c>
      <c r="F158" s="183">
        <v>1</v>
      </c>
      <c r="G158" s="183">
        <v>500</v>
      </c>
      <c r="H158" s="184">
        <v>0.99</v>
      </c>
      <c r="I158" s="85">
        <f t="shared" si="13"/>
        <v>0.99</v>
      </c>
      <c r="J158" s="84"/>
      <c r="K158" s="85">
        <f t="shared" si="8"/>
        <v>0</v>
      </c>
    </row>
    <row r="159" spans="1:11" ht="11.25" customHeight="1">
      <c r="A159" s="312">
        <v>10.5</v>
      </c>
      <c r="B159" s="165" t="s">
        <v>762</v>
      </c>
      <c r="C159" s="191" t="s">
        <v>2401</v>
      </c>
      <c r="D159" s="182" t="s">
        <v>948</v>
      </c>
      <c r="E159" s="183" t="s">
        <v>872</v>
      </c>
      <c r="F159" s="183">
        <v>1</v>
      </c>
      <c r="G159" s="183">
        <v>500</v>
      </c>
      <c r="H159" s="184">
        <v>1.3</v>
      </c>
      <c r="I159" s="85">
        <f t="shared" si="13"/>
        <v>1.3</v>
      </c>
      <c r="J159" s="84"/>
      <c r="K159" s="85">
        <f t="shared" si="8"/>
        <v>0</v>
      </c>
    </row>
    <row r="160" spans="1:11" ht="11.25" customHeight="1">
      <c r="A160" s="312">
        <v>9.4</v>
      </c>
      <c r="B160" s="165" t="s">
        <v>762</v>
      </c>
      <c r="C160" s="191" t="s">
        <v>2402</v>
      </c>
      <c r="D160" s="182" t="s">
        <v>949</v>
      </c>
      <c r="E160" s="183" t="s">
        <v>872</v>
      </c>
      <c r="F160" s="183">
        <v>1</v>
      </c>
      <c r="G160" s="183">
        <v>500</v>
      </c>
      <c r="H160" s="184">
        <v>1.3</v>
      </c>
      <c r="I160" s="85">
        <f t="shared" si="13"/>
        <v>1.3</v>
      </c>
      <c r="J160" s="84"/>
      <c r="K160" s="85">
        <f t="shared" si="8"/>
        <v>0</v>
      </c>
    </row>
    <row r="161" spans="1:11" ht="11.25" customHeight="1" thickBot="1">
      <c r="A161" s="312">
        <v>9.5</v>
      </c>
      <c r="B161" s="165" t="s">
        <v>762</v>
      </c>
      <c r="C161" s="191" t="s">
        <v>2403</v>
      </c>
      <c r="D161" s="182" t="s">
        <v>950</v>
      </c>
      <c r="E161" s="183" t="s">
        <v>872</v>
      </c>
      <c r="F161" s="183">
        <v>1</v>
      </c>
      <c r="G161" s="183">
        <v>250</v>
      </c>
      <c r="H161" s="184">
        <v>1.34</v>
      </c>
      <c r="I161" s="85">
        <f t="shared" si="13"/>
        <v>1.34</v>
      </c>
      <c r="J161" s="84"/>
      <c r="K161" s="85">
        <f t="shared" si="8"/>
        <v>0</v>
      </c>
    </row>
    <row r="162" spans="1:11" ht="11.25" customHeight="1" thickBot="1">
      <c r="A162" s="310"/>
      <c r="B162" s="165"/>
      <c r="C162" s="355" t="s">
        <v>951</v>
      </c>
      <c r="D162" s="355"/>
      <c r="E162" s="355"/>
      <c r="F162" s="355"/>
      <c r="G162" s="355"/>
      <c r="H162" s="301"/>
      <c r="I162" s="85"/>
      <c r="J162" s="84"/>
      <c r="K162" s="85"/>
    </row>
    <row r="163" spans="1:11" ht="11.25" customHeight="1" thickBot="1">
      <c r="A163" s="310"/>
      <c r="B163" s="165"/>
      <c r="C163" s="355" t="s">
        <v>952</v>
      </c>
      <c r="D163" s="355"/>
      <c r="E163" s="355"/>
      <c r="F163" s="355"/>
      <c r="G163" s="355"/>
      <c r="H163" s="301"/>
      <c r="I163" s="85"/>
      <c r="J163" s="84"/>
      <c r="K163" s="85"/>
    </row>
    <row r="164" spans="1:11" ht="11.25" customHeight="1">
      <c r="A164" s="310">
        <v>0</v>
      </c>
      <c r="B164" s="165" t="s">
        <v>762</v>
      </c>
      <c r="C164" s="191" t="s">
        <v>953</v>
      </c>
      <c r="D164" s="182" t="s">
        <v>954</v>
      </c>
      <c r="E164" s="183" t="s">
        <v>872</v>
      </c>
      <c r="F164" s="183">
        <v>1</v>
      </c>
      <c r="G164" s="183">
        <v>500</v>
      </c>
      <c r="H164" s="184">
        <v>0.94799999999999995</v>
      </c>
      <c r="I164" s="85">
        <f t="shared" ref="I164:I174" si="14">H164*(1-Скидка_3M_EUR)</f>
        <v>0.94799999999999995</v>
      </c>
      <c r="J164" s="84"/>
      <c r="K164" s="85">
        <f t="shared" si="8"/>
        <v>0</v>
      </c>
    </row>
    <row r="165" spans="1:11" ht="11.25" customHeight="1">
      <c r="A165" s="310">
        <v>0</v>
      </c>
      <c r="B165" s="165" t="s">
        <v>762</v>
      </c>
      <c r="C165" s="191" t="s">
        <v>955</v>
      </c>
      <c r="D165" s="182" t="s">
        <v>956</v>
      </c>
      <c r="E165" s="183" t="s">
        <v>872</v>
      </c>
      <c r="F165" s="183">
        <v>1</v>
      </c>
      <c r="G165" s="183">
        <v>500</v>
      </c>
      <c r="H165" s="184">
        <v>0.94799999999999995</v>
      </c>
      <c r="I165" s="85">
        <f t="shared" si="14"/>
        <v>0.94799999999999995</v>
      </c>
      <c r="J165" s="84"/>
      <c r="K165" s="85">
        <f t="shared" si="8"/>
        <v>0</v>
      </c>
    </row>
    <row r="166" spans="1:11" ht="11.25" customHeight="1">
      <c r="A166" s="310">
        <v>0</v>
      </c>
      <c r="B166" s="165" t="s">
        <v>762</v>
      </c>
      <c r="C166" s="191" t="s">
        <v>957</v>
      </c>
      <c r="D166" s="182" t="s">
        <v>958</v>
      </c>
      <c r="E166" s="183" t="s">
        <v>872</v>
      </c>
      <c r="F166" s="183">
        <v>1</v>
      </c>
      <c r="G166" s="183">
        <v>500</v>
      </c>
      <c r="H166" s="184">
        <v>0.94799999999999995</v>
      </c>
      <c r="I166" s="85">
        <f t="shared" si="14"/>
        <v>0.94799999999999995</v>
      </c>
      <c r="J166" s="84"/>
      <c r="K166" s="85">
        <f t="shared" si="8"/>
        <v>0</v>
      </c>
    </row>
    <row r="167" spans="1:11" ht="11.25" customHeight="1">
      <c r="A167" s="310">
        <v>0</v>
      </c>
      <c r="B167" s="165" t="s">
        <v>762</v>
      </c>
      <c r="C167" s="191" t="s">
        <v>959</v>
      </c>
      <c r="D167" s="182" t="s">
        <v>960</v>
      </c>
      <c r="E167" s="183" t="s">
        <v>872</v>
      </c>
      <c r="F167" s="183">
        <v>1</v>
      </c>
      <c r="G167" s="183">
        <v>500</v>
      </c>
      <c r="H167" s="184">
        <v>0.94799999999999995</v>
      </c>
      <c r="I167" s="85">
        <f t="shared" si="14"/>
        <v>0.94799999999999995</v>
      </c>
      <c r="J167" s="84"/>
      <c r="K167" s="85">
        <f t="shared" si="8"/>
        <v>0</v>
      </c>
    </row>
    <row r="168" spans="1:11" ht="11.25" customHeight="1">
      <c r="A168" s="310">
        <v>0</v>
      </c>
      <c r="B168" s="165" t="s">
        <v>762</v>
      </c>
      <c r="C168" s="191" t="s">
        <v>961</v>
      </c>
      <c r="D168" s="182" t="s">
        <v>962</v>
      </c>
      <c r="E168" s="183" t="s">
        <v>872</v>
      </c>
      <c r="F168" s="183">
        <v>1</v>
      </c>
      <c r="G168" s="183">
        <v>500</v>
      </c>
      <c r="H168" s="184">
        <v>0.94799999999999995</v>
      </c>
      <c r="I168" s="85">
        <f t="shared" si="14"/>
        <v>0.94799999999999995</v>
      </c>
      <c r="J168" s="84"/>
      <c r="K168" s="85">
        <f t="shared" si="8"/>
        <v>0</v>
      </c>
    </row>
    <row r="169" spans="1:11" ht="11.25" customHeight="1">
      <c r="A169" s="310">
        <v>0</v>
      </c>
      <c r="B169" s="165" t="s">
        <v>762</v>
      </c>
      <c r="C169" s="191" t="s">
        <v>963</v>
      </c>
      <c r="D169" s="182" t="s">
        <v>964</v>
      </c>
      <c r="E169" s="183" t="s">
        <v>872</v>
      </c>
      <c r="F169" s="183">
        <v>1</v>
      </c>
      <c r="G169" s="183">
        <v>500</v>
      </c>
      <c r="H169" s="184">
        <v>0.94799999999999995</v>
      </c>
      <c r="I169" s="85">
        <f t="shared" si="14"/>
        <v>0.94799999999999995</v>
      </c>
      <c r="J169" s="84"/>
      <c r="K169" s="85">
        <f t="shared" ref="K169:K241" si="15">I169*J169</f>
        <v>0</v>
      </c>
    </row>
    <row r="170" spans="1:11" ht="11.25" customHeight="1">
      <c r="A170" s="310">
        <v>0</v>
      </c>
      <c r="B170" s="165" t="s">
        <v>762</v>
      </c>
      <c r="C170" s="191" t="s">
        <v>965</v>
      </c>
      <c r="D170" s="182" t="s">
        <v>966</v>
      </c>
      <c r="E170" s="183" t="s">
        <v>872</v>
      </c>
      <c r="F170" s="183">
        <v>1</v>
      </c>
      <c r="G170" s="183">
        <v>500</v>
      </c>
      <c r="H170" s="184">
        <v>0.94799999999999995</v>
      </c>
      <c r="I170" s="85">
        <f t="shared" si="14"/>
        <v>0.94799999999999995</v>
      </c>
      <c r="J170" s="84"/>
      <c r="K170" s="85">
        <f t="shared" si="15"/>
        <v>0</v>
      </c>
    </row>
    <row r="171" spans="1:11" ht="11.25" customHeight="1">
      <c r="A171" s="310">
        <v>0</v>
      </c>
      <c r="B171" s="165" t="s">
        <v>762</v>
      </c>
      <c r="C171" s="191" t="s">
        <v>967</v>
      </c>
      <c r="D171" s="182" t="s">
        <v>968</v>
      </c>
      <c r="E171" s="183" t="s">
        <v>872</v>
      </c>
      <c r="F171" s="183">
        <v>1</v>
      </c>
      <c r="G171" s="183">
        <v>500</v>
      </c>
      <c r="H171" s="184">
        <v>0.94799999999999995</v>
      </c>
      <c r="I171" s="85">
        <f t="shared" si="14"/>
        <v>0.94799999999999995</v>
      </c>
      <c r="J171" s="84"/>
      <c r="K171" s="85">
        <f t="shared" si="15"/>
        <v>0</v>
      </c>
    </row>
    <row r="172" spans="1:11" ht="11.25" customHeight="1">
      <c r="A172" s="310">
        <v>0</v>
      </c>
      <c r="B172" s="165" t="s">
        <v>762</v>
      </c>
      <c r="C172" s="191" t="s">
        <v>969</v>
      </c>
      <c r="D172" s="182" t="s">
        <v>970</v>
      </c>
      <c r="E172" s="183" t="s">
        <v>872</v>
      </c>
      <c r="F172" s="183">
        <v>1</v>
      </c>
      <c r="G172" s="183">
        <v>500</v>
      </c>
      <c r="H172" s="184">
        <v>0.94799999999999995</v>
      </c>
      <c r="I172" s="85">
        <f t="shared" si="14"/>
        <v>0.94799999999999995</v>
      </c>
      <c r="J172" s="84"/>
      <c r="K172" s="85">
        <f t="shared" si="15"/>
        <v>0</v>
      </c>
    </row>
    <row r="173" spans="1:11" ht="11.25" customHeight="1">
      <c r="A173" s="310">
        <v>0</v>
      </c>
      <c r="B173" s="165" t="s">
        <v>762</v>
      </c>
      <c r="C173" s="191" t="s">
        <v>971</v>
      </c>
      <c r="D173" s="182" t="s">
        <v>972</v>
      </c>
      <c r="E173" s="183" t="s">
        <v>872</v>
      </c>
      <c r="F173" s="183">
        <v>1</v>
      </c>
      <c r="G173" s="183">
        <v>500</v>
      </c>
      <c r="H173" s="184">
        <v>1.452</v>
      </c>
      <c r="I173" s="85">
        <f t="shared" si="14"/>
        <v>1.452</v>
      </c>
      <c r="J173" s="84"/>
      <c r="K173" s="85">
        <f t="shared" si="15"/>
        <v>0</v>
      </c>
    </row>
    <row r="174" spans="1:11" ht="11.25" customHeight="1" thickBot="1">
      <c r="A174" s="310">
        <v>0</v>
      </c>
      <c r="B174" s="165" t="s">
        <v>762</v>
      </c>
      <c r="C174" s="191" t="s">
        <v>973</v>
      </c>
      <c r="D174" s="182" t="s">
        <v>974</v>
      </c>
      <c r="E174" s="183" t="s">
        <v>872</v>
      </c>
      <c r="F174" s="183">
        <v>1</v>
      </c>
      <c r="G174" s="183">
        <v>500</v>
      </c>
      <c r="H174" s="184">
        <v>1.4159999999999999</v>
      </c>
      <c r="I174" s="85">
        <f t="shared" si="14"/>
        <v>1.4159999999999999</v>
      </c>
      <c r="J174" s="84"/>
      <c r="K174" s="85">
        <f t="shared" si="15"/>
        <v>0</v>
      </c>
    </row>
    <row r="175" spans="1:11" ht="11.25" customHeight="1" thickBot="1">
      <c r="A175" s="310"/>
      <c r="B175" s="165"/>
      <c r="C175" s="355" t="s">
        <v>2404</v>
      </c>
      <c r="D175" s="355"/>
      <c r="E175" s="355"/>
      <c r="F175" s="355"/>
      <c r="G175" s="355"/>
      <c r="H175" s="301"/>
      <c r="I175" s="85"/>
      <c r="J175" s="84"/>
      <c r="K175" s="85"/>
    </row>
    <row r="176" spans="1:11" ht="11.25" customHeight="1">
      <c r="A176" s="310">
        <v>0</v>
      </c>
      <c r="B176" s="165" t="s">
        <v>762</v>
      </c>
      <c r="C176" s="191" t="s">
        <v>2405</v>
      </c>
      <c r="D176" s="182" t="s">
        <v>2406</v>
      </c>
      <c r="E176" s="183" t="s">
        <v>872</v>
      </c>
      <c r="F176" s="183">
        <v>1</v>
      </c>
      <c r="G176" s="183">
        <v>500</v>
      </c>
      <c r="H176" s="184">
        <v>0.72</v>
      </c>
      <c r="I176" s="85">
        <f>H176*(1-Скидка_3M_EUR)</f>
        <v>0.72</v>
      </c>
      <c r="J176" s="84"/>
      <c r="K176" s="85">
        <f t="shared" si="15"/>
        <v>0</v>
      </c>
    </row>
    <row r="177" spans="1:11" ht="11.25" customHeight="1">
      <c r="A177" s="310">
        <v>0</v>
      </c>
      <c r="B177" s="165" t="s">
        <v>762</v>
      </c>
      <c r="C177" s="191" t="s">
        <v>2407</v>
      </c>
      <c r="D177" s="182" t="s">
        <v>2408</v>
      </c>
      <c r="E177" s="183" t="s">
        <v>872</v>
      </c>
      <c r="F177" s="183">
        <v>1</v>
      </c>
      <c r="G177" s="183">
        <v>500</v>
      </c>
      <c r="H177" s="184">
        <v>0.68400000000000005</v>
      </c>
      <c r="I177" s="85">
        <f t="shared" ref="I177:I192" si="16">H177*(1-Скидка_3M_EUR)</f>
        <v>0.68400000000000005</v>
      </c>
      <c r="J177" s="84"/>
      <c r="K177" s="85">
        <f t="shared" si="15"/>
        <v>0</v>
      </c>
    </row>
    <row r="178" spans="1:11" ht="11.25" customHeight="1">
      <c r="A178" s="310">
        <v>0</v>
      </c>
      <c r="B178" s="165" t="s">
        <v>762</v>
      </c>
      <c r="C178" s="191" t="s">
        <v>2409</v>
      </c>
      <c r="D178" s="182" t="s">
        <v>2410</v>
      </c>
      <c r="E178" s="183" t="s">
        <v>872</v>
      </c>
      <c r="F178" s="183">
        <v>1</v>
      </c>
      <c r="G178" s="183">
        <v>500</v>
      </c>
      <c r="H178" s="184">
        <v>0.68400000000000005</v>
      </c>
      <c r="I178" s="85">
        <f t="shared" si="16"/>
        <v>0.68400000000000005</v>
      </c>
      <c r="J178" s="84"/>
      <c r="K178" s="85">
        <f t="shared" si="15"/>
        <v>0</v>
      </c>
    </row>
    <row r="179" spans="1:11" ht="11.25" customHeight="1">
      <c r="A179" s="310">
        <v>0</v>
      </c>
      <c r="B179" s="165" t="s">
        <v>762</v>
      </c>
      <c r="C179" s="191" t="s">
        <v>2411</v>
      </c>
      <c r="D179" s="182" t="s">
        <v>2412</v>
      </c>
      <c r="E179" s="183" t="s">
        <v>872</v>
      </c>
      <c r="F179" s="183">
        <v>1</v>
      </c>
      <c r="G179" s="183">
        <v>500</v>
      </c>
      <c r="H179" s="184">
        <v>0.68400000000000005</v>
      </c>
      <c r="I179" s="85">
        <f t="shared" si="16"/>
        <v>0.68400000000000005</v>
      </c>
      <c r="J179" s="84"/>
      <c r="K179" s="85">
        <f t="shared" si="15"/>
        <v>0</v>
      </c>
    </row>
    <row r="180" spans="1:11" ht="11.25" customHeight="1">
      <c r="A180" s="310">
        <v>0</v>
      </c>
      <c r="B180" s="165" t="s">
        <v>762</v>
      </c>
      <c r="C180" s="191" t="s">
        <v>2413</v>
      </c>
      <c r="D180" s="182" t="s">
        <v>2414</v>
      </c>
      <c r="E180" s="183" t="s">
        <v>872</v>
      </c>
      <c r="F180" s="183">
        <v>1</v>
      </c>
      <c r="G180" s="183">
        <v>500</v>
      </c>
      <c r="H180" s="184">
        <v>0.68400000000000005</v>
      </c>
      <c r="I180" s="85">
        <f t="shared" si="16"/>
        <v>0.68400000000000005</v>
      </c>
      <c r="J180" s="84"/>
      <c r="K180" s="85">
        <f t="shared" si="15"/>
        <v>0</v>
      </c>
    </row>
    <row r="181" spans="1:11" ht="11.25" customHeight="1">
      <c r="A181" s="310">
        <v>0</v>
      </c>
      <c r="B181" s="165" t="s">
        <v>762</v>
      </c>
      <c r="C181" s="191" t="s">
        <v>2415</v>
      </c>
      <c r="D181" s="182" t="s">
        <v>2416</v>
      </c>
      <c r="E181" s="183" t="s">
        <v>872</v>
      </c>
      <c r="F181" s="183">
        <v>1</v>
      </c>
      <c r="G181" s="183">
        <v>500</v>
      </c>
      <c r="H181" s="184">
        <v>0.68400000000000005</v>
      </c>
      <c r="I181" s="85">
        <f t="shared" si="16"/>
        <v>0.68400000000000005</v>
      </c>
      <c r="J181" s="84"/>
      <c r="K181" s="85">
        <f t="shared" si="15"/>
        <v>0</v>
      </c>
    </row>
    <row r="182" spans="1:11" ht="11.25" customHeight="1">
      <c r="A182" s="310">
        <v>0</v>
      </c>
      <c r="B182" s="165" t="s">
        <v>762</v>
      </c>
      <c r="C182" s="191" t="s">
        <v>2417</v>
      </c>
      <c r="D182" s="182" t="s">
        <v>2418</v>
      </c>
      <c r="E182" s="183" t="s">
        <v>872</v>
      </c>
      <c r="F182" s="183">
        <v>1</v>
      </c>
      <c r="G182" s="183">
        <v>500</v>
      </c>
      <c r="H182" s="184">
        <v>0.68400000000000005</v>
      </c>
      <c r="I182" s="85">
        <f t="shared" si="16"/>
        <v>0.68400000000000005</v>
      </c>
      <c r="J182" s="84"/>
      <c r="K182" s="85">
        <f t="shared" si="15"/>
        <v>0</v>
      </c>
    </row>
    <row r="183" spans="1:11" ht="11.25" customHeight="1">
      <c r="A183" s="310">
        <v>0</v>
      </c>
      <c r="B183" s="165" t="s">
        <v>762</v>
      </c>
      <c r="C183" s="191" t="s">
        <v>2419</v>
      </c>
      <c r="D183" s="182" t="s">
        <v>2420</v>
      </c>
      <c r="E183" s="183" t="s">
        <v>872</v>
      </c>
      <c r="F183" s="183">
        <v>1</v>
      </c>
      <c r="G183" s="183">
        <v>500</v>
      </c>
      <c r="H183" s="184">
        <v>0.68400000000000005</v>
      </c>
      <c r="I183" s="85">
        <f t="shared" si="16"/>
        <v>0.68400000000000005</v>
      </c>
      <c r="J183" s="84"/>
      <c r="K183" s="85">
        <f t="shared" si="15"/>
        <v>0</v>
      </c>
    </row>
    <row r="184" spans="1:11" ht="11.25" customHeight="1">
      <c r="A184" s="310">
        <v>0</v>
      </c>
      <c r="B184" s="165" t="s">
        <v>762</v>
      </c>
      <c r="C184" s="191" t="s">
        <v>2421</v>
      </c>
      <c r="D184" s="182" t="s">
        <v>2422</v>
      </c>
      <c r="E184" s="183" t="s">
        <v>872</v>
      </c>
      <c r="F184" s="183">
        <v>1</v>
      </c>
      <c r="G184" s="183">
        <v>500</v>
      </c>
      <c r="H184" s="184">
        <v>0.68400000000000005</v>
      </c>
      <c r="I184" s="85">
        <f t="shared" si="16"/>
        <v>0.68400000000000005</v>
      </c>
      <c r="J184" s="84"/>
      <c r="K184" s="85">
        <f t="shared" si="15"/>
        <v>0</v>
      </c>
    </row>
    <row r="185" spans="1:11" ht="11.25" customHeight="1">
      <c r="A185" s="310">
        <v>0</v>
      </c>
      <c r="B185" s="165" t="s">
        <v>762</v>
      </c>
      <c r="C185" s="191" t="s">
        <v>2423</v>
      </c>
      <c r="D185" s="182" t="s">
        <v>2424</v>
      </c>
      <c r="E185" s="183" t="s">
        <v>872</v>
      </c>
      <c r="F185" s="183">
        <v>1</v>
      </c>
      <c r="G185" s="183">
        <v>500</v>
      </c>
      <c r="H185" s="184">
        <v>0.68400000000000005</v>
      </c>
      <c r="I185" s="85">
        <f t="shared" si="16"/>
        <v>0.68400000000000005</v>
      </c>
      <c r="J185" s="84"/>
      <c r="K185" s="85">
        <f t="shared" si="15"/>
        <v>0</v>
      </c>
    </row>
    <row r="186" spans="1:11" ht="11.25" customHeight="1">
      <c r="A186" s="310">
        <v>0</v>
      </c>
      <c r="B186" s="165" t="s">
        <v>762</v>
      </c>
      <c r="C186" s="191" t="s">
        <v>2425</v>
      </c>
      <c r="D186" s="182" t="s">
        <v>2426</v>
      </c>
      <c r="E186" s="183" t="s">
        <v>872</v>
      </c>
      <c r="F186" s="183">
        <v>1</v>
      </c>
      <c r="G186" s="183">
        <v>500</v>
      </c>
      <c r="H186" s="184">
        <v>0.68400000000000005</v>
      </c>
      <c r="I186" s="85">
        <f t="shared" si="16"/>
        <v>0.68400000000000005</v>
      </c>
      <c r="J186" s="84"/>
      <c r="K186" s="85">
        <f t="shared" si="15"/>
        <v>0</v>
      </c>
    </row>
    <row r="187" spans="1:11" ht="11.25" customHeight="1">
      <c r="A187" s="310">
        <v>0</v>
      </c>
      <c r="B187" s="165" t="s">
        <v>762</v>
      </c>
      <c r="C187" s="191" t="s">
        <v>2427</v>
      </c>
      <c r="D187" s="182" t="s">
        <v>2428</v>
      </c>
      <c r="E187" s="183" t="s">
        <v>872</v>
      </c>
      <c r="F187" s="183">
        <v>1</v>
      </c>
      <c r="G187" s="183">
        <v>500</v>
      </c>
      <c r="H187" s="184">
        <v>0.68400000000000005</v>
      </c>
      <c r="I187" s="85">
        <f t="shared" si="16"/>
        <v>0.68400000000000005</v>
      </c>
      <c r="J187" s="84"/>
      <c r="K187" s="85">
        <f t="shared" si="15"/>
        <v>0</v>
      </c>
    </row>
    <row r="188" spans="1:11" ht="11.25" customHeight="1">
      <c r="A188" s="310">
        <v>0</v>
      </c>
      <c r="B188" s="165" t="s">
        <v>762</v>
      </c>
      <c r="C188" s="191" t="s">
        <v>2429</v>
      </c>
      <c r="D188" s="182" t="s">
        <v>2430</v>
      </c>
      <c r="E188" s="183" t="s">
        <v>872</v>
      </c>
      <c r="F188" s="183">
        <v>1</v>
      </c>
      <c r="G188" s="183">
        <v>500</v>
      </c>
      <c r="H188" s="184">
        <v>0.68400000000000005</v>
      </c>
      <c r="I188" s="85">
        <f t="shared" si="16"/>
        <v>0.68400000000000005</v>
      </c>
      <c r="J188" s="84"/>
      <c r="K188" s="85">
        <f t="shared" si="15"/>
        <v>0</v>
      </c>
    </row>
    <row r="189" spans="1:11" ht="11.25" customHeight="1">
      <c r="A189" s="310">
        <v>0</v>
      </c>
      <c r="B189" s="165" t="s">
        <v>762</v>
      </c>
      <c r="C189" s="191" t="s">
        <v>2431</v>
      </c>
      <c r="D189" s="182" t="s">
        <v>2432</v>
      </c>
      <c r="E189" s="183" t="s">
        <v>872</v>
      </c>
      <c r="F189" s="183">
        <v>1</v>
      </c>
      <c r="G189" s="183">
        <v>500</v>
      </c>
      <c r="H189" s="184">
        <v>0.79200000000000004</v>
      </c>
      <c r="I189" s="85">
        <f t="shared" si="16"/>
        <v>0.79200000000000004</v>
      </c>
      <c r="J189" s="84"/>
      <c r="K189" s="85">
        <f t="shared" si="15"/>
        <v>0</v>
      </c>
    </row>
    <row r="190" spans="1:11" ht="11.25" customHeight="1">
      <c r="A190" s="310">
        <v>0</v>
      </c>
      <c r="B190" s="165" t="s">
        <v>762</v>
      </c>
      <c r="C190" s="191" t="s">
        <v>2433</v>
      </c>
      <c r="D190" s="182" t="s">
        <v>2434</v>
      </c>
      <c r="E190" s="183" t="s">
        <v>872</v>
      </c>
      <c r="F190" s="183">
        <v>1</v>
      </c>
      <c r="G190" s="183">
        <v>500</v>
      </c>
      <c r="H190" s="184">
        <v>0.79200000000000004</v>
      </c>
      <c r="I190" s="85">
        <f t="shared" si="16"/>
        <v>0.79200000000000004</v>
      </c>
      <c r="J190" s="84"/>
      <c r="K190" s="85">
        <f t="shared" si="15"/>
        <v>0</v>
      </c>
    </row>
    <row r="191" spans="1:11" ht="11.25" customHeight="1">
      <c r="A191" s="310">
        <v>0</v>
      </c>
      <c r="B191" s="165" t="s">
        <v>762</v>
      </c>
      <c r="C191" s="191" t="s">
        <v>2435</v>
      </c>
      <c r="D191" s="182" t="s">
        <v>2436</v>
      </c>
      <c r="E191" s="183" t="s">
        <v>872</v>
      </c>
      <c r="F191" s="183">
        <v>1</v>
      </c>
      <c r="G191" s="183">
        <v>500</v>
      </c>
      <c r="H191" s="184">
        <v>0.79200000000000004</v>
      </c>
      <c r="I191" s="85">
        <f t="shared" si="16"/>
        <v>0.79200000000000004</v>
      </c>
      <c r="J191" s="84"/>
      <c r="K191" s="85">
        <f t="shared" si="15"/>
        <v>0</v>
      </c>
    </row>
    <row r="192" spans="1:11" ht="11.25" customHeight="1" thickBot="1">
      <c r="A192" s="310">
        <v>0</v>
      </c>
      <c r="B192" s="165" t="s">
        <v>762</v>
      </c>
      <c r="C192" s="191" t="s">
        <v>2437</v>
      </c>
      <c r="D192" s="182" t="s">
        <v>2438</v>
      </c>
      <c r="E192" s="183" t="s">
        <v>872</v>
      </c>
      <c r="F192" s="183">
        <v>1</v>
      </c>
      <c r="G192" s="183">
        <v>500</v>
      </c>
      <c r="H192" s="184">
        <v>0.79200000000000004</v>
      </c>
      <c r="I192" s="85">
        <f t="shared" si="16"/>
        <v>0.79200000000000004</v>
      </c>
      <c r="J192" s="84"/>
      <c r="K192" s="85">
        <f t="shared" si="15"/>
        <v>0</v>
      </c>
    </row>
    <row r="193" spans="1:11" ht="11.25" customHeight="1" thickBot="1">
      <c r="A193" s="310"/>
      <c r="B193" s="165"/>
      <c r="C193" s="355" t="s">
        <v>975</v>
      </c>
      <c r="D193" s="355"/>
      <c r="E193" s="355"/>
      <c r="F193" s="355"/>
      <c r="G193" s="355"/>
      <c r="H193" s="301"/>
      <c r="I193" s="85"/>
      <c r="J193" s="84"/>
      <c r="K193" s="85"/>
    </row>
    <row r="194" spans="1:11" ht="11.25" customHeight="1">
      <c r="A194" s="310"/>
      <c r="B194" s="165" t="s">
        <v>763</v>
      </c>
      <c r="C194" s="191" t="s">
        <v>976</v>
      </c>
      <c r="D194" s="182" t="s">
        <v>977</v>
      </c>
      <c r="E194" s="183" t="s">
        <v>817</v>
      </c>
      <c r="F194" s="183">
        <v>1</v>
      </c>
      <c r="G194" s="183">
        <v>10</v>
      </c>
      <c r="H194" s="184">
        <v>22.992000000000001</v>
      </c>
      <c r="I194" s="85">
        <f t="shared" ref="I194:I205" si="17">H194*(1-Скидка_3M_EUR)</f>
        <v>22.992000000000001</v>
      </c>
      <c r="J194" s="84"/>
      <c r="K194" s="85">
        <f t="shared" si="15"/>
        <v>0</v>
      </c>
    </row>
    <row r="195" spans="1:11" ht="11.25" customHeight="1">
      <c r="A195" s="310">
        <v>0</v>
      </c>
      <c r="B195" s="165" t="s">
        <v>769</v>
      </c>
      <c r="C195" s="191" t="s">
        <v>978</v>
      </c>
      <c r="D195" s="182" t="s">
        <v>979</v>
      </c>
      <c r="E195" s="183" t="s">
        <v>817</v>
      </c>
      <c r="F195" s="183">
        <v>1</v>
      </c>
      <c r="G195" s="183">
        <v>6</v>
      </c>
      <c r="H195" s="184">
        <v>9.9</v>
      </c>
      <c r="I195" s="85">
        <f t="shared" si="17"/>
        <v>9.9</v>
      </c>
      <c r="J195" s="84"/>
      <c r="K195" s="85">
        <f t="shared" si="15"/>
        <v>0</v>
      </c>
    </row>
    <row r="196" spans="1:11" ht="11.25" customHeight="1">
      <c r="A196" s="310">
        <v>0</v>
      </c>
      <c r="B196" s="165" t="s">
        <v>763</v>
      </c>
      <c r="C196" s="191" t="s">
        <v>980</v>
      </c>
      <c r="D196" s="182" t="s">
        <v>981</v>
      </c>
      <c r="E196" s="183" t="s">
        <v>817</v>
      </c>
      <c r="F196" s="183">
        <v>1</v>
      </c>
      <c r="G196" s="183">
        <v>5</v>
      </c>
      <c r="H196" s="184">
        <v>27.396000000000001</v>
      </c>
      <c r="I196" s="85">
        <f t="shared" si="17"/>
        <v>27.396000000000001</v>
      </c>
      <c r="J196" s="84"/>
      <c r="K196" s="85">
        <f t="shared" si="15"/>
        <v>0</v>
      </c>
    </row>
    <row r="197" spans="1:11" ht="11.25" customHeight="1">
      <c r="A197" s="310">
        <v>0</v>
      </c>
      <c r="B197" s="165" t="s">
        <v>763</v>
      </c>
      <c r="C197" s="191" t="s">
        <v>982</v>
      </c>
      <c r="D197" s="182" t="s">
        <v>983</v>
      </c>
      <c r="E197" s="183" t="s">
        <v>817</v>
      </c>
      <c r="F197" s="183">
        <v>50</v>
      </c>
      <c r="G197" s="183">
        <v>1</v>
      </c>
      <c r="H197" s="184">
        <v>3.8519999999999999</v>
      </c>
      <c r="I197" s="85">
        <f t="shared" si="17"/>
        <v>3.8519999999999999</v>
      </c>
      <c r="J197" s="84"/>
      <c r="K197" s="85">
        <f t="shared" si="15"/>
        <v>0</v>
      </c>
    </row>
    <row r="198" spans="1:11" ht="11.25" customHeight="1" thickBot="1">
      <c r="A198" s="310">
        <v>0</v>
      </c>
      <c r="B198" s="165" t="s">
        <v>763</v>
      </c>
      <c r="C198" s="191" t="s">
        <v>984</v>
      </c>
      <c r="D198" s="182" t="s">
        <v>985</v>
      </c>
      <c r="E198" s="183" t="s">
        <v>817</v>
      </c>
      <c r="F198" s="183">
        <v>1</v>
      </c>
      <c r="G198" s="183">
        <v>50</v>
      </c>
      <c r="H198" s="184">
        <v>5.8319999999999999</v>
      </c>
      <c r="I198" s="85">
        <f t="shared" si="17"/>
        <v>5.8319999999999999</v>
      </c>
      <c r="J198" s="84"/>
      <c r="K198" s="85">
        <f t="shared" si="15"/>
        <v>0</v>
      </c>
    </row>
    <row r="199" spans="1:11" ht="11.25" customHeight="1" thickBot="1">
      <c r="A199" s="310"/>
      <c r="B199" s="165"/>
      <c r="C199" s="355" t="s">
        <v>3184</v>
      </c>
      <c r="D199" s="355">
        <v>0</v>
      </c>
      <c r="E199" s="355">
        <v>0</v>
      </c>
      <c r="F199" s="355">
        <v>0</v>
      </c>
      <c r="G199" s="355">
        <v>0</v>
      </c>
      <c r="H199" s="301">
        <v>0</v>
      </c>
      <c r="I199" s="85">
        <f t="shared" si="17"/>
        <v>0</v>
      </c>
      <c r="J199" s="84"/>
      <c r="K199" s="85">
        <f t="shared" si="15"/>
        <v>0</v>
      </c>
    </row>
    <row r="200" spans="1:11" ht="11.25" customHeight="1">
      <c r="A200" s="310">
        <v>0</v>
      </c>
      <c r="B200" s="165" t="s">
        <v>763</v>
      </c>
      <c r="C200" s="191" t="s">
        <v>3212</v>
      </c>
      <c r="D200" s="182" t="s">
        <v>3213</v>
      </c>
      <c r="E200" s="183" t="s">
        <v>817</v>
      </c>
      <c r="F200" s="183">
        <v>1</v>
      </c>
      <c r="G200" s="183">
        <v>50</v>
      </c>
      <c r="H200" s="184">
        <v>3.024</v>
      </c>
      <c r="I200" s="85">
        <f t="shared" si="17"/>
        <v>3.024</v>
      </c>
      <c r="J200" s="84"/>
      <c r="K200" s="85">
        <f t="shared" si="15"/>
        <v>0</v>
      </c>
    </row>
    <row r="201" spans="1:11" ht="11.25" customHeight="1">
      <c r="A201" s="310">
        <v>0</v>
      </c>
      <c r="B201" s="165" t="s">
        <v>763</v>
      </c>
      <c r="C201" s="191">
        <v>33445</v>
      </c>
      <c r="D201" s="182" t="s">
        <v>3214</v>
      </c>
      <c r="E201" s="183" t="s">
        <v>817</v>
      </c>
      <c r="F201" s="183">
        <v>1</v>
      </c>
      <c r="G201" s="183">
        <v>50</v>
      </c>
      <c r="H201" s="184">
        <v>3.024</v>
      </c>
      <c r="I201" s="85">
        <f t="shared" si="17"/>
        <v>3.024</v>
      </c>
      <c r="J201" s="84"/>
      <c r="K201" s="85">
        <f t="shared" si="15"/>
        <v>0</v>
      </c>
    </row>
    <row r="202" spans="1:11" ht="11.25" customHeight="1">
      <c r="A202" s="310">
        <v>0</v>
      </c>
      <c r="B202" s="165" t="s">
        <v>763</v>
      </c>
      <c r="C202" s="191">
        <v>33446</v>
      </c>
      <c r="D202" s="182" t="s">
        <v>3215</v>
      </c>
      <c r="E202" s="183" t="s">
        <v>817</v>
      </c>
      <c r="F202" s="183">
        <v>1</v>
      </c>
      <c r="G202" s="183">
        <v>50</v>
      </c>
      <c r="H202" s="184">
        <v>3.024</v>
      </c>
      <c r="I202" s="85">
        <f t="shared" si="17"/>
        <v>3.024</v>
      </c>
      <c r="J202" s="84"/>
      <c r="K202" s="85">
        <f t="shared" si="15"/>
        <v>0</v>
      </c>
    </row>
    <row r="203" spans="1:11" ht="11.25" customHeight="1">
      <c r="A203" s="310">
        <v>0</v>
      </c>
      <c r="B203" s="165" t="s">
        <v>763</v>
      </c>
      <c r="C203" s="191">
        <v>33437</v>
      </c>
      <c r="D203" s="182" t="s">
        <v>3216</v>
      </c>
      <c r="E203" s="183" t="s">
        <v>817</v>
      </c>
      <c r="F203" s="183">
        <v>1</v>
      </c>
      <c r="G203" s="183">
        <v>50</v>
      </c>
      <c r="H203" s="184">
        <v>2.0880000000000001</v>
      </c>
      <c r="I203" s="85">
        <f t="shared" si="17"/>
        <v>2.0880000000000001</v>
      </c>
      <c r="J203" s="84"/>
      <c r="K203" s="85">
        <f t="shared" si="15"/>
        <v>0</v>
      </c>
    </row>
    <row r="204" spans="1:11" ht="11.25" customHeight="1">
      <c r="A204" s="310">
        <v>0</v>
      </c>
      <c r="B204" s="165" t="s">
        <v>763</v>
      </c>
      <c r="C204" s="191">
        <v>33439</v>
      </c>
      <c r="D204" s="182" t="s">
        <v>3217</v>
      </c>
      <c r="E204" s="183" t="s">
        <v>817</v>
      </c>
      <c r="F204" s="183">
        <v>1</v>
      </c>
      <c r="G204" s="183">
        <v>50</v>
      </c>
      <c r="H204" s="184">
        <v>2.0880000000000001</v>
      </c>
      <c r="I204" s="85">
        <f t="shared" si="17"/>
        <v>2.0880000000000001</v>
      </c>
      <c r="J204" s="84"/>
      <c r="K204" s="85">
        <f t="shared" si="15"/>
        <v>0</v>
      </c>
    </row>
    <row r="205" spans="1:11" ht="11.25" customHeight="1" thickBot="1">
      <c r="A205" s="310">
        <v>0</v>
      </c>
      <c r="B205" s="165" t="s">
        <v>763</v>
      </c>
      <c r="C205" s="191">
        <v>33440</v>
      </c>
      <c r="D205" s="182" t="s">
        <v>3218</v>
      </c>
      <c r="E205" s="183" t="s">
        <v>817</v>
      </c>
      <c r="F205" s="183">
        <v>1</v>
      </c>
      <c r="G205" s="183">
        <v>50</v>
      </c>
      <c r="H205" s="184">
        <v>2.028</v>
      </c>
      <c r="I205" s="85">
        <f t="shared" si="17"/>
        <v>2.028</v>
      </c>
      <c r="J205" s="84"/>
      <c r="K205" s="85">
        <f t="shared" si="15"/>
        <v>0</v>
      </c>
    </row>
    <row r="206" spans="1:11" ht="11.25" customHeight="1" thickBot="1">
      <c r="A206" s="310"/>
      <c r="B206" s="165"/>
      <c r="C206" s="355" t="s">
        <v>986</v>
      </c>
      <c r="D206" s="355"/>
      <c r="E206" s="355"/>
      <c r="F206" s="355"/>
      <c r="G206" s="355"/>
      <c r="H206" s="301"/>
      <c r="I206" s="85"/>
      <c r="J206" s="84"/>
      <c r="K206" s="85"/>
    </row>
    <row r="207" spans="1:11" ht="11.25" customHeight="1" thickBot="1">
      <c r="A207" s="310"/>
      <c r="B207" s="165"/>
      <c r="C207" s="355" t="s">
        <v>987</v>
      </c>
      <c r="D207" s="355"/>
      <c r="E207" s="355"/>
      <c r="F207" s="355"/>
      <c r="G207" s="355"/>
      <c r="H207" s="301"/>
      <c r="I207" s="85"/>
      <c r="J207" s="84"/>
      <c r="K207" s="85"/>
    </row>
    <row r="208" spans="1:11" ht="11.25" customHeight="1" thickBot="1">
      <c r="A208" s="310">
        <v>0</v>
      </c>
      <c r="B208" s="165" t="s">
        <v>762</v>
      </c>
      <c r="C208" s="199" t="s">
        <v>988</v>
      </c>
      <c r="D208" s="185" t="s">
        <v>989</v>
      </c>
      <c r="E208" s="186" t="s">
        <v>811</v>
      </c>
      <c r="F208" s="186">
        <v>1</v>
      </c>
      <c r="G208" s="186">
        <v>100</v>
      </c>
      <c r="H208" s="187">
        <v>3.4319999999999999</v>
      </c>
      <c r="I208" s="85">
        <f>H208*(1-Скидка_3M_EUR)</f>
        <v>3.4319999999999999</v>
      </c>
      <c r="J208" s="84"/>
      <c r="K208" s="85">
        <f t="shared" si="15"/>
        <v>0</v>
      </c>
    </row>
    <row r="209" spans="1:11" ht="11.25" customHeight="1" thickBot="1">
      <c r="A209" s="310"/>
      <c r="B209" s="165"/>
      <c r="C209" s="355" t="s">
        <v>770</v>
      </c>
      <c r="D209" s="355"/>
      <c r="E209" s="355"/>
      <c r="F209" s="355"/>
      <c r="G209" s="355"/>
      <c r="H209" s="301"/>
      <c r="I209" s="85"/>
      <c r="J209" s="84"/>
      <c r="K209" s="85"/>
    </row>
    <row r="210" spans="1:11" ht="11.25" customHeight="1">
      <c r="A210" s="310">
        <v>0</v>
      </c>
      <c r="B210" s="165" t="s">
        <v>766</v>
      </c>
      <c r="C210" s="200" t="s">
        <v>990</v>
      </c>
      <c r="D210" s="188" t="s">
        <v>991</v>
      </c>
      <c r="E210" s="189" t="s">
        <v>872</v>
      </c>
      <c r="F210" s="189">
        <v>1</v>
      </c>
      <c r="G210" s="189">
        <v>25</v>
      </c>
      <c r="H210" s="190">
        <v>1.26</v>
      </c>
      <c r="I210" s="85">
        <f>H210*(1-Скидка_3M_EUR)</f>
        <v>1.26</v>
      </c>
      <c r="J210" s="84"/>
      <c r="K210" s="85">
        <f t="shared" si="15"/>
        <v>0</v>
      </c>
    </row>
    <row r="211" spans="1:11" ht="11.25" customHeight="1" thickBot="1">
      <c r="A211" s="310">
        <v>0</v>
      </c>
      <c r="B211" s="165" t="s">
        <v>766</v>
      </c>
      <c r="C211" s="199" t="s">
        <v>992</v>
      </c>
      <c r="D211" s="185" t="s">
        <v>993</v>
      </c>
      <c r="E211" s="186" t="s">
        <v>872</v>
      </c>
      <c r="F211" s="186">
        <v>1</v>
      </c>
      <c r="G211" s="186">
        <v>25</v>
      </c>
      <c r="H211" s="187">
        <v>1.26</v>
      </c>
      <c r="I211" s="85">
        <f>H211*(1-Скидка_3M_EUR)</f>
        <v>1.26</v>
      </c>
      <c r="J211" s="84"/>
      <c r="K211" s="85">
        <f t="shared" si="15"/>
        <v>0</v>
      </c>
    </row>
    <row r="212" spans="1:11" ht="11.25" customHeight="1" thickBot="1">
      <c r="A212" s="310"/>
      <c r="B212" s="165"/>
      <c r="C212" s="355" t="s">
        <v>771</v>
      </c>
      <c r="D212" s="355"/>
      <c r="E212" s="355"/>
      <c r="F212" s="355"/>
      <c r="G212" s="355"/>
      <c r="H212" s="301"/>
      <c r="I212" s="85"/>
      <c r="J212" s="84"/>
      <c r="K212" s="85"/>
    </row>
    <row r="213" spans="1:11" ht="11.25" customHeight="1">
      <c r="A213" s="310">
        <v>0</v>
      </c>
      <c r="B213" s="165" t="s">
        <v>766</v>
      </c>
      <c r="C213" s="200" t="s">
        <v>994</v>
      </c>
      <c r="D213" s="188" t="s">
        <v>995</v>
      </c>
      <c r="E213" s="189" t="s">
        <v>996</v>
      </c>
      <c r="F213" s="189">
        <v>1</v>
      </c>
      <c r="G213" s="189">
        <v>60</v>
      </c>
      <c r="H213" s="190">
        <v>1.788</v>
      </c>
      <c r="I213" s="85">
        <f t="shared" ref="I213:I226" si="18">H213*(1-Скидка_3M_EUR)</f>
        <v>1.788</v>
      </c>
      <c r="J213" s="84"/>
      <c r="K213" s="85">
        <f t="shared" si="15"/>
        <v>0</v>
      </c>
    </row>
    <row r="214" spans="1:11" ht="11.25" customHeight="1">
      <c r="A214" s="310">
        <v>0</v>
      </c>
      <c r="B214" s="165" t="s">
        <v>766</v>
      </c>
      <c r="C214" s="191" t="s">
        <v>997</v>
      </c>
      <c r="D214" s="182" t="s">
        <v>998</v>
      </c>
      <c r="E214" s="183" t="s">
        <v>996</v>
      </c>
      <c r="F214" s="183">
        <v>1</v>
      </c>
      <c r="G214" s="183">
        <v>60</v>
      </c>
      <c r="H214" s="184">
        <v>1.788</v>
      </c>
      <c r="I214" s="85">
        <f t="shared" si="18"/>
        <v>1.788</v>
      </c>
      <c r="J214" s="84"/>
      <c r="K214" s="85">
        <f t="shared" si="15"/>
        <v>0</v>
      </c>
    </row>
    <row r="215" spans="1:11" ht="11.25" customHeight="1">
      <c r="A215" s="310">
        <v>0</v>
      </c>
      <c r="B215" s="165" t="s">
        <v>766</v>
      </c>
      <c r="C215" s="191" t="s">
        <v>999</v>
      </c>
      <c r="D215" s="182" t="s">
        <v>1000</v>
      </c>
      <c r="E215" s="183" t="s">
        <v>1001</v>
      </c>
      <c r="F215" s="183">
        <v>1</v>
      </c>
      <c r="G215" s="183">
        <v>40</v>
      </c>
      <c r="H215" s="184">
        <v>2.2679999999999998</v>
      </c>
      <c r="I215" s="85">
        <f t="shared" si="18"/>
        <v>2.2679999999999998</v>
      </c>
      <c r="J215" s="84"/>
      <c r="K215" s="85">
        <f t="shared" si="15"/>
        <v>0</v>
      </c>
    </row>
    <row r="216" spans="1:11" ht="11.25" customHeight="1">
      <c r="A216" s="310">
        <v>0</v>
      </c>
      <c r="B216" s="165" t="s">
        <v>766</v>
      </c>
      <c r="C216" s="191" t="s">
        <v>1002</v>
      </c>
      <c r="D216" s="182" t="s">
        <v>1003</v>
      </c>
      <c r="E216" s="183" t="s">
        <v>1001</v>
      </c>
      <c r="F216" s="183">
        <v>1</v>
      </c>
      <c r="G216" s="183">
        <v>40</v>
      </c>
      <c r="H216" s="184">
        <v>2.2679999999999998</v>
      </c>
      <c r="I216" s="85">
        <f t="shared" si="18"/>
        <v>2.2679999999999998</v>
      </c>
      <c r="J216" s="84"/>
      <c r="K216" s="85">
        <f t="shared" si="15"/>
        <v>0</v>
      </c>
    </row>
    <row r="217" spans="1:11" ht="11.25" customHeight="1">
      <c r="A217" s="310">
        <v>0</v>
      </c>
      <c r="B217" s="165" t="s">
        <v>766</v>
      </c>
      <c r="C217" s="191" t="s">
        <v>1004</v>
      </c>
      <c r="D217" s="182" t="s">
        <v>1005</v>
      </c>
      <c r="E217" s="183" t="s">
        <v>1006</v>
      </c>
      <c r="F217" s="183">
        <v>1</v>
      </c>
      <c r="G217" s="183">
        <v>36</v>
      </c>
      <c r="H217" s="184">
        <v>4.8719999999999999</v>
      </c>
      <c r="I217" s="85">
        <f t="shared" si="18"/>
        <v>4.8719999999999999</v>
      </c>
      <c r="J217" s="84"/>
      <c r="K217" s="85">
        <f t="shared" si="15"/>
        <v>0</v>
      </c>
    </row>
    <row r="218" spans="1:11" ht="11.25" customHeight="1">
      <c r="A218" s="310">
        <v>0</v>
      </c>
      <c r="B218" s="165" t="s">
        <v>766</v>
      </c>
      <c r="C218" s="191" t="s">
        <v>1007</v>
      </c>
      <c r="D218" s="182" t="s">
        <v>1008</v>
      </c>
      <c r="E218" s="183" t="s">
        <v>1006</v>
      </c>
      <c r="F218" s="183">
        <v>1</v>
      </c>
      <c r="G218" s="183">
        <v>36</v>
      </c>
      <c r="H218" s="184">
        <v>4.8719999999999999</v>
      </c>
      <c r="I218" s="85">
        <f t="shared" si="18"/>
        <v>4.8719999999999999</v>
      </c>
      <c r="J218" s="84"/>
      <c r="K218" s="85">
        <f t="shared" si="15"/>
        <v>0</v>
      </c>
    </row>
    <row r="219" spans="1:11" ht="11.25" customHeight="1">
      <c r="A219" s="310">
        <v>0</v>
      </c>
      <c r="B219" s="165" t="s">
        <v>766</v>
      </c>
      <c r="C219" s="191" t="s">
        <v>1009</v>
      </c>
      <c r="D219" s="182" t="s">
        <v>1010</v>
      </c>
      <c r="E219" s="183" t="s">
        <v>1011</v>
      </c>
      <c r="F219" s="183">
        <v>1</v>
      </c>
      <c r="G219" s="183">
        <v>4</v>
      </c>
      <c r="H219" s="184">
        <v>42.396000000000001</v>
      </c>
      <c r="I219" s="85">
        <f t="shared" si="18"/>
        <v>42.396000000000001</v>
      </c>
      <c r="J219" s="84"/>
      <c r="K219" s="85">
        <f t="shared" si="15"/>
        <v>0</v>
      </c>
    </row>
    <row r="220" spans="1:11" ht="11.25" customHeight="1">
      <c r="A220" s="310">
        <v>0</v>
      </c>
      <c r="B220" s="165" t="s">
        <v>766</v>
      </c>
      <c r="C220" s="191" t="s">
        <v>1012</v>
      </c>
      <c r="D220" s="182" t="s">
        <v>1013</v>
      </c>
      <c r="E220" s="183" t="s">
        <v>1011</v>
      </c>
      <c r="F220" s="183">
        <v>1</v>
      </c>
      <c r="G220" s="183">
        <v>4</v>
      </c>
      <c r="H220" s="184">
        <v>41.16</v>
      </c>
      <c r="I220" s="85">
        <f t="shared" si="18"/>
        <v>41.16</v>
      </c>
      <c r="J220" s="84"/>
      <c r="K220" s="85">
        <f t="shared" si="15"/>
        <v>0</v>
      </c>
    </row>
    <row r="221" spans="1:11" ht="11.25" customHeight="1">
      <c r="A221" s="310">
        <v>0</v>
      </c>
      <c r="B221" s="165" t="s">
        <v>766</v>
      </c>
      <c r="C221" s="191" t="s">
        <v>1014</v>
      </c>
      <c r="D221" s="182" t="s">
        <v>1015</v>
      </c>
      <c r="E221" s="183" t="s">
        <v>1011</v>
      </c>
      <c r="F221" s="183">
        <v>1</v>
      </c>
      <c r="G221" s="183">
        <v>4</v>
      </c>
      <c r="H221" s="184">
        <v>41.411999999999999</v>
      </c>
      <c r="I221" s="85">
        <f t="shared" si="18"/>
        <v>41.411999999999999</v>
      </c>
      <c r="J221" s="84"/>
      <c r="K221" s="85">
        <f t="shared" si="15"/>
        <v>0</v>
      </c>
    </row>
    <row r="222" spans="1:11" ht="11.25" customHeight="1">
      <c r="A222" s="310">
        <v>0</v>
      </c>
      <c r="B222" s="165" t="s">
        <v>766</v>
      </c>
      <c r="C222" s="191" t="s">
        <v>1016</v>
      </c>
      <c r="D222" s="182" t="s">
        <v>1017</v>
      </c>
      <c r="E222" s="183" t="s">
        <v>1011</v>
      </c>
      <c r="F222" s="183">
        <v>1</v>
      </c>
      <c r="G222" s="183">
        <v>4</v>
      </c>
      <c r="H222" s="184">
        <v>74.495999999999995</v>
      </c>
      <c r="I222" s="85">
        <f t="shared" si="18"/>
        <v>74.495999999999995</v>
      </c>
      <c r="J222" s="84"/>
      <c r="K222" s="85">
        <f t="shared" si="15"/>
        <v>0</v>
      </c>
    </row>
    <row r="223" spans="1:11" ht="11.25" customHeight="1">
      <c r="A223" s="310">
        <v>0</v>
      </c>
      <c r="B223" s="165" t="s">
        <v>766</v>
      </c>
      <c r="C223" s="191" t="s">
        <v>1018</v>
      </c>
      <c r="D223" s="182" t="s">
        <v>1019</v>
      </c>
      <c r="E223" s="183" t="s">
        <v>1011</v>
      </c>
      <c r="F223" s="183">
        <v>1</v>
      </c>
      <c r="G223" s="183">
        <v>4</v>
      </c>
      <c r="H223" s="184">
        <v>74.495999999999995</v>
      </c>
      <c r="I223" s="85">
        <f t="shared" si="18"/>
        <v>74.495999999999995</v>
      </c>
      <c r="J223" s="84"/>
      <c r="K223" s="85">
        <f t="shared" si="15"/>
        <v>0</v>
      </c>
    </row>
    <row r="224" spans="1:11" ht="11.25" customHeight="1">
      <c r="A224" s="310">
        <v>0</v>
      </c>
      <c r="B224" s="165" t="s">
        <v>766</v>
      </c>
      <c r="C224" s="191" t="s">
        <v>1020</v>
      </c>
      <c r="D224" s="182" t="s">
        <v>1021</v>
      </c>
      <c r="E224" s="183" t="s">
        <v>1011</v>
      </c>
      <c r="F224" s="183">
        <v>1</v>
      </c>
      <c r="G224" s="183">
        <v>4</v>
      </c>
      <c r="H224" s="184">
        <v>74.495999999999995</v>
      </c>
      <c r="I224" s="85">
        <f t="shared" si="18"/>
        <v>74.495999999999995</v>
      </c>
      <c r="J224" s="84"/>
      <c r="K224" s="85">
        <f t="shared" si="15"/>
        <v>0</v>
      </c>
    </row>
    <row r="225" spans="1:11" ht="11.25" customHeight="1">
      <c r="A225" s="310">
        <v>0</v>
      </c>
      <c r="B225" s="165" t="s">
        <v>762</v>
      </c>
      <c r="C225" s="191" t="s">
        <v>1022</v>
      </c>
      <c r="D225" s="182" t="s">
        <v>1023</v>
      </c>
      <c r="E225" s="183" t="s">
        <v>1024</v>
      </c>
      <c r="F225" s="183">
        <v>1</v>
      </c>
      <c r="G225" s="183">
        <v>12</v>
      </c>
      <c r="H225" s="184">
        <v>19.488</v>
      </c>
      <c r="I225" s="85">
        <f t="shared" si="18"/>
        <v>19.488</v>
      </c>
      <c r="J225" s="84"/>
      <c r="K225" s="85">
        <f t="shared" si="15"/>
        <v>0</v>
      </c>
    </row>
    <row r="226" spans="1:11" ht="11.25" customHeight="1" thickBot="1">
      <c r="A226" s="310">
        <v>0</v>
      </c>
      <c r="B226" s="165" t="s">
        <v>762</v>
      </c>
      <c r="C226" s="191" t="s">
        <v>1025</v>
      </c>
      <c r="D226" s="182" t="s">
        <v>1026</v>
      </c>
      <c r="E226" s="183" t="s">
        <v>1024</v>
      </c>
      <c r="F226" s="183">
        <v>1</v>
      </c>
      <c r="G226" s="183">
        <v>12</v>
      </c>
      <c r="H226" s="184">
        <v>26.928000000000001</v>
      </c>
      <c r="I226" s="85">
        <f t="shared" si="18"/>
        <v>26.928000000000001</v>
      </c>
      <c r="J226" s="84"/>
      <c r="K226" s="85">
        <f t="shared" si="15"/>
        <v>0</v>
      </c>
    </row>
    <row r="227" spans="1:11" ht="11.25" customHeight="1" thickBot="1">
      <c r="A227" s="310"/>
      <c r="B227" s="165"/>
      <c r="C227" s="355" t="s">
        <v>1027</v>
      </c>
      <c r="D227" s="355"/>
      <c r="E227" s="355"/>
      <c r="F227" s="355"/>
      <c r="G227" s="355"/>
      <c r="H227" s="301"/>
      <c r="I227" s="85"/>
      <c r="J227" s="84"/>
      <c r="K227" s="85"/>
    </row>
    <row r="228" spans="1:11" ht="11.25" customHeight="1">
      <c r="A228" s="310">
        <v>0</v>
      </c>
      <c r="B228" s="165" t="s">
        <v>762</v>
      </c>
      <c r="C228" s="191" t="s">
        <v>1028</v>
      </c>
      <c r="D228" s="182" t="s">
        <v>1029</v>
      </c>
      <c r="E228" s="183" t="s">
        <v>1001</v>
      </c>
      <c r="F228" s="183">
        <v>1</v>
      </c>
      <c r="G228" s="183">
        <v>60</v>
      </c>
      <c r="H228" s="184">
        <v>6.7919999999999998</v>
      </c>
      <c r="I228" s="85">
        <f t="shared" ref="I228:I233" si="19">H228*(1-Скидка_3M_EUR)</f>
        <v>6.7919999999999998</v>
      </c>
      <c r="J228" s="84"/>
      <c r="K228" s="85">
        <f t="shared" si="15"/>
        <v>0</v>
      </c>
    </row>
    <row r="229" spans="1:11" ht="11.25" customHeight="1">
      <c r="A229" s="310">
        <v>0</v>
      </c>
      <c r="B229" s="165" t="s">
        <v>762</v>
      </c>
      <c r="C229" s="191" t="s">
        <v>1030</v>
      </c>
      <c r="D229" s="182" t="s">
        <v>1031</v>
      </c>
      <c r="E229" s="183" t="s">
        <v>1001</v>
      </c>
      <c r="F229" s="183">
        <v>1</v>
      </c>
      <c r="G229" s="183">
        <v>60</v>
      </c>
      <c r="H229" s="184">
        <v>3.1320000000000001</v>
      </c>
      <c r="I229" s="85">
        <f t="shared" si="19"/>
        <v>3.1320000000000001</v>
      </c>
      <c r="J229" s="84"/>
      <c r="K229" s="85">
        <f t="shared" si="15"/>
        <v>0</v>
      </c>
    </row>
    <row r="230" spans="1:11" ht="11.25" customHeight="1">
      <c r="A230" s="310">
        <v>0</v>
      </c>
      <c r="B230" s="165" t="s">
        <v>762</v>
      </c>
      <c r="C230" s="191" t="s">
        <v>1032</v>
      </c>
      <c r="D230" s="182" t="s">
        <v>1033</v>
      </c>
      <c r="E230" s="183" t="s">
        <v>1006</v>
      </c>
      <c r="F230" s="183">
        <v>1</v>
      </c>
      <c r="G230" s="183">
        <v>10</v>
      </c>
      <c r="H230" s="184">
        <v>16.044</v>
      </c>
      <c r="I230" s="85">
        <f t="shared" si="19"/>
        <v>16.044</v>
      </c>
      <c r="J230" s="84"/>
      <c r="K230" s="85">
        <f t="shared" si="15"/>
        <v>0</v>
      </c>
    </row>
    <row r="231" spans="1:11" ht="11.25" customHeight="1">
      <c r="A231" s="310">
        <v>0</v>
      </c>
      <c r="B231" s="165" t="s">
        <v>763</v>
      </c>
      <c r="C231" s="191" t="s">
        <v>1034</v>
      </c>
      <c r="D231" s="182" t="s">
        <v>1035</v>
      </c>
      <c r="E231" s="183" t="s">
        <v>1006</v>
      </c>
      <c r="F231" s="183">
        <v>1</v>
      </c>
      <c r="G231" s="183"/>
      <c r="H231" s="184">
        <v>13.836</v>
      </c>
      <c r="I231" s="85">
        <f t="shared" si="19"/>
        <v>13.836</v>
      </c>
      <c r="J231" s="84"/>
      <c r="K231" s="85">
        <f t="shared" si="15"/>
        <v>0</v>
      </c>
    </row>
    <row r="232" spans="1:11" ht="11.25" customHeight="1">
      <c r="A232" s="310">
        <v>0</v>
      </c>
      <c r="B232" s="165" t="s">
        <v>763</v>
      </c>
      <c r="C232" s="191" t="s">
        <v>1036</v>
      </c>
      <c r="D232" s="182" t="s">
        <v>1037</v>
      </c>
      <c r="E232" s="183" t="s">
        <v>1006</v>
      </c>
      <c r="F232" s="183">
        <v>1</v>
      </c>
      <c r="G232" s="183">
        <v>20</v>
      </c>
      <c r="H232" s="184">
        <v>14.268000000000001</v>
      </c>
      <c r="I232" s="85">
        <f t="shared" si="19"/>
        <v>14.268000000000001</v>
      </c>
      <c r="J232" s="84"/>
      <c r="K232" s="85">
        <f t="shared" si="15"/>
        <v>0</v>
      </c>
    </row>
    <row r="233" spans="1:11" ht="11.25" customHeight="1" thickBot="1">
      <c r="A233" s="310">
        <v>0</v>
      </c>
      <c r="B233" s="165" t="s">
        <v>769</v>
      </c>
      <c r="C233" s="199" t="s">
        <v>1038</v>
      </c>
      <c r="D233" s="185" t="s">
        <v>1039</v>
      </c>
      <c r="E233" s="186" t="s">
        <v>1006</v>
      </c>
      <c r="F233" s="186">
        <v>1</v>
      </c>
      <c r="G233" s="186">
        <v>10</v>
      </c>
      <c r="H233" s="187">
        <v>17.34</v>
      </c>
      <c r="I233" s="85">
        <f t="shared" si="19"/>
        <v>17.34</v>
      </c>
      <c r="J233" s="84"/>
      <c r="K233" s="85">
        <f t="shared" si="15"/>
        <v>0</v>
      </c>
    </row>
    <row r="234" spans="1:11" ht="11.25" customHeight="1" thickBot="1">
      <c r="A234" s="310"/>
      <c r="B234" s="165"/>
      <c r="C234" s="355" t="s">
        <v>772</v>
      </c>
      <c r="D234" s="355"/>
      <c r="E234" s="355"/>
      <c r="F234" s="355"/>
      <c r="G234" s="355"/>
      <c r="H234" s="301"/>
      <c r="I234" s="85"/>
      <c r="J234" s="84"/>
      <c r="K234" s="85"/>
    </row>
    <row r="235" spans="1:11" ht="11.25" customHeight="1" thickBot="1">
      <c r="A235" s="310"/>
      <c r="B235" s="165"/>
      <c r="C235" s="355" t="s">
        <v>773</v>
      </c>
      <c r="D235" s="355"/>
      <c r="E235" s="355"/>
      <c r="F235" s="355"/>
      <c r="G235" s="355"/>
      <c r="H235" s="301"/>
      <c r="I235" s="85"/>
      <c r="J235" s="84"/>
      <c r="K235" s="85"/>
    </row>
    <row r="236" spans="1:11" ht="11.25" customHeight="1">
      <c r="A236" s="310">
        <v>0</v>
      </c>
      <c r="B236" s="165" t="s">
        <v>766</v>
      </c>
      <c r="C236" s="200" t="s">
        <v>1040</v>
      </c>
      <c r="D236" s="188" t="s">
        <v>1041</v>
      </c>
      <c r="E236" s="189" t="s">
        <v>1001</v>
      </c>
      <c r="F236" s="189">
        <v>1</v>
      </c>
      <c r="G236" s="189">
        <v>100</v>
      </c>
      <c r="H236" s="190">
        <v>2.028</v>
      </c>
      <c r="I236" s="85">
        <f>H236*(1-Скидка_3M_EUR)</f>
        <v>2.028</v>
      </c>
      <c r="J236" s="84"/>
      <c r="K236" s="85">
        <f t="shared" si="15"/>
        <v>0</v>
      </c>
    </row>
    <row r="237" spans="1:11" ht="11.25" customHeight="1">
      <c r="A237" s="310">
        <v>0</v>
      </c>
      <c r="B237" s="165" t="s">
        <v>766</v>
      </c>
      <c r="C237" s="191" t="s">
        <v>1042</v>
      </c>
      <c r="D237" s="182" t="s">
        <v>1043</v>
      </c>
      <c r="E237" s="183" t="s">
        <v>1001</v>
      </c>
      <c r="F237" s="183">
        <v>1</v>
      </c>
      <c r="G237" s="183">
        <v>100</v>
      </c>
      <c r="H237" s="184">
        <v>2.2799999999999998</v>
      </c>
      <c r="I237" s="85">
        <f>H237*(1-Скидка_3M_EUR)</f>
        <v>2.2799999999999998</v>
      </c>
      <c r="J237" s="84"/>
      <c r="K237" s="85">
        <f t="shared" si="15"/>
        <v>0</v>
      </c>
    </row>
    <row r="238" spans="1:11" ht="11.25" customHeight="1">
      <c r="A238" s="310"/>
      <c r="B238" s="165"/>
      <c r="C238" s="191"/>
      <c r="D238" s="182"/>
      <c r="E238" s="183"/>
      <c r="F238" s="183"/>
      <c r="G238" s="183"/>
      <c r="H238" s="184"/>
      <c r="I238" s="85"/>
      <c r="J238" s="84"/>
      <c r="K238" s="85"/>
    </row>
    <row r="239" spans="1:11" ht="11.25" customHeight="1" thickBot="1">
      <c r="A239" s="310">
        <v>0</v>
      </c>
      <c r="B239" s="165" t="s">
        <v>766</v>
      </c>
      <c r="C239" s="199" t="s">
        <v>1044</v>
      </c>
      <c r="D239" s="185" t="s">
        <v>1045</v>
      </c>
      <c r="E239" s="186" t="s">
        <v>817</v>
      </c>
      <c r="F239" s="186">
        <v>1</v>
      </c>
      <c r="G239" s="186">
        <v>10</v>
      </c>
      <c r="H239" s="187">
        <v>16.884</v>
      </c>
      <c r="I239" s="85">
        <f>H239*(1-Скидка_3M_EUR)</f>
        <v>16.884</v>
      </c>
      <c r="J239" s="84"/>
      <c r="K239" s="85">
        <f t="shared" si="15"/>
        <v>0</v>
      </c>
    </row>
    <row r="240" spans="1:11" ht="11.25" customHeight="1" thickBot="1">
      <c r="A240" s="310"/>
      <c r="B240" s="165"/>
      <c r="C240" s="355" t="s">
        <v>774</v>
      </c>
      <c r="D240" s="355"/>
      <c r="E240" s="355"/>
      <c r="F240" s="355"/>
      <c r="G240" s="355"/>
      <c r="H240" s="301"/>
      <c r="I240" s="85"/>
      <c r="J240" s="84"/>
      <c r="K240" s="85"/>
    </row>
    <row r="241" spans="1:11" ht="11.25" customHeight="1">
      <c r="A241" s="310">
        <v>0</v>
      </c>
      <c r="B241" s="165" t="s">
        <v>766</v>
      </c>
      <c r="C241" s="200" t="s">
        <v>1046</v>
      </c>
      <c r="D241" s="188" t="s">
        <v>1047</v>
      </c>
      <c r="E241" s="189" t="s">
        <v>1001</v>
      </c>
      <c r="F241" s="189">
        <v>1</v>
      </c>
      <c r="G241" s="189">
        <v>10</v>
      </c>
      <c r="H241" s="190">
        <v>9.1080000000000005</v>
      </c>
      <c r="I241" s="85">
        <f>H241*(1-Скидка_3M_EUR)</f>
        <v>9.1080000000000005</v>
      </c>
      <c r="J241" s="84"/>
      <c r="K241" s="85">
        <f t="shared" si="15"/>
        <v>0</v>
      </c>
    </row>
    <row r="242" spans="1:11" ht="11.25" customHeight="1">
      <c r="A242" s="310">
        <v>0</v>
      </c>
      <c r="B242" s="165" t="s">
        <v>766</v>
      </c>
      <c r="C242" s="191" t="s">
        <v>1048</v>
      </c>
      <c r="D242" s="182" t="s">
        <v>1049</v>
      </c>
      <c r="E242" s="183" t="s">
        <v>1001</v>
      </c>
      <c r="F242" s="183">
        <v>1</v>
      </c>
      <c r="G242" s="183">
        <v>10</v>
      </c>
      <c r="H242" s="184">
        <v>9.1080000000000005</v>
      </c>
      <c r="I242" s="85">
        <f>H242*(1-Скидка_3M_EUR)</f>
        <v>9.1080000000000005</v>
      </c>
      <c r="J242" s="84"/>
      <c r="K242" s="85">
        <f t="shared" ref="K242:K281" si="20">I242*J242</f>
        <v>0</v>
      </c>
    </row>
    <row r="243" spans="1:11" ht="11.25" customHeight="1">
      <c r="A243" s="310">
        <v>0</v>
      </c>
      <c r="B243" s="165" t="s">
        <v>766</v>
      </c>
      <c r="C243" s="191" t="s">
        <v>1050</v>
      </c>
      <c r="D243" s="182" t="s">
        <v>1051</v>
      </c>
      <c r="E243" s="183" t="s">
        <v>1001</v>
      </c>
      <c r="F243" s="183">
        <v>1</v>
      </c>
      <c r="G243" s="183">
        <v>10</v>
      </c>
      <c r="H243" s="184">
        <v>9.1080000000000005</v>
      </c>
      <c r="I243" s="85">
        <f>H243*(1-Скидка_3M_EUR)</f>
        <v>9.1080000000000005</v>
      </c>
      <c r="J243" s="84"/>
      <c r="K243" s="85">
        <f t="shared" si="20"/>
        <v>0</v>
      </c>
    </row>
    <row r="244" spans="1:11" ht="11.25" customHeight="1">
      <c r="A244" s="310">
        <v>0</v>
      </c>
      <c r="B244" s="165" t="s">
        <v>766</v>
      </c>
      <c r="C244" s="191" t="s">
        <v>1052</v>
      </c>
      <c r="D244" s="182" t="s">
        <v>1053</v>
      </c>
      <c r="E244" s="183" t="s">
        <v>1001</v>
      </c>
      <c r="F244" s="183">
        <v>1</v>
      </c>
      <c r="G244" s="183">
        <v>10</v>
      </c>
      <c r="H244" s="184">
        <v>9.1080000000000005</v>
      </c>
      <c r="I244" s="85">
        <f>H244*(1-Скидка_3M_EUR)</f>
        <v>9.1080000000000005</v>
      </c>
      <c r="J244" s="84"/>
      <c r="K244" s="85">
        <f t="shared" si="20"/>
        <v>0</v>
      </c>
    </row>
    <row r="245" spans="1:11" ht="11.25" customHeight="1">
      <c r="A245" s="310"/>
      <c r="B245" s="165"/>
      <c r="C245" s="191"/>
      <c r="D245" s="182"/>
      <c r="E245" s="183"/>
      <c r="F245" s="183"/>
      <c r="G245" s="183"/>
      <c r="H245" s="184"/>
      <c r="I245" s="85"/>
      <c r="J245" s="84"/>
      <c r="K245" s="85"/>
    </row>
    <row r="246" spans="1:11" ht="11.25" customHeight="1">
      <c r="A246" s="310">
        <v>0</v>
      </c>
      <c r="B246" s="165" t="s">
        <v>766</v>
      </c>
      <c r="C246" s="191">
        <v>65033</v>
      </c>
      <c r="D246" s="182" t="s">
        <v>1054</v>
      </c>
      <c r="E246" s="183" t="s">
        <v>1001</v>
      </c>
      <c r="F246" s="183">
        <v>1</v>
      </c>
      <c r="G246" s="183">
        <v>10</v>
      </c>
      <c r="H246" s="184">
        <v>4.4640000000000004</v>
      </c>
      <c r="I246" s="85">
        <f>H246*(1-Скидка_3M_EUR)</f>
        <v>4.4640000000000004</v>
      </c>
      <c r="J246" s="84"/>
      <c r="K246" s="85">
        <f t="shared" si="20"/>
        <v>0</v>
      </c>
    </row>
    <row r="247" spans="1:11" ht="11.25" customHeight="1">
      <c r="A247" s="310">
        <v>0</v>
      </c>
      <c r="B247" s="165" t="s">
        <v>766</v>
      </c>
      <c r="C247" s="191">
        <v>65034</v>
      </c>
      <c r="D247" s="182" t="s">
        <v>1055</v>
      </c>
      <c r="E247" s="183" t="s">
        <v>1001</v>
      </c>
      <c r="F247" s="183">
        <v>1</v>
      </c>
      <c r="G247" s="183">
        <v>10</v>
      </c>
      <c r="H247" s="184">
        <v>4.4640000000000004</v>
      </c>
      <c r="I247" s="85">
        <f>H247*(1-Скидка_3M_EUR)</f>
        <v>4.4640000000000004</v>
      </c>
      <c r="J247" s="84"/>
      <c r="K247" s="85">
        <f t="shared" si="20"/>
        <v>0</v>
      </c>
    </row>
    <row r="248" spans="1:11" ht="11.25" customHeight="1">
      <c r="A248" s="310">
        <v>0</v>
      </c>
      <c r="B248" s="165" t="s">
        <v>766</v>
      </c>
      <c r="C248" s="191">
        <v>65035</v>
      </c>
      <c r="D248" s="182" t="s">
        <v>1056</v>
      </c>
      <c r="E248" s="183" t="s">
        <v>1001</v>
      </c>
      <c r="F248" s="183">
        <v>1</v>
      </c>
      <c r="G248" s="183">
        <v>10</v>
      </c>
      <c r="H248" s="184">
        <v>4.4640000000000004</v>
      </c>
      <c r="I248" s="85">
        <f>H248*(1-Скидка_3M_EUR)</f>
        <v>4.4640000000000004</v>
      </c>
      <c r="J248" s="84"/>
      <c r="K248" s="85">
        <f t="shared" si="20"/>
        <v>0</v>
      </c>
    </row>
    <row r="249" spans="1:11" ht="11.25" customHeight="1" thickBot="1">
      <c r="A249" s="310">
        <v>0</v>
      </c>
      <c r="B249" s="165" t="s">
        <v>766</v>
      </c>
      <c r="C249" s="199">
        <v>65036</v>
      </c>
      <c r="D249" s="185" t="s">
        <v>1057</v>
      </c>
      <c r="E249" s="186" t="s">
        <v>1001</v>
      </c>
      <c r="F249" s="186">
        <v>1</v>
      </c>
      <c r="G249" s="186">
        <v>10</v>
      </c>
      <c r="H249" s="187">
        <v>4.4640000000000004</v>
      </c>
      <c r="I249" s="85">
        <f>H249*(1-Скидка_3M_EUR)</f>
        <v>4.4640000000000004</v>
      </c>
      <c r="J249" s="84"/>
      <c r="K249" s="85">
        <f t="shared" si="20"/>
        <v>0</v>
      </c>
    </row>
    <row r="250" spans="1:11" ht="11.25" customHeight="1" thickBot="1">
      <c r="A250" s="310"/>
      <c r="B250" s="165"/>
      <c r="C250" s="355" t="s">
        <v>775</v>
      </c>
      <c r="D250" s="355"/>
      <c r="E250" s="355"/>
      <c r="F250" s="355"/>
      <c r="G250" s="355"/>
      <c r="H250" s="301"/>
      <c r="I250" s="85"/>
      <c r="J250" s="84"/>
      <c r="K250" s="85"/>
    </row>
    <row r="251" spans="1:11" ht="11.25" customHeight="1">
      <c r="A251" s="310">
        <v>0</v>
      </c>
      <c r="B251" s="165" t="s">
        <v>776</v>
      </c>
      <c r="C251" s="200" t="s">
        <v>1058</v>
      </c>
      <c r="D251" s="188" t="s">
        <v>1059</v>
      </c>
      <c r="E251" s="189" t="s">
        <v>1001</v>
      </c>
      <c r="F251" s="189">
        <v>1</v>
      </c>
      <c r="G251" s="189">
        <v>30</v>
      </c>
      <c r="H251" s="190">
        <v>8.1959999999999997</v>
      </c>
      <c r="I251" s="85">
        <f t="shared" ref="I251:I258" si="21">H251*(1-Скидка_3M_EUR)</f>
        <v>8.1959999999999997</v>
      </c>
      <c r="J251" s="84"/>
      <c r="K251" s="85">
        <f t="shared" si="20"/>
        <v>0</v>
      </c>
    </row>
    <row r="252" spans="1:11" ht="11.25" customHeight="1">
      <c r="A252" s="310">
        <v>0</v>
      </c>
      <c r="B252" s="165" t="s">
        <v>776</v>
      </c>
      <c r="C252" s="191" t="s">
        <v>1060</v>
      </c>
      <c r="D252" s="182" t="s">
        <v>1061</v>
      </c>
      <c r="E252" s="183" t="s">
        <v>1001</v>
      </c>
      <c r="F252" s="183">
        <v>1</v>
      </c>
      <c r="G252" s="183">
        <v>20</v>
      </c>
      <c r="H252" s="184">
        <v>13.739999999999998</v>
      </c>
      <c r="I252" s="85">
        <f t="shared" si="21"/>
        <v>13.739999999999998</v>
      </c>
      <c r="J252" s="84"/>
      <c r="K252" s="85">
        <f t="shared" si="20"/>
        <v>0</v>
      </c>
    </row>
    <row r="253" spans="1:11" ht="11.25" customHeight="1">
      <c r="A253" s="310">
        <v>0</v>
      </c>
      <c r="B253" s="165" t="s">
        <v>766</v>
      </c>
      <c r="C253" s="191" t="s">
        <v>3651</v>
      </c>
      <c r="D253" s="182" t="s">
        <v>1062</v>
      </c>
      <c r="E253" s="183" t="s">
        <v>1001</v>
      </c>
      <c r="F253" s="183">
        <v>1</v>
      </c>
      <c r="G253" s="183">
        <v>10</v>
      </c>
      <c r="H253" s="184">
        <v>13.272</v>
      </c>
      <c r="I253" s="85">
        <f t="shared" si="21"/>
        <v>13.272</v>
      </c>
      <c r="J253" s="84"/>
      <c r="K253" s="85">
        <f t="shared" si="20"/>
        <v>0</v>
      </c>
    </row>
    <row r="254" spans="1:11" ht="11.25" customHeight="1">
      <c r="A254" s="310">
        <v>0</v>
      </c>
      <c r="B254" s="165" t="s">
        <v>766</v>
      </c>
      <c r="C254" s="191" t="s">
        <v>1063</v>
      </c>
      <c r="D254" s="182" t="s">
        <v>1064</v>
      </c>
      <c r="E254" s="183" t="s">
        <v>1001</v>
      </c>
      <c r="F254" s="183">
        <v>1</v>
      </c>
      <c r="G254" s="183">
        <v>8</v>
      </c>
      <c r="H254" s="184">
        <v>17.64</v>
      </c>
      <c r="I254" s="85">
        <f t="shared" si="21"/>
        <v>17.64</v>
      </c>
      <c r="J254" s="84"/>
      <c r="K254" s="85">
        <f t="shared" si="20"/>
        <v>0</v>
      </c>
    </row>
    <row r="255" spans="1:11" ht="11.25" customHeight="1">
      <c r="A255" s="310">
        <v>0</v>
      </c>
      <c r="B255" s="165" t="s">
        <v>766</v>
      </c>
      <c r="C255" s="191" t="s">
        <v>1065</v>
      </c>
      <c r="D255" s="182" t="s">
        <v>1066</v>
      </c>
      <c r="E255" s="183" t="s">
        <v>1001</v>
      </c>
      <c r="F255" s="183">
        <v>1</v>
      </c>
      <c r="G255" s="183">
        <v>10</v>
      </c>
      <c r="H255" s="184">
        <v>13.608000000000001</v>
      </c>
      <c r="I255" s="85">
        <f t="shared" si="21"/>
        <v>13.608000000000001</v>
      </c>
      <c r="J255" s="84"/>
      <c r="K255" s="85">
        <f t="shared" si="20"/>
        <v>0</v>
      </c>
    </row>
    <row r="256" spans="1:11" ht="11.25" customHeight="1">
      <c r="A256" s="310">
        <v>0</v>
      </c>
      <c r="B256" s="165" t="s">
        <v>766</v>
      </c>
      <c r="C256" s="191" t="s">
        <v>1067</v>
      </c>
      <c r="D256" s="182" t="s">
        <v>1068</v>
      </c>
      <c r="E256" s="183" t="s">
        <v>1001</v>
      </c>
      <c r="F256" s="183">
        <v>1</v>
      </c>
      <c r="G256" s="183">
        <v>6</v>
      </c>
      <c r="H256" s="184">
        <v>22.560000000000002</v>
      </c>
      <c r="I256" s="85">
        <f t="shared" si="21"/>
        <v>22.560000000000002</v>
      </c>
      <c r="J256" s="84"/>
      <c r="K256" s="85">
        <f t="shared" si="20"/>
        <v>0</v>
      </c>
    </row>
    <row r="257" spans="1:11" ht="11.25" customHeight="1">
      <c r="A257" s="310">
        <v>0</v>
      </c>
      <c r="B257" s="165" t="s">
        <v>766</v>
      </c>
      <c r="C257" s="191" t="s">
        <v>1069</v>
      </c>
      <c r="D257" s="182" t="s">
        <v>1070</v>
      </c>
      <c r="E257" s="183" t="s">
        <v>1001</v>
      </c>
      <c r="F257" s="183">
        <v>1</v>
      </c>
      <c r="G257" s="183">
        <v>10</v>
      </c>
      <c r="H257" s="184">
        <v>15.143999999999998</v>
      </c>
      <c r="I257" s="85">
        <f t="shared" si="21"/>
        <v>15.143999999999998</v>
      </c>
      <c r="J257" s="84"/>
      <c r="K257" s="85">
        <f t="shared" si="20"/>
        <v>0</v>
      </c>
    </row>
    <row r="258" spans="1:11" ht="11.25" customHeight="1" thickBot="1">
      <c r="A258" s="310">
        <v>0</v>
      </c>
      <c r="B258" s="165" t="s">
        <v>766</v>
      </c>
      <c r="C258" s="199" t="s">
        <v>1071</v>
      </c>
      <c r="D258" s="185" t="s">
        <v>1072</v>
      </c>
      <c r="E258" s="186" t="s">
        <v>1001</v>
      </c>
      <c r="F258" s="186">
        <v>1</v>
      </c>
      <c r="G258" s="186">
        <v>10</v>
      </c>
      <c r="H258" s="187">
        <v>23.555999999999997</v>
      </c>
      <c r="I258" s="85">
        <f t="shared" si="21"/>
        <v>23.555999999999997</v>
      </c>
      <c r="J258" s="84"/>
      <c r="K258" s="85">
        <f t="shared" si="20"/>
        <v>0</v>
      </c>
    </row>
    <row r="259" spans="1:11" ht="11.25" customHeight="1" thickBot="1">
      <c r="A259" s="310"/>
      <c r="B259" s="165"/>
      <c r="C259" s="355" t="s">
        <v>777</v>
      </c>
      <c r="D259" s="355"/>
      <c r="E259" s="355"/>
      <c r="F259" s="355"/>
      <c r="G259" s="355"/>
      <c r="H259" s="301"/>
      <c r="I259" s="85"/>
      <c r="J259" s="84"/>
      <c r="K259" s="85"/>
    </row>
    <row r="260" spans="1:11" ht="11.25" customHeight="1">
      <c r="A260" s="310">
        <v>0</v>
      </c>
      <c r="B260" s="165" t="s">
        <v>766</v>
      </c>
      <c r="C260" s="200" t="s">
        <v>1073</v>
      </c>
      <c r="D260" s="188" t="s">
        <v>1074</v>
      </c>
      <c r="E260" s="189" t="s">
        <v>1001</v>
      </c>
      <c r="F260" s="189">
        <v>1</v>
      </c>
      <c r="G260" s="189">
        <v>30</v>
      </c>
      <c r="H260" s="190">
        <v>12.936</v>
      </c>
      <c r="I260" s="85">
        <f t="shared" ref="I260:I267" si="22">H260*(1-Скидка_3M_EUR)</f>
        <v>12.936</v>
      </c>
      <c r="J260" s="84"/>
      <c r="K260" s="85">
        <f t="shared" si="20"/>
        <v>0</v>
      </c>
    </row>
    <row r="261" spans="1:11" ht="11.25" customHeight="1">
      <c r="A261" s="310">
        <v>0</v>
      </c>
      <c r="B261" s="165" t="s">
        <v>766</v>
      </c>
      <c r="C261" s="191" t="s">
        <v>1075</v>
      </c>
      <c r="D261" s="182" t="s">
        <v>1076</v>
      </c>
      <c r="E261" s="183" t="s">
        <v>1001</v>
      </c>
      <c r="F261" s="183">
        <v>1</v>
      </c>
      <c r="G261" s="183">
        <v>20</v>
      </c>
      <c r="H261" s="184">
        <v>12.228</v>
      </c>
      <c r="I261" s="85">
        <f t="shared" si="22"/>
        <v>12.228</v>
      </c>
      <c r="J261" s="84"/>
      <c r="K261" s="85">
        <f t="shared" si="20"/>
        <v>0</v>
      </c>
    </row>
    <row r="262" spans="1:11" ht="11.25" customHeight="1">
      <c r="A262" s="310">
        <v>0</v>
      </c>
      <c r="B262" s="165" t="s">
        <v>766</v>
      </c>
      <c r="C262" s="191" t="s">
        <v>1077</v>
      </c>
      <c r="D262" s="182" t="s">
        <v>1078</v>
      </c>
      <c r="E262" s="183" t="s">
        <v>1001</v>
      </c>
      <c r="F262" s="183">
        <v>1</v>
      </c>
      <c r="G262" s="183">
        <v>10</v>
      </c>
      <c r="H262" s="184">
        <v>12.12</v>
      </c>
      <c r="I262" s="85">
        <f t="shared" si="22"/>
        <v>12.12</v>
      </c>
      <c r="J262" s="84"/>
      <c r="K262" s="85">
        <f t="shared" si="20"/>
        <v>0</v>
      </c>
    </row>
    <row r="263" spans="1:11" ht="11.25" customHeight="1">
      <c r="A263" s="310">
        <v>0</v>
      </c>
      <c r="B263" s="165" t="s">
        <v>766</v>
      </c>
      <c r="C263" s="191" t="s">
        <v>1079</v>
      </c>
      <c r="D263" s="182" t="s">
        <v>1080</v>
      </c>
      <c r="E263" s="183" t="s">
        <v>1001</v>
      </c>
      <c r="F263" s="183">
        <v>1</v>
      </c>
      <c r="G263" s="183">
        <v>6</v>
      </c>
      <c r="H263" s="184">
        <v>20.135999999999999</v>
      </c>
      <c r="I263" s="85">
        <f t="shared" si="22"/>
        <v>20.135999999999999</v>
      </c>
      <c r="J263" s="84"/>
      <c r="K263" s="85">
        <f t="shared" si="20"/>
        <v>0</v>
      </c>
    </row>
    <row r="264" spans="1:11" ht="11.25" customHeight="1">
      <c r="A264" s="310">
        <v>0</v>
      </c>
      <c r="B264" s="165" t="s">
        <v>766</v>
      </c>
      <c r="C264" s="191" t="s">
        <v>1081</v>
      </c>
      <c r="D264" s="182" t="s">
        <v>1082</v>
      </c>
      <c r="E264" s="183" t="s">
        <v>1001</v>
      </c>
      <c r="F264" s="183">
        <v>1</v>
      </c>
      <c r="G264" s="183">
        <v>10</v>
      </c>
      <c r="H264" s="184">
        <v>11.568</v>
      </c>
      <c r="I264" s="85">
        <f t="shared" si="22"/>
        <v>11.568</v>
      </c>
      <c r="J264" s="84"/>
      <c r="K264" s="85">
        <f t="shared" si="20"/>
        <v>0</v>
      </c>
    </row>
    <row r="265" spans="1:11" ht="11.25" customHeight="1">
      <c r="A265" s="310">
        <v>0</v>
      </c>
      <c r="B265" s="165" t="s">
        <v>766</v>
      </c>
      <c r="C265" s="191" t="s">
        <v>1083</v>
      </c>
      <c r="D265" s="182" t="s">
        <v>1084</v>
      </c>
      <c r="E265" s="183" t="s">
        <v>1001</v>
      </c>
      <c r="F265" s="183">
        <v>1</v>
      </c>
      <c r="G265" s="183">
        <v>6</v>
      </c>
      <c r="H265" s="184">
        <v>17.34</v>
      </c>
      <c r="I265" s="85">
        <f t="shared" si="22"/>
        <v>17.34</v>
      </c>
      <c r="J265" s="84"/>
      <c r="K265" s="85">
        <f t="shared" si="20"/>
        <v>0</v>
      </c>
    </row>
    <row r="266" spans="1:11" ht="11.25" customHeight="1">
      <c r="A266" s="310">
        <v>0</v>
      </c>
      <c r="B266" s="165" t="s">
        <v>766</v>
      </c>
      <c r="C266" s="191" t="s">
        <v>1085</v>
      </c>
      <c r="D266" s="182" t="s">
        <v>1086</v>
      </c>
      <c r="E266" s="183" t="s">
        <v>1001</v>
      </c>
      <c r="F266" s="183">
        <v>1</v>
      </c>
      <c r="G266" s="183">
        <v>10</v>
      </c>
      <c r="H266" s="184">
        <v>13.452</v>
      </c>
      <c r="I266" s="85">
        <f t="shared" si="22"/>
        <v>13.452</v>
      </c>
      <c r="J266" s="84"/>
      <c r="K266" s="85">
        <f t="shared" si="20"/>
        <v>0</v>
      </c>
    </row>
    <row r="267" spans="1:11" ht="11.25" customHeight="1" thickBot="1">
      <c r="A267" s="310">
        <v>0</v>
      </c>
      <c r="B267" s="165" t="s">
        <v>766</v>
      </c>
      <c r="C267" s="199" t="s">
        <v>1087</v>
      </c>
      <c r="D267" s="185" t="s">
        <v>1088</v>
      </c>
      <c r="E267" s="186" t="s">
        <v>1001</v>
      </c>
      <c r="F267" s="186">
        <v>1</v>
      </c>
      <c r="G267" s="186">
        <v>10</v>
      </c>
      <c r="H267" s="187">
        <v>19.488</v>
      </c>
      <c r="I267" s="85">
        <f t="shared" si="22"/>
        <v>19.488</v>
      </c>
      <c r="J267" s="84"/>
      <c r="K267" s="85">
        <f t="shared" si="20"/>
        <v>0</v>
      </c>
    </row>
    <row r="268" spans="1:11" ht="11.25" customHeight="1" thickBot="1">
      <c r="A268" s="310"/>
      <c r="B268" s="165"/>
      <c r="C268" s="355" t="s">
        <v>778</v>
      </c>
      <c r="D268" s="355"/>
      <c r="E268" s="355"/>
      <c r="F268" s="355"/>
      <c r="G268" s="355"/>
      <c r="H268" s="301"/>
      <c r="I268" s="85"/>
      <c r="J268" s="84"/>
      <c r="K268" s="85"/>
    </row>
    <row r="269" spans="1:11" ht="11.25" customHeight="1">
      <c r="A269" s="310">
        <v>0</v>
      </c>
      <c r="B269" s="165" t="s">
        <v>766</v>
      </c>
      <c r="C269" s="200" t="s">
        <v>1089</v>
      </c>
      <c r="D269" s="188" t="s">
        <v>1090</v>
      </c>
      <c r="E269" s="189" t="s">
        <v>1001</v>
      </c>
      <c r="F269" s="189">
        <v>1</v>
      </c>
      <c r="G269" s="189">
        <v>50</v>
      </c>
      <c r="H269" s="190">
        <v>1.284</v>
      </c>
      <c r="I269" s="85">
        <f>H269*(1-Скидка_3M_EUR)</f>
        <v>1.284</v>
      </c>
      <c r="J269" s="84"/>
      <c r="K269" s="85">
        <f t="shared" si="20"/>
        <v>0</v>
      </c>
    </row>
    <row r="270" spans="1:11" ht="11.25" customHeight="1">
      <c r="A270" s="310">
        <v>0</v>
      </c>
      <c r="B270" s="165" t="s">
        <v>766</v>
      </c>
      <c r="C270" s="191" t="s">
        <v>1091</v>
      </c>
      <c r="D270" s="182" t="s">
        <v>1092</v>
      </c>
      <c r="E270" s="183" t="s">
        <v>1001</v>
      </c>
      <c r="F270" s="183">
        <v>1</v>
      </c>
      <c r="G270" s="183">
        <v>50</v>
      </c>
      <c r="H270" s="184">
        <v>1.008</v>
      </c>
      <c r="I270" s="85">
        <f>H270*(1-Скидка_3M_EUR)</f>
        <v>1.008</v>
      </c>
      <c r="J270" s="84"/>
      <c r="K270" s="85">
        <f t="shared" si="20"/>
        <v>0</v>
      </c>
    </row>
    <row r="271" spans="1:11" ht="11.25" customHeight="1">
      <c r="A271" s="310">
        <v>0</v>
      </c>
      <c r="B271" s="165" t="s">
        <v>766</v>
      </c>
      <c r="C271" s="191" t="s">
        <v>1093</v>
      </c>
      <c r="D271" s="182" t="s">
        <v>1094</v>
      </c>
      <c r="E271" s="183" t="s">
        <v>1001</v>
      </c>
      <c r="F271" s="183">
        <v>1</v>
      </c>
      <c r="G271" s="183">
        <v>50</v>
      </c>
      <c r="H271" s="184">
        <v>1.008</v>
      </c>
      <c r="I271" s="85">
        <f>H271*(1-Скидка_3M_EUR)</f>
        <v>1.008</v>
      </c>
      <c r="J271" s="84"/>
      <c r="K271" s="85">
        <f t="shared" si="20"/>
        <v>0</v>
      </c>
    </row>
    <row r="272" spans="1:11" ht="11.25" customHeight="1" thickBot="1">
      <c r="A272" s="310">
        <v>0</v>
      </c>
      <c r="B272" s="165" t="s">
        <v>766</v>
      </c>
      <c r="C272" s="199" t="s">
        <v>1095</v>
      </c>
      <c r="D272" s="185" t="s">
        <v>1096</v>
      </c>
      <c r="E272" s="186" t="s">
        <v>1001</v>
      </c>
      <c r="F272" s="186">
        <v>1</v>
      </c>
      <c r="G272" s="186">
        <v>50</v>
      </c>
      <c r="H272" s="187">
        <v>0.86399999999999999</v>
      </c>
      <c r="I272" s="85">
        <f>H272*(1-Скидка_3M_EUR)</f>
        <v>0.86399999999999999</v>
      </c>
      <c r="J272" s="84"/>
      <c r="K272" s="85">
        <f t="shared" si="20"/>
        <v>0</v>
      </c>
    </row>
    <row r="273" spans="1:11" ht="11.25" customHeight="1" thickBot="1">
      <c r="A273" s="310"/>
      <c r="B273" s="165"/>
      <c r="C273" s="355" t="s">
        <v>779</v>
      </c>
      <c r="D273" s="355"/>
      <c r="E273" s="355"/>
      <c r="F273" s="355"/>
      <c r="G273" s="355"/>
      <c r="H273" s="301"/>
      <c r="I273" s="85"/>
      <c r="J273" s="84"/>
      <c r="K273" s="85"/>
    </row>
    <row r="274" spans="1:11" ht="11.25" customHeight="1">
      <c r="A274" s="310">
        <v>0</v>
      </c>
      <c r="B274" s="165" t="s">
        <v>766</v>
      </c>
      <c r="C274" s="200" t="s">
        <v>1097</v>
      </c>
      <c r="D274" s="188" t="s">
        <v>1098</v>
      </c>
      <c r="E274" s="189" t="s">
        <v>1001</v>
      </c>
      <c r="F274" s="189">
        <v>10</v>
      </c>
      <c r="G274" s="189">
        <v>4</v>
      </c>
      <c r="H274" s="190">
        <v>11.868</v>
      </c>
      <c r="I274" s="85">
        <f>H274*(1-Скидка_3M_EUR)</f>
        <v>11.868</v>
      </c>
      <c r="J274" s="84"/>
      <c r="K274" s="85">
        <f t="shared" si="20"/>
        <v>0</v>
      </c>
    </row>
    <row r="275" spans="1:11" ht="11.25" customHeight="1">
      <c r="A275" s="310">
        <v>0</v>
      </c>
      <c r="B275" s="165" t="s">
        <v>766</v>
      </c>
      <c r="C275" s="191" t="s">
        <v>1099</v>
      </c>
      <c r="D275" s="182" t="s">
        <v>1100</v>
      </c>
      <c r="E275" s="183" t="s">
        <v>1001</v>
      </c>
      <c r="F275" s="183">
        <v>10</v>
      </c>
      <c r="G275" s="183">
        <v>4</v>
      </c>
      <c r="H275" s="184">
        <v>11.868</v>
      </c>
      <c r="I275" s="85">
        <f>H275*(1-Скидка_3M_EUR)</f>
        <v>11.868</v>
      </c>
      <c r="J275" s="84"/>
      <c r="K275" s="85">
        <f t="shared" si="20"/>
        <v>0</v>
      </c>
    </row>
    <row r="276" spans="1:11" ht="11.25" customHeight="1">
      <c r="A276" s="310">
        <v>0</v>
      </c>
      <c r="B276" s="165" t="s">
        <v>766</v>
      </c>
      <c r="C276" s="191" t="s">
        <v>1101</v>
      </c>
      <c r="D276" s="182" t="s">
        <v>1102</v>
      </c>
      <c r="E276" s="183" t="s">
        <v>1001</v>
      </c>
      <c r="F276" s="183">
        <v>10</v>
      </c>
      <c r="G276" s="183">
        <v>4</v>
      </c>
      <c r="H276" s="184">
        <v>11.868</v>
      </c>
      <c r="I276" s="85">
        <f>H276*(1-Скидка_3M_EUR)</f>
        <v>11.868</v>
      </c>
      <c r="J276" s="84"/>
      <c r="K276" s="85">
        <f t="shared" si="20"/>
        <v>0</v>
      </c>
    </row>
    <row r="277" spans="1:11" ht="11.25" customHeight="1">
      <c r="A277" s="310">
        <v>0</v>
      </c>
      <c r="B277" s="165" t="s">
        <v>766</v>
      </c>
      <c r="C277" s="191" t="s">
        <v>1103</v>
      </c>
      <c r="D277" s="182" t="s">
        <v>1104</v>
      </c>
      <c r="E277" s="183" t="s">
        <v>1001</v>
      </c>
      <c r="F277" s="183">
        <v>1</v>
      </c>
      <c r="G277" s="183">
        <v>20</v>
      </c>
      <c r="H277" s="184">
        <v>18.552</v>
      </c>
      <c r="I277" s="85">
        <f>H277*(1-Скидка_3M_EUR)</f>
        <v>18.552</v>
      </c>
      <c r="J277" s="84"/>
      <c r="K277" s="85">
        <f t="shared" si="20"/>
        <v>0</v>
      </c>
    </row>
    <row r="278" spans="1:11" ht="11.25" customHeight="1" thickBot="1">
      <c r="A278" s="310">
        <v>0</v>
      </c>
      <c r="B278" s="165" t="s">
        <v>766</v>
      </c>
      <c r="C278" s="199" t="s">
        <v>1105</v>
      </c>
      <c r="D278" s="185" t="s">
        <v>1106</v>
      </c>
      <c r="E278" s="186" t="s">
        <v>1001</v>
      </c>
      <c r="F278" s="186">
        <v>1</v>
      </c>
      <c r="G278" s="186">
        <v>40</v>
      </c>
      <c r="H278" s="187">
        <v>18.12</v>
      </c>
      <c r="I278" s="85">
        <f>H278*(1-Скидка_3M_EUR)</f>
        <v>18.12</v>
      </c>
      <c r="J278" s="84"/>
      <c r="K278" s="85">
        <f t="shared" si="20"/>
        <v>0</v>
      </c>
    </row>
    <row r="279" spans="1:11" ht="11.25" customHeight="1" thickBot="1">
      <c r="A279" s="310"/>
      <c r="B279" s="165"/>
      <c r="C279" s="355" t="s">
        <v>780</v>
      </c>
      <c r="D279" s="355"/>
      <c r="E279" s="355"/>
      <c r="F279" s="355"/>
      <c r="G279" s="355"/>
      <c r="H279" s="301"/>
      <c r="I279" s="85"/>
      <c r="J279" s="84"/>
      <c r="K279" s="85"/>
    </row>
    <row r="280" spans="1:11" ht="11.25" customHeight="1">
      <c r="A280" s="310">
        <v>0</v>
      </c>
      <c r="B280" s="165" t="s">
        <v>766</v>
      </c>
      <c r="C280" s="191" t="s">
        <v>1107</v>
      </c>
      <c r="D280" s="182" t="s">
        <v>1108</v>
      </c>
      <c r="E280" s="183" t="s">
        <v>1001</v>
      </c>
      <c r="F280" s="183">
        <v>1</v>
      </c>
      <c r="G280" s="183">
        <v>60</v>
      </c>
      <c r="H280" s="184">
        <v>2.3759999999999999</v>
      </c>
      <c r="I280" s="85">
        <f>H280*(1-Скидка_3M_EUR)</f>
        <v>2.3759999999999999</v>
      </c>
      <c r="J280" s="84"/>
      <c r="K280" s="85">
        <f t="shared" si="20"/>
        <v>0</v>
      </c>
    </row>
    <row r="281" spans="1:11" ht="11.25" customHeight="1" thickBot="1">
      <c r="A281" s="310">
        <v>0</v>
      </c>
      <c r="B281" s="165" t="s">
        <v>766</v>
      </c>
      <c r="C281" s="199" t="s">
        <v>1109</v>
      </c>
      <c r="D281" s="185" t="s">
        <v>1110</v>
      </c>
      <c r="E281" s="186" t="s">
        <v>1001</v>
      </c>
      <c r="F281" s="186">
        <v>1</v>
      </c>
      <c r="G281" s="186">
        <v>40</v>
      </c>
      <c r="H281" s="187">
        <v>10.151999999999999</v>
      </c>
      <c r="I281" s="85">
        <f>H281*(1-Скидка_3M_EUR)</f>
        <v>10.151999999999999</v>
      </c>
      <c r="J281" s="84"/>
      <c r="K281" s="85">
        <f t="shared" si="20"/>
        <v>0</v>
      </c>
    </row>
    <row r="282" spans="1:11" ht="11.25" customHeight="1" thickBot="1">
      <c r="A282" s="310"/>
      <c r="B282" s="165"/>
      <c r="C282" s="355" t="s">
        <v>781</v>
      </c>
      <c r="D282" s="355"/>
      <c r="E282" s="355"/>
      <c r="F282" s="355"/>
      <c r="G282" s="355"/>
      <c r="H282" s="301"/>
      <c r="I282" s="85"/>
      <c r="J282" s="84"/>
      <c r="K282" s="85"/>
    </row>
    <row r="283" spans="1:11" ht="11.25" customHeight="1">
      <c r="A283" s="310">
        <v>0</v>
      </c>
      <c r="B283" s="165" t="s">
        <v>766</v>
      </c>
      <c r="C283" s="200" t="s">
        <v>3090</v>
      </c>
      <c r="D283" s="188" t="s">
        <v>1111</v>
      </c>
      <c r="E283" s="189" t="s">
        <v>1112</v>
      </c>
      <c r="F283" s="189">
        <v>1</v>
      </c>
      <c r="G283" s="189">
        <v>1</v>
      </c>
      <c r="H283" s="190">
        <v>1.464</v>
      </c>
      <c r="I283" s="85">
        <f>H283*(1-Скидка_3M_EUR)</f>
        <v>1.464</v>
      </c>
      <c r="J283" s="84"/>
      <c r="K283" s="85">
        <f t="shared" ref="K283:K346" si="23">I283*J283</f>
        <v>0</v>
      </c>
    </row>
    <row r="284" spans="1:11" ht="11.25" customHeight="1">
      <c r="A284" s="310">
        <v>0</v>
      </c>
      <c r="B284" s="165" t="s">
        <v>766</v>
      </c>
      <c r="C284" s="191" t="s">
        <v>3428</v>
      </c>
      <c r="D284" s="182" t="s">
        <v>1113</v>
      </c>
      <c r="E284" s="183" t="s">
        <v>1112</v>
      </c>
      <c r="F284" s="183">
        <v>1</v>
      </c>
      <c r="G284" s="183">
        <v>1</v>
      </c>
      <c r="H284" s="184">
        <v>1.464</v>
      </c>
      <c r="I284" s="85">
        <f>H284*(1-Скидка_3M_EUR)</f>
        <v>1.464</v>
      </c>
      <c r="J284" s="84"/>
      <c r="K284" s="85">
        <f t="shared" si="23"/>
        <v>0</v>
      </c>
    </row>
    <row r="285" spans="1:11" ht="11.25" customHeight="1">
      <c r="A285" s="310">
        <v>0</v>
      </c>
      <c r="B285" s="165" t="s">
        <v>766</v>
      </c>
      <c r="C285" s="191" t="s">
        <v>1114</v>
      </c>
      <c r="D285" s="182" t="s">
        <v>1115</v>
      </c>
      <c r="E285" s="183" t="s">
        <v>1112</v>
      </c>
      <c r="F285" s="183">
        <v>1</v>
      </c>
      <c r="G285" s="183">
        <v>1</v>
      </c>
      <c r="H285" s="184">
        <v>1.4159999999999999</v>
      </c>
      <c r="I285" s="85">
        <f>H285*(1-Скидка_3M_EUR)</f>
        <v>1.4159999999999999</v>
      </c>
      <c r="J285" s="84"/>
      <c r="K285" s="85">
        <f t="shared" si="23"/>
        <v>0</v>
      </c>
    </row>
    <row r="286" spans="1:11" ht="11.25" customHeight="1" thickBot="1">
      <c r="A286" s="310">
        <v>0</v>
      </c>
      <c r="B286" s="165" t="s">
        <v>766</v>
      </c>
      <c r="C286" s="199" t="s">
        <v>1116</v>
      </c>
      <c r="D286" s="185" t="s">
        <v>1117</v>
      </c>
      <c r="E286" s="186" t="s">
        <v>1112</v>
      </c>
      <c r="F286" s="186">
        <v>1</v>
      </c>
      <c r="G286" s="186">
        <v>1</v>
      </c>
      <c r="H286" s="187">
        <v>1.4159999999999999</v>
      </c>
      <c r="I286" s="85">
        <f>H286*(1-Скидка_3M_EUR)</f>
        <v>1.4159999999999999</v>
      </c>
      <c r="J286" s="84"/>
      <c r="K286" s="85">
        <f t="shared" si="23"/>
        <v>0</v>
      </c>
    </row>
    <row r="287" spans="1:11" ht="11.25" customHeight="1" thickBot="1">
      <c r="A287" s="310"/>
      <c r="B287" s="165"/>
      <c r="C287" s="355" t="s">
        <v>782</v>
      </c>
      <c r="D287" s="355"/>
      <c r="E287" s="355"/>
      <c r="F287" s="355"/>
      <c r="G287" s="355"/>
      <c r="H287" s="301"/>
      <c r="I287" s="85"/>
      <c r="J287" s="84"/>
      <c r="K287" s="85"/>
    </row>
    <row r="288" spans="1:11" ht="11.25" customHeight="1">
      <c r="A288" s="310">
        <v>0</v>
      </c>
      <c r="B288" s="165" t="s">
        <v>766</v>
      </c>
      <c r="C288" s="200">
        <v>60630</v>
      </c>
      <c r="D288" s="188" t="s">
        <v>1118</v>
      </c>
      <c r="E288" s="189" t="s">
        <v>1119</v>
      </c>
      <c r="F288" s="189">
        <v>1</v>
      </c>
      <c r="G288" s="189">
        <v>1</v>
      </c>
      <c r="H288" s="190">
        <v>60.324000000000005</v>
      </c>
      <c r="I288" s="85">
        <f>H288*(1-Скидка_3M_EUR)</f>
        <v>60.324000000000005</v>
      </c>
      <c r="J288" s="84"/>
      <c r="K288" s="85">
        <f t="shared" si="23"/>
        <v>0</v>
      </c>
    </row>
    <row r="289" spans="1:11" ht="11.25" customHeight="1" thickBot="1">
      <c r="A289" s="310">
        <v>0</v>
      </c>
      <c r="B289" s="165" t="s">
        <v>766</v>
      </c>
      <c r="C289" s="199">
        <v>60637</v>
      </c>
      <c r="D289" s="185" t="s">
        <v>1120</v>
      </c>
      <c r="E289" s="186" t="s">
        <v>1119</v>
      </c>
      <c r="F289" s="186">
        <v>1</v>
      </c>
      <c r="G289" s="186">
        <v>1</v>
      </c>
      <c r="H289" s="187">
        <v>97.151999999999987</v>
      </c>
      <c r="I289" s="85">
        <f>H289*(1-Скидка_3M_EUR)</f>
        <v>97.151999999999987</v>
      </c>
      <c r="J289" s="84"/>
      <c r="K289" s="85">
        <f t="shared" si="23"/>
        <v>0</v>
      </c>
    </row>
    <row r="290" spans="1:11" ht="11.25" customHeight="1" thickBot="1">
      <c r="A290" s="310"/>
      <c r="B290" s="165"/>
      <c r="C290" s="355" t="s">
        <v>1121</v>
      </c>
      <c r="D290" s="355"/>
      <c r="E290" s="355"/>
      <c r="F290" s="355"/>
      <c r="G290" s="355"/>
      <c r="H290" s="301"/>
      <c r="I290" s="85"/>
      <c r="J290" s="84"/>
      <c r="K290" s="85"/>
    </row>
    <row r="291" spans="1:11" ht="11.25" customHeight="1">
      <c r="A291" s="310">
        <v>0</v>
      </c>
      <c r="B291" s="165" t="s">
        <v>762</v>
      </c>
      <c r="C291" s="191" t="s">
        <v>1122</v>
      </c>
      <c r="D291" s="182" t="s">
        <v>1123</v>
      </c>
      <c r="E291" s="183" t="s">
        <v>1124</v>
      </c>
      <c r="F291" s="183">
        <v>1</v>
      </c>
      <c r="G291" s="183">
        <v>10</v>
      </c>
      <c r="H291" s="184">
        <v>24.42</v>
      </c>
      <c r="I291" s="85">
        <f>H291*(1-Скидка_3M_EUR)</f>
        <v>24.42</v>
      </c>
      <c r="J291" s="84"/>
      <c r="K291" s="85">
        <f t="shared" si="23"/>
        <v>0</v>
      </c>
    </row>
    <row r="292" spans="1:11" ht="11.25" customHeight="1">
      <c r="A292" s="310">
        <v>0</v>
      </c>
      <c r="B292" s="165" t="s">
        <v>762</v>
      </c>
      <c r="C292" s="191" t="s">
        <v>1125</v>
      </c>
      <c r="D292" s="182" t="s">
        <v>1126</v>
      </c>
      <c r="E292" s="183" t="s">
        <v>1124</v>
      </c>
      <c r="F292" s="183">
        <v>1</v>
      </c>
      <c r="G292" s="183">
        <v>10</v>
      </c>
      <c r="H292" s="184">
        <v>24.42</v>
      </c>
      <c r="I292" s="85">
        <f>H292*(1-Скидка_3M_EUR)</f>
        <v>24.42</v>
      </c>
      <c r="J292" s="84"/>
      <c r="K292" s="85">
        <f t="shared" si="23"/>
        <v>0</v>
      </c>
    </row>
    <row r="293" spans="1:11" ht="11.25" customHeight="1" thickBot="1">
      <c r="A293" s="310">
        <v>0</v>
      </c>
      <c r="B293" s="165" t="s">
        <v>762</v>
      </c>
      <c r="C293" s="199" t="s">
        <v>1127</v>
      </c>
      <c r="D293" s="185" t="s">
        <v>1128</v>
      </c>
      <c r="E293" s="186" t="s">
        <v>1006</v>
      </c>
      <c r="F293" s="186">
        <v>5</v>
      </c>
      <c r="G293" s="186">
        <v>1</v>
      </c>
      <c r="H293" s="187">
        <v>8.8439999999999994</v>
      </c>
      <c r="I293" s="85">
        <f>H293*(1-Скидка_3M_EUR)</f>
        <v>8.8439999999999994</v>
      </c>
      <c r="J293" s="84"/>
      <c r="K293" s="85">
        <f t="shared" si="23"/>
        <v>0</v>
      </c>
    </row>
    <row r="294" spans="1:11" ht="11.25" customHeight="1" thickBot="1">
      <c r="A294" s="310"/>
      <c r="B294" s="165"/>
      <c r="C294" s="355" t="s">
        <v>783</v>
      </c>
      <c r="D294" s="355"/>
      <c r="E294" s="355"/>
      <c r="F294" s="355"/>
      <c r="G294" s="355"/>
      <c r="H294" s="301"/>
      <c r="I294" s="85"/>
      <c r="J294" s="84"/>
      <c r="K294" s="85"/>
    </row>
    <row r="295" spans="1:11" ht="11.25" customHeight="1">
      <c r="A295" s="310">
        <v>0</v>
      </c>
      <c r="B295" s="165" t="s">
        <v>766</v>
      </c>
      <c r="C295" s="200" t="s">
        <v>1129</v>
      </c>
      <c r="D295" s="188" t="s">
        <v>1130</v>
      </c>
      <c r="E295" s="189" t="s">
        <v>1006</v>
      </c>
      <c r="F295" s="189">
        <v>1</v>
      </c>
      <c r="G295" s="189">
        <v>5</v>
      </c>
      <c r="H295" s="190">
        <v>16.571999999999999</v>
      </c>
      <c r="I295" s="85">
        <f>H295*(1-Скидка_3M_EUR)</f>
        <v>16.571999999999999</v>
      </c>
      <c r="J295" s="84"/>
      <c r="K295" s="85">
        <f t="shared" si="23"/>
        <v>0</v>
      </c>
    </row>
    <row r="296" spans="1:11" ht="11.25" customHeight="1">
      <c r="A296" s="310">
        <v>0</v>
      </c>
      <c r="B296" s="165" t="s">
        <v>763</v>
      </c>
      <c r="C296" s="191" t="s">
        <v>1131</v>
      </c>
      <c r="D296" s="182" t="s">
        <v>1132</v>
      </c>
      <c r="E296" s="183" t="s">
        <v>1006</v>
      </c>
      <c r="F296" s="183">
        <v>1</v>
      </c>
      <c r="G296" s="183">
        <v>10</v>
      </c>
      <c r="H296" s="184">
        <v>19.32</v>
      </c>
      <c r="I296" s="85">
        <f>H296*(1-Скидка_3M_EUR)</f>
        <v>19.32</v>
      </c>
      <c r="J296" s="84"/>
      <c r="K296" s="85">
        <f t="shared" si="23"/>
        <v>0</v>
      </c>
    </row>
    <row r="297" spans="1:11" ht="11.25" customHeight="1">
      <c r="A297" s="310">
        <v>0</v>
      </c>
      <c r="B297" s="165" t="s">
        <v>769</v>
      </c>
      <c r="C297" s="191" t="s">
        <v>1133</v>
      </c>
      <c r="D297" s="182" t="s">
        <v>1134</v>
      </c>
      <c r="E297" s="183" t="s">
        <v>1006</v>
      </c>
      <c r="F297" s="183">
        <v>1</v>
      </c>
      <c r="G297" s="183">
        <v>5</v>
      </c>
      <c r="H297" s="184">
        <v>25.404</v>
      </c>
      <c r="I297" s="85">
        <f>H297*(1-Скидка_3M_EUR)</f>
        <v>25.404</v>
      </c>
      <c r="J297" s="84"/>
      <c r="K297" s="85">
        <f t="shared" si="23"/>
        <v>0</v>
      </c>
    </row>
    <row r="298" spans="1:11" ht="11.25" customHeight="1">
      <c r="A298" s="310">
        <v>0</v>
      </c>
      <c r="B298" s="165" t="s">
        <v>769</v>
      </c>
      <c r="C298" s="191" t="s">
        <v>1135</v>
      </c>
      <c r="D298" s="182" t="s">
        <v>1136</v>
      </c>
      <c r="E298" s="183" t="s">
        <v>1006</v>
      </c>
      <c r="F298" s="183">
        <v>1</v>
      </c>
      <c r="G298" s="183">
        <v>10</v>
      </c>
      <c r="H298" s="184">
        <v>13.884</v>
      </c>
      <c r="I298" s="85">
        <f>H298*(1-Скидка_3M_EUR)</f>
        <v>13.884</v>
      </c>
      <c r="J298" s="84"/>
      <c r="K298" s="85">
        <f t="shared" si="23"/>
        <v>0</v>
      </c>
    </row>
    <row r="299" spans="1:11" ht="11.25" customHeight="1" thickBot="1">
      <c r="A299" s="310">
        <v>0</v>
      </c>
      <c r="B299" s="165" t="s">
        <v>769</v>
      </c>
      <c r="C299" s="199" t="s">
        <v>1137</v>
      </c>
      <c r="D299" s="185" t="s">
        <v>1138</v>
      </c>
      <c r="E299" s="186" t="s">
        <v>1006</v>
      </c>
      <c r="F299" s="186">
        <v>1</v>
      </c>
      <c r="G299" s="186">
        <v>5</v>
      </c>
      <c r="H299" s="187">
        <v>27.263999999999999</v>
      </c>
      <c r="I299" s="85">
        <f>H299*(1-Скидка_3M_EUR)</f>
        <v>27.263999999999999</v>
      </c>
      <c r="J299" s="84"/>
      <c r="K299" s="85">
        <f t="shared" si="23"/>
        <v>0</v>
      </c>
    </row>
    <row r="300" spans="1:11" ht="11.25" customHeight="1" thickBot="1">
      <c r="A300" s="310"/>
      <c r="B300" s="165"/>
      <c r="C300" s="355" t="s">
        <v>784</v>
      </c>
      <c r="D300" s="355"/>
      <c r="E300" s="355"/>
      <c r="F300" s="355"/>
      <c r="G300" s="355"/>
      <c r="H300" s="301"/>
      <c r="I300" s="85"/>
      <c r="J300" s="84"/>
      <c r="K300" s="85"/>
    </row>
    <row r="301" spans="1:11" ht="11.25" customHeight="1">
      <c r="A301" s="310">
        <v>0</v>
      </c>
      <c r="B301" s="165" t="s">
        <v>766</v>
      </c>
      <c r="C301" s="200">
        <v>68009</v>
      </c>
      <c r="D301" s="188" t="s">
        <v>1139</v>
      </c>
      <c r="E301" s="189" t="s">
        <v>1001</v>
      </c>
      <c r="F301" s="189">
        <v>1</v>
      </c>
      <c r="G301" s="189">
        <v>50</v>
      </c>
      <c r="H301" s="190">
        <v>1.3320000000000001</v>
      </c>
      <c r="I301" s="85">
        <f>H301*(1-Скидка_3M_EUR)</f>
        <v>1.3320000000000001</v>
      </c>
      <c r="J301" s="84"/>
      <c r="K301" s="85">
        <f t="shared" si="23"/>
        <v>0</v>
      </c>
    </row>
    <row r="302" spans="1:11" ht="11.25" customHeight="1">
      <c r="A302" s="310">
        <v>0</v>
      </c>
      <c r="B302" s="165" t="s">
        <v>766</v>
      </c>
      <c r="C302" s="191">
        <v>68011</v>
      </c>
      <c r="D302" s="182" t="s">
        <v>1140</v>
      </c>
      <c r="E302" s="183" t="s">
        <v>1001</v>
      </c>
      <c r="F302" s="183">
        <v>1</v>
      </c>
      <c r="G302" s="183">
        <v>50</v>
      </c>
      <c r="H302" s="184">
        <v>1.4279999999999999</v>
      </c>
      <c r="I302" s="85">
        <f>H302*(1-Скидка_3M_EUR)</f>
        <v>1.4279999999999999</v>
      </c>
      <c r="J302" s="84"/>
      <c r="K302" s="85">
        <f t="shared" si="23"/>
        <v>0</v>
      </c>
    </row>
    <row r="303" spans="1:11" ht="11.25" customHeight="1">
      <c r="A303" s="310">
        <v>0</v>
      </c>
      <c r="B303" s="165" t="s">
        <v>766</v>
      </c>
      <c r="C303" s="191">
        <v>68013</v>
      </c>
      <c r="D303" s="182" t="s">
        <v>1141</v>
      </c>
      <c r="E303" s="183" t="s">
        <v>1001</v>
      </c>
      <c r="F303" s="183">
        <v>1</v>
      </c>
      <c r="G303" s="183">
        <v>50</v>
      </c>
      <c r="H303" s="184">
        <v>2.1240000000000001</v>
      </c>
      <c r="I303" s="85">
        <f>H303*(1-Скидка_3M_EUR)</f>
        <v>2.1240000000000001</v>
      </c>
      <c r="J303" s="84"/>
      <c r="K303" s="85">
        <f t="shared" si="23"/>
        <v>0</v>
      </c>
    </row>
    <row r="304" spans="1:11" ht="11.25" customHeight="1">
      <c r="A304" s="310"/>
      <c r="B304" s="165"/>
      <c r="C304" s="191"/>
      <c r="D304" s="182"/>
      <c r="E304" s="183"/>
      <c r="F304" s="183"/>
      <c r="G304" s="183"/>
      <c r="H304" s="184"/>
      <c r="I304" s="85"/>
      <c r="J304" s="84"/>
      <c r="K304" s="85"/>
    </row>
    <row r="305" spans="1:11" ht="10.9" customHeight="1">
      <c r="A305" s="310">
        <v>0</v>
      </c>
      <c r="B305" s="165" t="s">
        <v>766</v>
      </c>
      <c r="C305" s="191">
        <v>68008</v>
      </c>
      <c r="D305" s="182" t="s">
        <v>1142</v>
      </c>
      <c r="E305" s="183" t="s">
        <v>1001</v>
      </c>
      <c r="F305" s="183">
        <v>1</v>
      </c>
      <c r="G305" s="183">
        <v>200</v>
      </c>
      <c r="H305" s="184">
        <v>1.284</v>
      </c>
      <c r="I305" s="85">
        <f>H305*(1-Скидка_3M_EUR)</f>
        <v>1.284</v>
      </c>
      <c r="J305" s="84"/>
      <c r="K305" s="85">
        <f t="shared" si="23"/>
        <v>0</v>
      </c>
    </row>
    <row r="306" spans="1:11" ht="10.9" customHeight="1">
      <c r="A306" s="310">
        <v>0</v>
      </c>
      <c r="B306" s="165" t="s">
        <v>766</v>
      </c>
      <c r="C306" s="191">
        <v>68010</v>
      </c>
      <c r="D306" s="182" t="s">
        <v>1143</v>
      </c>
      <c r="E306" s="183" t="s">
        <v>1001</v>
      </c>
      <c r="F306" s="183">
        <v>1</v>
      </c>
      <c r="G306" s="183">
        <v>200</v>
      </c>
      <c r="H306" s="184">
        <v>1.3919999999999999</v>
      </c>
      <c r="I306" s="85">
        <f>H306*(1-Скидка_3M_EUR)</f>
        <v>1.3919999999999999</v>
      </c>
      <c r="J306" s="84"/>
      <c r="K306" s="85">
        <f t="shared" si="23"/>
        <v>0</v>
      </c>
    </row>
    <row r="307" spans="1:11" ht="10.9" customHeight="1">
      <c r="A307" s="310">
        <v>0</v>
      </c>
      <c r="B307" s="165" t="s">
        <v>766</v>
      </c>
      <c r="C307" s="199">
        <v>68012</v>
      </c>
      <c r="D307" s="185" t="s">
        <v>1144</v>
      </c>
      <c r="E307" s="186" t="s">
        <v>1001</v>
      </c>
      <c r="F307" s="186">
        <v>1</v>
      </c>
      <c r="G307" s="186">
        <v>200</v>
      </c>
      <c r="H307" s="187">
        <v>2.0640000000000001</v>
      </c>
      <c r="I307" s="85">
        <f>H307*(1-Скидка_3M_EUR)</f>
        <v>2.0640000000000001</v>
      </c>
      <c r="J307" s="84"/>
      <c r="K307" s="85">
        <f t="shared" si="23"/>
        <v>0</v>
      </c>
    </row>
    <row r="308" spans="1:11" ht="11.25" customHeight="1">
      <c r="A308" s="310"/>
      <c r="B308" s="165"/>
      <c r="C308" s="307"/>
      <c r="D308" s="165"/>
      <c r="E308" s="165"/>
      <c r="F308" s="165"/>
      <c r="G308" s="165"/>
      <c r="H308" s="165"/>
      <c r="I308" s="85"/>
      <c r="J308" s="84"/>
      <c r="K308" s="85"/>
    </row>
    <row r="309" spans="1:11" ht="11.25" customHeight="1">
      <c r="A309" s="310">
        <v>0</v>
      </c>
      <c r="B309" s="165" t="s">
        <v>762</v>
      </c>
      <c r="C309" s="200" t="s">
        <v>1145</v>
      </c>
      <c r="D309" s="188" t="s">
        <v>1146</v>
      </c>
      <c r="E309" s="189" t="s">
        <v>1001</v>
      </c>
      <c r="F309" s="189">
        <v>5</v>
      </c>
      <c r="G309" s="189">
        <v>10</v>
      </c>
      <c r="H309" s="190">
        <v>3.5640000000000001</v>
      </c>
      <c r="I309" s="85">
        <f>H309*(1-Скидка_3M_EUR)</f>
        <v>3.5640000000000001</v>
      </c>
      <c r="J309" s="84"/>
      <c r="K309" s="85">
        <f t="shared" si="23"/>
        <v>0</v>
      </c>
    </row>
    <row r="310" spans="1:11" ht="11.25" customHeight="1">
      <c r="A310" s="310">
        <v>0</v>
      </c>
      <c r="B310" s="165" t="s">
        <v>762</v>
      </c>
      <c r="C310" s="191" t="s">
        <v>1147</v>
      </c>
      <c r="D310" s="182" t="s">
        <v>1148</v>
      </c>
      <c r="E310" s="183" t="s">
        <v>1001</v>
      </c>
      <c r="F310" s="183">
        <v>5</v>
      </c>
      <c r="G310" s="183">
        <v>10</v>
      </c>
      <c r="H310" s="184">
        <v>5.7480000000000002</v>
      </c>
      <c r="I310" s="85">
        <f>H310*(1-Скидка_3M_EUR)</f>
        <v>5.7480000000000002</v>
      </c>
      <c r="J310" s="84"/>
      <c r="K310" s="85">
        <f t="shared" si="23"/>
        <v>0</v>
      </c>
    </row>
    <row r="311" spans="1:11" ht="11.25" customHeight="1">
      <c r="A311" s="310">
        <v>0</v>
      </c>
      <c r="B311" s="165" t="s">
        <v>766</v>
      </c>
      <c r="C311" s="191">
        <v>63104</v>
      </c>
      <c r="D311" s="182" t="s">
        <v>1149</v>
      </c>
      <c r="E311" s="183" t="s">
        <v>1001</v>
      </c>
      <c r="F311" s="183">
        <v>1</v>
      </c>
      <c r="G311" s="183">
        <v>50</v>
      </c>
      <c r="H311" s="184">
        <v>3.6480000000000001</v>
      </c>
      <c r="I311" s="85">
        <f>H311*(1-Скидка_3M_EUR)</f>
        <v>3.6480000000000001</v>
      </c>
      <c r="J311" s="84"/>
      <c r="K311" s="85">
        <f t="shared" si="23"/>
        <v>0</v>
      </c>
    </row>
    <row r="312" spans="1:11" ht="11.25" customHeight="1">
      <c r="A312" s="310"/>
      <c r="B312" s="165"/>
      <c r="C312" s="191"/>
      <c r="D312" s="182"/>
      <c r="E312" s="183"/>
      <c r="F312" s="183"/>
      <c r="G312" s="183"/>
      <c r="H312" s="184"/>
      <c r="I312" s="85"/>
      <c r="J312" s="84"/>
      <c r="K312" s="85"/>
    </row>
    <row r="313" spans="1:11" ht="11.25" customHeight="1">
      <c r="A313" s="310">
        <v>0</v>
      </c>
      <c r="B313" s="165" t="s">
        <v>785</v>
      </c>
      <c r="C313" s="191" t="s">
        <v>1150</v>
      </c>
      <c r="D313" s="182" t="s">
        <v>1151</v>
      </c>
      <c r="E313" s="183" t="s">
        <v>1001</v>
      </c>
      <c r="F313" s="183">
        <v>1</v>
      </c>
      <c r="G313" s="183">
        <v>100</v>
      </c>
      <c r="H313" s="184">
        <v>2.016</v>
      </c>
      <c r="I313" s="85">
        <f>H313*(1-Скидка_3M_EUR)</f>
        <v>2.016</v>
      </c>
      <c r="J313" s="84"/>
      <c r="K313" s="85">
        <f t="shared" si="23"/>
        <v>0</v>
      </c>
    </row>
    <row r="314" spans="1:11" ht="11.25" customHeight="1">
      <c r="A314" s="310">
        <v>0</v>
      </c>
      <c r="B314" s="165" t="s">
        <v>785</v>
      </c>
      <c r="C314" s="191" t="s">
        <v>1152</v>
      </c>
      <c r="D314" s="182" t="s">
        <v>1153</v>
      </c>
      <c r="E314" s="183" t="s">
        <v>1001</v>
      </c>
      <c r="F314" s="183">
        <v>1</v>
      </c>
      <c r="G314" s="183">
        <v>100</v>
      </c>
      <c r="H314" s="184">
        <v>2.2200000000000002</v>
      </c>
      <c r="I314" s="85">
        <f>H314*(1-Скидка_3M_EUR)</f>
        <v>2.2200000000000002</v>
      </c>
      <c r="J314" s="84"/>
      <c r="K314" s="85">
        <f t="shared" si="23"/>
        <v>0</v>
      </c>
    </row>
    <row r="315" spans="1:11" ht="11.25" customHeight="1">
      <c r="A315" s="310">
        <v>0</v>
      </c>
      <c r="B315" s="165" t="s">
        <v>785</v>
      </c>
      <c r="C315" s="191" t="s">
        <v>1154</v>
      </c>
      <c r="D315" s="182" t="s">
        <v>1155</v>
      </c>
      <c r="E315" s="183" t="s">
        <v>1001</v>
      </c>
      <c r="F315" s="183">
        <v>1</v>
      </c>
      <c r="G315" s="183">
        <v>100</v>
      </c>
      <c r="H315" s="184">
        <v>2.9880000000000004</v>
      </c>
      <c r="I315" s="85">
        <f>H315*(1-Скидка_3M_EUR)</f>
        <v>2.9880000000000004</v>
      </c>
      <c r="J315" s="84"/>
      <c r="K315" s="85">
        <f t="shared" si="23"/>
        <v>0</v>
      </c>
    </row>
    <row r="316" spans="1:11" ht="11.25" customHeight="1">
      <c r="A316" s="310">
        <v>0</v>
      </c>
      <c r="B316" s="165" t="s">
        <v>785</v>
      </c>
      <c r="C316" s="191" t="s">
        <v>1156</v>
      </c>
      <c r="D316" s="182" t="s">
        <v>1157</v>
      </c>
      <c r="E316" s="183" t="s">
        <v>1001</v>
      </c>
      <c r="F316" s="183">
        <v>1</v>
      </c>
      <c r="G316" s="183">
        <v>100</v>
      </c>
      <c r="H316" s="184">
        <v>2.9640000000000004</v>
      </c>
      <c r="I316" s="85">
        <f>H316*(1-Скидка_3M_EUR)</f>
        <v>2.9640000000000004</v>
      </c>
      <c r="J316" s="84"/>
      <c r="K316" s="85">
        <f t="shared" si="23"/>
        <v>0</v>
      </c>
    </row>
    <row r="317" spans="1:11" ht="11.25" customHeight="1" thickBot="1">
      <c r="A317" s="310">
        <v>0</v>
      </c>
      <c r="B317" s="165" t="s">
        <v>785</v>
      </c>
      <c r="C317" s="199" t="s">
        <v>1158</v>
      </c>
      <c r="D317" s="185" t="s">
        <v>1159</v>
      </c>
      <c r="E317" s="186" t="s">
        <v>1001</v>
      </c>
      <c r="F317" s="186">
        <v>1</v>
      </c>
      <c r="G317" s="186">
        <v>100</v>
      </c>
      <c r="H317" s="187">
        <v>3.1079999999999997</v>
      </c>
      <c r="I317" s="85">
        <f>H317*(1-Скидка_3M_EUR)</f>
        <v>3.1079999999999997</v>
      </c>
      <c r="J317" s="84"/>
      <c r="K317" s="85">
        <f t="shared" si="23"/>
        <v>0</v>
      </c>
    </row>
    <row r="318" spans="1:11" ht="11.25" customHeight="1" thickBot="1">
      <c r="A318" s="310"/>
      <c r="B318" s="165"/>
      <c r="C318" s="355" t="s">
        <v>786</v>
      </c>
      <c r="D318" s="355"/>
      <c r="E318" s="355"/>
      <c r="F318" s="355"/>
      <c r="G318" s="355"/>
      <c r="H318" s="301"/>
      <c r="I318" s="85"/>
      <c r="J318" s="84"/>
      <c r="K318" s="85"/>
    </row>
    <row r="319" spans="1:11" ht="11.25" customHeight="1">
      <c r="A319" s="310">
        <v>0</v>
      </c>
      <c r="B319" s="165" t="s">
        <v>766</v>
      </c>
      <c r="C319" s="200" t="s">
        <v>4998</v>
      </c>
      <c r="D319" s="188" t="s">
        <v>1160</v>
      </c>
      <c r="E319" s="189" t="s">
        <v>1161</v>
      </c>
      <c r="F319" s="189">
        <v>1</v>
      </c>
      <c r="G319" s="189">
        <v>1</v>
      </c>
      <c r="H319" s="190">
        <v>122.34</v>
      </c>
      <c r="I319" s="85">
        <f>H319*(1-Скидка_3M_EUR)</f>
        <v>122.34</v>
      </c>
      <c r="J319" s="84"/>
      <c r="K319" s="85">
        <f t="shared" si="23"/>
        <v>0</v>
      </c>
    </row>
    <row r="320" spans="1:11" ht="11.25" customHeight="1">
      <c r="A320" s="310">
        <v>0</v>
      </c>
      <c r="B320" s="165" t="s">
        <v>766</v>
      </c>
      <c r="C320" s="191">
        <v>88928</v>
      </c>
      <c r="D320" s="182" t="s">
        <v>1162</v>
      </c>
      <c r="E320" s="183" t="s">
        <v>1011</v>
      </c>
      <c r="F320" s="183">
        <v>1</v>
      </c>
      <c r="G320" s="183">
        <v>1</v>
      </c>
      <c r="H320" s="184">
        <v>122.34</v>
      </c>
      <c r="I320" s="85">
        <f>H320*(1-Скидка_3M_EUR)</f>
        <v>122.34</v>
      </c>
      <c r="J320" s="84"/>
      <c r="K320" s="85">
        <f t="shared" si="23"/>
        <v>0</v>
      </c>
    </row>
    <row r="321" spans="1:11" ht="11.25" customHeight="1">
      <c r="A321" s="310">
        <v>0</v>
      </c>
      <c r="B321" s="165" t="s">
        <v>766</v>
      </c>
      <c r="C321" s="191">
        <v>88925</v>
      </c>
      <c r="D321" s="182" t="s">
        <v>1163</v>
      </c>
      <c r="E321" s="183" t="s">
        <v>1011</v>
      </c>
      <c r="F321" s="183">
        <v>1</v>
      </c>
      <c r="G321" s="183">
        <v>1</v>
      </c>
      <c r="H321" s="184">
        <v>122.34</v>
      </c>
      <c r="I321" s="85">
        <f>H321*(1-Скидка_3M_EUR)</f>
        <v>122.34</v>
      </c>
      <c r="J321" s="84"/>
      <c r="K321" s="85">
        <f t="shared" si="23"/>
        <v>0</v>
      </c>
    </row>
    <row r="322" spans="1:11" ht="11.25" customHeight="1">
      <c r="A322" s="310">
        <v>0</v>
      </c>
      <c r="B322" s="165" t="s">
        <v>766</v>
      </c>
      <c r="C322" s="191" t="s">
        <v>4999</v>
      </c>
      <c r="D322" s="182" t="s">
        <v>1164</v>
      </c>
      <c r="E322" s="183" t="s">
        <v>1161</v>
      </c>
      <c r="F322" s="183">
        <v>1</v>
      </c>
      <c r="G322" s="183">
        <v>1</v>
      </c>
      <c r="H322" s="184">
        <v>253.488</v>
      </c>
      <c r="I322" s="85">
        <f>H322*(1-Скидка_3M_EUR)</f>
        <v>253.488</v>
      </c>
      <c r="J322" s="84"/>
      <c r="K322" s="85">
        <f t="shared" si="23"/>
        <v>0</v>
      </c>
    </row>
    <row r="323" spans="1:11" ht="11.25" customHeight="1">
      <c r="A323" s="310">
        <v>0</v>
      </c>
      <c r="B323" s="165" t="s">
        <v>766</v>
      </c>
      <c r="C323" s="191" t="s">
        <v>1165</v>
      </c>
      <c r="D323" s="182" t="s">
        <v>1166</v>
      </c>
      <c r="E323" s="183" t="s">
        <v>1024</v>
      </c>
      <c r="F323" s="183">
        <v>1</v>
      </c>
      <c r="G323" s="183">
        <v>1</v>
      </c>
      <c r="H323" s="184">
        <v>114.732</v>
      </c>
      <c r="I323" s="85">
        <f>H323*(1-Скидка_3M_EUR)</f>
        <v>114.732</v>
      </c>
      <c r="J323" s="84"/>
      <c r="K323" s="85">
        <f t="shared" si="23"/>
        <v>0</v>
      </c>
    </row>
    <row r="324" spans="1:11" ht="11.25" customHeight="1">
      <c r="A324" s="310"/>
      <c r="B324" s="165"/>
      <c r="C324" s="191"/>
      <c r="D324" s="182" t="s">
        <v>1167</v>
      </c>
      <c r="E324" s="183">
        <v>0</v>
      </c>
      <c r="F324" s="183">
        <v>0</v>
      </c>
      <c r="G324" s="183">
        <v>0</v>
      </c>
      <c r="H324" s="184">
        <v>0</v>
      </c>
      <c r="I324" s="85"/>
      <c r="J324" s="84"/>
      <c r="K324" s="85"/>
    </row>
    <row r="325" spans="1:11" ht="11.25" customHeight="1" thickBot="1">
      <c r="A325" s="310">
        <v>0</v>
      </c>
      <c r="B325" s="165" t="s">
        <v>769</v>
      </c>
      <c r="C325" s="199" t="s">
        <v>1168</v>
      </c>
      <c r="D325" s="185" t="s">
        <v>1169</v>
      </c>
      <c r="E325" s="186" t="s">
        <v>1006</v>
      </c>
      <c r="F325" s="186">
        <v>1</v>
      </c>
      <c r="G325" s="186">
        <v>1</v>
      </c>
      <c r="H325" s="187">
        <v>75.900000000000006</v>
      </c>
      <c r="I325" s="85">
        <f>H325*(1-Скидка_3M_EUR)</f>
        <v>75.900000000000006</v>
      </c>
      <c r="J325" s="84"/>
      <c r="K325" s="85">
        <f t="shared" si="23"/>
        <v>0</v>
      </c>
    </row>
    <row r="326" spans="1:11" ht="11.25" customHeight="1" thickBot="1">
      <c r="A326" s="310"/>
      <c r="B326" s="165"/>
      <c r="C326" s="355" t="s">
        <v>787</v>
      </c>
      <c r="D326" s="355"/>
      <c r="E326" s="355"/>
      <c r="F326" s="355"/>
      <c r="G326" s="355"/>
      <c r="H326" s="301"/>
      <c r="I326" s="85"/>
      <c r="J326" s="84"/>
      <c r="K326" s="85"/>
    </row>
    <row r="327" spans="1:11" ht="11.25" customHeight="1" thickBot="1">
      <c r="A327" s="310"/>
      <c r="B327" s="165"/>
      <c r="C327" s="355" t="s">
        <v>788</v>
      </c>
      <c r="D327" s="355"/>
      <c r="E327" s="355"/>
      <c r="F327" s="355"/>
      <c r="G327" s="355"/>
      <c r="H327" s="301"/>
      <c r="I327" s="85"/>
      <c r="J327" s="84"/>
      <c r="K327" s="85"/>
    </row>
    <row r="328" spans="1:11" ht="11.25" customHeight="1">
      <c r="A328" s="310">
        <v>0</v>
      </c>
      <c r="B328" s="165" t="s">
        <v>789</v>
      </c>
      <c r="C328" s="200">
        <v>28505</v>
      </c>
      <c r="D328" s="188" t="s">
        <v>1170</v>
      </c>
      <c r="E328" s="189" t="s">
        <v>817</v>
      </c>
      <c r="F328" s="189">
        <v>1</v>
      </c>
      <c r="G328" s="189">
        <v>1</v>
      </c>
      <c r="H328" s="190">
        <v>364.71600000000001</v>
      </c>
      <c r="I328" s="85">
        <f>H328*(1-Скидка_3M_EUR)</f>
        <v>364.71600000000001</v>
      </c>
      <c r="J328" s="84"/>
      <c r="K328" s="85">
        <f t="shared" si="23"/>
        <v>0</v>
      </c>
    </row>
    <row r="329" spans="1:11" ht="11.25" customHeight="1">
      <c r="A329" s="310">
        <v>0</v>
      </c>
      <c r="B329" s="165" t="s">
        <v>789</v>
      </c>
      <c r="C329" s="191">
        <v>28513</v>
      </c>
      <c r="D329" s="182" t="s">
        <v>1171</v>
      </c>
      <c r="E329" s="183" t="s">
        <v>817</v>
      </c>
      <c r="F329" s="183">
        <v>1</v>
      </c>
      <c r="G329" s="183">
        <v>1</v>
      </c>
      <c r="H329" s="184">
        <v>364.71600000000001</v>
      </c>
      <c r="I329" s="85">
        <f>H329*(1-Скидка_3M_EUR)</f>
        <v>364.71600000000001</v>
      </c>
      <c r="J329" s="84"/>
      <c r="K329" s="85">
        <f t="shared" si="23"/>
        <v>0</v>
      </c>
    </row>
    <row r="330" spans="1:11" ht="11.25" customHeight="1" thickBot="1">
      <c r="A330" s="310">
        <v>0</v>
      </c>
      <c r="B330" s="165" t="s">
        <v>769</v>
      </c>
      <c r="C330" s="199">
        <v>20350</v>
      </c>
      <c r="D330" s="185" t="s">
        <v>1173</v>
      </c>
      <c r="E330" s="186" t="s">
        <v>817</v>
      </c>
      <c r="F330" s="186">
        <v>1</v>
      </c>
      <c r="G330" s="186">
        <v>1</v>
      </c>
      <c r="H330" s="187">
        <v>21.588000000000001</v>
      </c>
      <c r="I330" s="85">
        <f>H330*(1-Скидка_3M_EUR)</f>
        <v>21.588000000000001</v>
      </c>
      <c r="J330" s="84"/>
      <c r="K330" s="85">
        <f t="shared" si="23"/>
        <v>0</v>
      </c>
    </row>
    <row r="331" spans="1:11" ht="11.25" customHeight="1" thickBot="1">
      <c r="A331" s="310"/>
      <c r="B331" s="165"/>
      <c r="C331" s="355" t="s">
        <v>790</v>
      </c>
      <c r="D331" s="355"/>
      <c r="E331" s="355"/>
      <c r="F331" s="355"/>
      <c r="G331" s="355"/>
      <c r="H331" s="301"/>
      <c r="I331" s="85"/>
      <c r="J331" s="84"/>
      <c r="K331" s="85"/>
    </row>
    <row r="332" spans="1:11" ht="11.25" customHeight="1">
      <c r="A332" s="310">
        <v>0</v>
      </c>
      <c r="B332" s="165" t="s">
        <v>789</v>
      </c>
      <c r="C332" s="200">
        <v>28506</v>
      </c>
      <c r="D332" s="188" t="s">
        <v>1174</v>
      </c>
      <c r="E332" s="189" t="s">
        <v>817</v>
      </c>
      <c r="F332" s="189">
        <v>1</v>
      </c>
      <c r="G332" s="189">
        <v>1</v>
      </c>
      <c r="H332" s="190">
        <v>315.21600000000001</v>
      </c>
      <c r="I332" s="85">
        <f>H332*(1-Скидка_3M_EUR)</f>
        <v>315.21600000000001</v>
      </c>
      <c r="J332" s="84"/>
      <c r="K332" s="85">
        <f t="shared" si="23"/>
        <v>0</v>
      </c>
    </row>
    <row r="333" spans="1:11" ht="11.25" customHeight="1">
      <c r="A333" s="310">
        <v>0</v>
      </c>
      <c r="B333" s="165" t="s">
        <v>789</v>
      </c>
      <c r="C333" s="191">
        <v>28507</v>
      </c>
      <c r="D333" s="182" t="s">
        <v>1175</v>
      </c>
      <c r="E333" s="183" t="s">
        <v>817</v>
      </c>
      <c r="F333" s="183">
        <v>1</v>
      </c>
      <c r="G333" s="183">
        <v>1</v>
      </c>
      <c r="H333" s="184">
        <v>315.21600000000001</v>
      </c>
      <c r="I333" s="85">
        <f>H333*(1-Скидка_3M_EUR)</f>
        <v>315.21600000000001</v>
      </c>
      <c r="J333" s="84"/>
      <c r="K333" s="85">
        <f t="shared" si="23"/>
        <v>0</v>
      </c>
    </row>
    <row r="334" spans="1:11" ht="11.25" customHeight="1">
      <c r="A334" s="310">
        <v>0</v>
      </c>
      <c r="B334" s="165" t="s">
        <v>789</v>
      </c>
      <c r="C334" s="191" t="s">
        <v>1176</v>
      </c>
      <c r="D334" s="182" t="s">
        <v>1177</v>
      </c>
      <c r="E334" s="183" t="s">
        <v>817</v>
      </c>
      <c r="F334" s="183">
        <v>1</v>
      </c>
      <c r="G334" s="183">
        <v>1</v>
      </c>
      <c r="H334" s="184">
        <v>340.452</v>
      </c>
      <c r="I334" s="85">
        <f>H334*(1-Скидка_3M_EUR)</f>
        <v>340.452</v>
      </c>
      <c r="J334" s="84"/>
      <c r="K334" s="85">
        <f t="shared" si="23"/>
        <v>0</v>
      </c>
    </row>
    <row r="335" spans="1:11" ht="11.25" customHeight="1">
      <c r="A335" s="310">
        <v>0</v>
      </c>
      <c r="B335" s="165" t="s">
        <v>789</v>
      </c>
      <c r="C335" s="191" t="s">
        <v>1178</v>
      </c>
      <c r="D335" s="182" t="s">
        <v>1179</v>
      </c>
      <c r="E335" s="183" t="s">
        <v>817</v>
      </c>
      <c r="F335" s="183">
        <v>1</v>
      </c>
      <c r="G335" s="183">
        <v>1</v>
      </c>
      <c r="H335" s="184">
        <v>305.71199999999999</v>
      </c>
      <c r="I335" s="85">
        <f>H335*(1-Скидка_3M_EUR)</f>
        <v>305.71199999999999</v>
      </c>
      <c r="J335" s="84"/>
      <c r="K335" s="85">
        <f t="shared" si="23"/>
        <v>0</v>
      </c>
    </row>
    <row r="336" spans="1:11" ht="11.25" customHeight="1" thickBot="1">
      <c r="A336" s="310">
        <v>0</v>
      </c>
      <c r="B336" s="165" t="s">
        <v>769</v>
      </c>
      <c r="C336" s="199" t="s">
        <v>1180</v>
      </c>
      <c r="D336" s="185" t="s">
        <v>1181</v>
      </c>
      <c r="E336" s="186" t="s">
        <v>817</v>
      </c>
      <c r="F336" s="186">
        <v>1</v>
      </c>
      <c r="G336" s="186">
        <v>1</v>
      </c>
      <c r="H336" s="187">
        <v>34.392000000000003</v>
      </c>
      <c r="I336" s="85">
        <f>H336*(1-Скидка_3M_EUR)</f>
        <v>34.392000000000003</v>
      </c>
      <c r="J336" s="84"/>
      <c r="K336" s="85">
        <f t="shared" si="23"/>
        <v>0</v>
      </c>
    </row>
    <row r="337" spans="1:11" ht="11.25" customHeight="1" thickBot="1">
      <c r="A337" s="310"/>
      <c r="B337" s="165"/>
      <c r="C337" s="355" t="s">
        <v>791</v>
      </c>
      <c r="D337" s="355"/>
      <c r="E337" s="355"/>
      <c r="F337" s="355"/>
      <c r="G337" s="355"/>
      <c r="H337" s="301"/>
      <c r="I337" s="85"/>
      <c r="J337" s="84"/>
      <c r="K337" s="85"/>
    </row>
    <row r="338" spans="1:11" ht="11.25" customHeight="1">
      <c r="A338" s="310">
        <v>0</v>
      </c>
      <c r="B338" s="165" t="s">
        <v>789</v>
      </c>
      <c r="C338" s="200">
        <v>28502</v>
      </c>
      <c r="D338" s="188" t="s">
        <v>1182</v>
      </c>
      <c r="E338" s="189" t="s">
        <v>817</v>
      </c>
      <c r="F338" s="189">
        <v>1</v>
      </c>
      <c r="G338" s="189">
        <v>1</v>
      </c>
      <c r="H338" s="190">
        <v>326.65199999999999</v>
      </c>
      <c r="I338" s="85">
        <f t="shared" ref="I338:I344" si="24">H338*(1-Скидка_3M_EUR)</f>
        <v>326.65199999999999</v>
      </c>
      <c r="J338" s="84"/>
      <c r="K338" s="85">
        <f t="shared" si="23"/>
        <v>0</v>
      </c>
    </row>
    <row r="339" spans="1:11" ht="11.25" customHeight="1">
      <c r="A339" s="310">
        <v>0</v>
      </c>
      <c r="B339" s="165" t="s">
        <v>789</v>
      </c>
      <c r="C339" s="191">
        <v>28508</v>
      </c>
      <c r="D339" s="182" t="s">
        <v>1183</v>
      </c>
      <c r="E339" s="183" t="s">
        <v>817</v>
      </c>
      <c r="F339" s="183">
        <v>1</v>
      </c>
      <c r="G339" s="183">
        <v>1</v>
      </c>
      <c r="H339" s="184">
        <v>326.65199999999999</v>
      </c>
      <c r="I339" s="85">
        <f t="shared" si="24"/>
        <v>326.65199999999999</v>
      </c>
      <c r="J339" s="84"/>
      <c r="K339" s="85">
        <f t="shared" si="23"/>
        <v>0</v>
      </c>
    </row>
    <row r="340" spans="1:11" ht="11.25" customHeight="1">
      <c r="A340" s="310">
        <v>0</v>
      </c>
      <c r="B340" s="165" t="s">
        <v>789</v>
      </c>
      <c r="C340" s="191" t="s">
        <v>1184</v>
      </c>
      <c r="D340" s="182" t="s">
        <v>1185</v>
      </c>
      <c r="E340" s="183" t="s">
        <v>817</v>
      </c>
      <c r="F340" s="183">
        <v>1</v>
      </c>
      <c r="G340" s="183">
        <v>1</v>
      </c>
      <c r="H340" s="184">
        <v>326.65199999999999</v>
      </c>
      <c r="I340" s="85">
        <f t="shared" si="24"/>
        <v>326.65199999999999</v>
      </c>
      <c r="J340" s="84"/>
      <c r="K340" s="85">
        <f t="shared" si="23"/>
        <v>0</v>
      </c>
    </row>
    <row r="341" spans="1:11" ht="11.25" customHeight="1">
      <c r="A341" s="310">
        <v>0</v>
      </c>
      <c r="B341" s="165" t="s">
        <v>789</v>
      </c>
      <c r="C341" s="191" t="s">
        <v>1186</v>
      </c>
      <c r="D341" s="182" t="s">
        <v>1187</v>
      </c>
      <c r="E341" s="183" t="s">
        <v>817</v>
      </c>
      <c r="F341" s="183">
        <v>1</v>
      </c>
      <c r="G341" s="183">
        <v>1</v>
      </c>
      <c r="H341" s="184">
        <v>351.96</v>
      </c>
      <c r="I341" s="85">
        <f t="shared" si="24"/>
        <v>351.96</v>
      </c>
      <c r="J341" s="84"/>
      <c r="K341" s="85">
        <f t="shared" si="23"/>
        <v>0</v>
      </c>
    </row>
    <row r="342" spans="1:11" ht="11.25" customHeight="1">
      <c r="A342" s="310">
        <v>0</v>
      </c>
      <c r="B342" s="165" t="s">
        <v>789</v>
      </c>
      <c r="C342" s="191" t="s">
        <v>1188</v>
      </c>
      <c r="D342" s="182" t="s">
        <v>1189</v>
      </c>
      <c r="E342" s="183" t="s">
        <v>817</v>
      </c>
      <c r="F342" s="183">
        <v>1</v>
      </c>
      <c r="G342" s="183">
        <v>1</v>
      </c>
      <c r="H342" s="184">
        <v>351.96</v>
      </c>
      <c r="I342" s="85">
        <f t="shared" si="24"/>
        <v>351.96</v>
      </c>
      <c r="J342" s="84"/>
      <c r="K342" s="85">
        <f t="shared" si="23"/>
        <v>0</v>
      </c>
    </row>
    <row r="343" spans="1:11" ht="11.25" customHeight="1">
      <c r="A343" s="310">
        <v>0</v>
      </c>
      <c r="B343" s="165" t="s">
        <v>789</v>
      </c>
      <c r="C343" s="191" t="s">
        <v>1190</v>
      </c>
      <c r="D343" s="182" t="s">
        <v>1191</v>
      </c>
      <c r="E343" s="183" t="s">
        <v>817</v>
      </c>
      <c r="F343" s="183">
        <v>1</v>
      </c>
      <c r="G343" s="183">
        <v>1</v>
      </c>
      <c r="H343" s="184">
        <v>340.452</v>
      </c>
      <c r="I343" s="85">
        <f t="shared" si="24"/>
        <v>340.452</v>
      </c>
      <c r="J343" s="84"/>
      <c r="K343" s="85">
        <f t="shared" si="23"/>
        <v>0</v>
      </c>
    </row>
    <row r="344" spans="1:11" ht="11.25" customHeight="1" thickBot="1">
      <c r="A344" s="310">
        <v>0</v>
      </c>
      <c r="B344" s="165" t="s">
        <v>769</v>
      </c>
      <c r="C344" s="199" t="s">
        <v>1192</v>
      </c>
      <c r="D344" s="185" t="s">
        <v>1193</v>
      </c>
      <c r="E344" s="186" t="s">
        <v>817</v>
      </c>
      <c r="F344" s="186">
        <v>1</v>
      </c>
      <c r="G344" s="186">
        <v>1</v>
      </c>
      <c r="H344" s="187">
        <v>50.328000000000003</v>
      </c>
      <c r="I344" s="85">
        <f t="shared" si="24"/>
        <v>50.328000000000003</v>
      </c>
      <c r="J344" s="84"/>
      <c r="K344" s="85">
        <f t="shared" si="23"/>
        <v>0</v>
      </c>
    </row>
    <row r="345" spans="1:11" ht="11.25" customHeight="1" thickBot="1">
      <c r="A345" s="310"/>
      <c r="B345" s="165"/>
      <c r="C345" s="355" t="s">
        <v>792</v>
      </c>
      <c r="D345" s="355"/>
      <c r="E345" s="355"/>
      <c r="F345" s="355"/>
      <c r="G345" s="355"/>
      <c r="H345" s="301"/>
      <c r="I345" s="85"/>
      <c r="J345" s="84"/>
      <c r="K345" s="85"/>
    </row>
    <row r="346" spans="1:11" ht="11.25" customHeight="1">
      <c r="A346" s="310">
        <v>0</v>
      </c>
      <c r="B346" s="165" t="s">
        <v>789</v>
      </c>
      <c r="C346" s="200" t="s">
        <v>1194</v>
      </c>
      <c r="D346" s="188" t="s">
        <v>1195</v>
      </c>
      <c r="E346" s="189" t="s">
        <v>817</v>
      </c>
      <c r="F346" s="189">
        <v>1</v>
      </c>
      <c r="G346" s="189">
        <v>1</v>
      </c>
      <c r="H346" s="190">
        <v>353.64</v>
      </c>
      <c r="I346" s="85">
        <f>H346*(1-Скидка_3M_EUR)</f>
        <v>353.64</v>
      </c>
      <c r="J346" s="84"/>
      <c r="K346" s="85">
        <f t="shared" si="23"/>
        <v>0</v>
      </c>
    </row>
    <row r="347" spans="1:11" ht="11.25" customHeight="1">
      <c r="A347" s="310">
        <v>0</v>
      </c>
      <c r="B347" s="165" t="s">
        <v>789</v>
      </c>
      <c r="C347" s="191" t="s">
        <v>1196</v>
      </c>
      <c r="D347" s="182" t="s">
        <v>1197</v>
      </c>
      <c r="E347" s="183" t="s">
        <v>817</v>
      </c>
      <c r="F347" s="183">
        <v>1</v>
      </c>
      <c r="G347" s="183">
        <v>1</v>
      </c>
      <c r="H347" s="184">
        <v>353.64</v>
      </c>
      <c r="I347" s="85">
        <f>H347*(1-Скидка_3M_EUR)</f>
        <v>353.64</v>
      </c>
      <c r="J347" s="84"/>
      <c r="K347" s="85">
        <f t="shared" ref="K347:K385" si="25">I347*J347</f>
        <v>0</v>
      </c>
    </row>
    <row r="348" spans="1:11" ht="11.25" customHeight="1" thickBot="1">
      <c r="A348" s="310">
        <v>0</v>
      </c>
      <c r="B348" s="165" t="s">
        <v>769</v>
      </c>
      <c r="C348" s="199">
        <v>64412</v>
      </c>
      <c r="D348" s="185" t="s">
        <v>1198</v>
      </c>
      <c r="E348" s="186" t="s">
        <v>817</v>
      </c>
      <c r="F348" s="186">
        <v>1</v>
      </c>
      <c r="G348" s="186">
        <v>1</v>
      </c>
      <c r="H348" s="187">
        <v>37.704000000000001</v>
      </c>
      <c r="I348" s="85">
        <f>H348*(1-Скидка_3M_EUR)</f>
        <v>37.704000000000001</v>
      </c>
      <c r="J348" s="84"/>
      <c r="K348" s="85">
        <f t="shared" si="25"/>
        <v>0</v>
      </c>
    </row>
    <row r="349" spans="1:11" ht="11.25" customHeight="1" thickBot="1">
      <c r="A349" s="310"/>
      <c r="B349" s="165"/>
      <c r="C349" s="355" t="s">
        <v>793</v>
      </c>
      <c r="D349" s="355"/>
      <c r="E349" s="355"/>
      <c r="F349" s="355"/>
      <c r="G349" s="355"/>
      <c r="H349" s="301"/>
      <c r="I349" s="85"/>
      <c r="J349" s="84"/>
      <c r="K349" s="85"/>
    </row>
    <row r="350" spans="1:11" ht="11.25" customHeight="1">
      <c r="A350" s="310">
        <v>0</v>
      </c>
      <c r="B350" s="165" t="s">
        <v>789</v>
      </c>
      <c r="C350" s="200" t="s">
        <v>1199</v>
      </c>
      <c r="D350" s="188" t="s">
        <v>1200</v>
      </c>
      <c r="E350" s="189" t="s">
        <v>1006</v>
      </c>
      <c r="F350" s="189">
        <v>1</v>
      </c>
      <c r="G350" s="189">
        <v>1</v>
      </c>
      <c r="H350" s="190">
        <v>771.75599999999997</v>
      </c>
      <c r="I350" s="85">
        <f>H350*(1-Скидка_3M_EUR)</f>
        <v>771.75599999999997</v>
      </c>
      <c r="J350" s="84"/>
      <c r="K350" s="85">
        <f t="shared" si="25"/>
        <v>0</v>
      </c>
    </row>
    <row r="351" spans="1:11" ht="11.25" customHeight="1" thickBot="1">
      <c r="A351" s="310">
        <v>0</v>
      </c>
      <c r="B351" s="165" t="s">
        <v>789</v>
      </c>
      <c r="C351" s="199" t="s">
        <v>1201</v>
      </c>
      <c r="D351" s="185" t="s">
        <v>1202</v>
      </c>
      <c r="E351" s="186" t="s">
        <v>1006</v>
      </c>
      <c r="F351" s="186">
        <v>1</v>
      </c>
      <c r="G351" s="186">
        <v>1</v>
      </c>
      <c r="H351" s="187">
        <v>757.00800000000004</v>
      </c>
      <c r="I351" s="85">
        <f>H351*(1-Скидка_3M_EUR)</f>
        <v>757.00800000000004</v>
      </c>
      <c r="J351" s="84"/>
      <c r="K351" s="85">
        <f t="shared" si="25"/>
        <v>0</v>
      </c>
    </row>
    <row r="352" spans="1:11" ht="11.25" customHeight="1" thickBot="1">
      <c r="A352" s="310"/>
      <c r="B352" s="165"/>
      <c r="C352" s="355" t="s">
        <v>794</v>
      </c>
      <c r="D352" s="355"/>
      <c r="E352" s="355"/>
      <c r="F352" s="355"/>
      <c r="G352" s="355"/>
      <c r="H352" s="301"/>
      <c r="I352" s="85"/>
      <c r="J352" s="84"/>
      <c r="K352" s="85"/>
    </row>
    <row r="353" spans="1:11" ht="11.25" customHeight="1">
      <c r="A353" s="310">
        <v>0</v>
      </c>
      <c r="B353" s="165" t="s">
        <v>789</v>
      </c>
      <c r="C353" s="200">
        <v>25128</v>
      </c>
      <c r="D353" s="188" t="s">
        <v>1203</v>
      </c>
      <c r="E353" s="189" t="s">
        <v>1006</v>
      </c>
      <c r="F353" s="189">
        <v>1</v>
      </c>
      <c r="G353" s="189">
        <v>1</v>
      </c>
      <c r="H353" s="190">
        <v>688.09199999999998</v>
      </c>
      <c r="I353" s="85">
        <f>H353*(1-Скидка_3M_EUR)</f>
        <v>688.09199999999998</v>
      </c>
      <c r="J353" s="84"/>
      <c r="K353" s="85">
        <f t="shared" si="25"/>
        <v>0</v>
      </c>
    </row>
    <row r="354" spans="1:11" ht="11.25" customHeight="1">
      <c r="A354" s="310">
        <v>0</v>
      </c>
      <c r="B354" s="165" t="s">
        <v>789</v>
      </c>
      <c r="C354" s="191" t="s">
        <v>1204</v>
      </c>
      <c r="D354" s="182" t="s">
        <v>1205</v>
      </c>
      <c r="E354" s="183" t="s">
        <v>1006</v>
      </c>
      <c r="F354" s="183">
        <v>1</v>
      </c>
      <c r="G354" s="183">
        <v>1</v>
      </c>
      <c r="H354" s="184">
        <v>636.40800000000002</v>
      </c>
      <c r="I354" s="85">
        <f>H354*(1-Скидка_3M_EUR)</f>
        <v>636.40800000000002</v>
      </c>
      <c r="J354" s="84"/>
      <c r="K354" s="85">
        <f t="shared" si="25"/>
        <v>0</v>
      </c>
    </row>
    <row r="355" spans="1:11" ht="11.25" customHeight="1" thickBot="1">
      <c r="A355" s="310">
        <v>0</v>
      </c>
      <c r="B355" s="165" t="s">
        <v>789</v>
      </c>
      <c r="C355" s="199" t="s">
        <v>1206</v>
      </c>
      <c r="D355" s="185" t="s">
        <v>1207</v>
      </c>
      <c r="E355" s="186" t="s">
        <v>817</v>
      </c>
      <c r="F355" s="186">
        <v>1</v>
      </c>
      <c r="G355" s="186">
        <v>1</v>
      </c>
      <c r="H355" s="187">
        <v>427.96799999999996</v>
      </c>
      <c r="I355" s="85">
        <f>H355*(1-Скидка_3M_EUR)</f>
        <v>427.96799999999996</v>
      </c>
      <c r="J355" s="84"/>
      <c r="K355" s="85">
        <f t="shared" si="25"/>
        <v>0</v>
      </c>
    </row>
    <row r="356" spans="1:11" ht="11.25" customHeight="1" thickBot="1">
      <c r="A356" s="310"/>
      <c r="B356" s="165"/>
      <c r="C356" s="355" t="s">
        <v>795</v>
      </c>
      <c r="D356" s="355"/>
      <c r="E356" s="355"/>
      <c r="F356" s="355"/>
      <c r="G356" s="355"/>
      <c r="H356" s="301"/>
      <c r="I356" s="85"/>
      <c r="J356" s="84"/>
      <c r="K356" s="85"/>
    </row>
    <row r="357" spans="1:11" ht="11.25" customHeight="1">
      <c r="A357" s="310">
        <v>0</v>
      </c>
      <c r="B357" s="165" t="s">
        <v>769</v>
      </c>
      <c r="C357" s="200">
        <v>20350</v>
      </c>
      <c r="D357" s="188" t="s">
        <v>1208</v>
      </c>
      <c r="E357" s="189" t="s">
        <v>1006</v>
      </c>
      <c r="F357" s="189">
        <v>1</v>
      </c>
      <c r="G357" s="189">
        <v>10</v>
      </c>
      <c r="H357" s="190">
        <v>21.588000000000001</v>
      </c>
      <c r="I357" s="85">
        <f t="shared" ref="I357:I363" si="26">H357*(1-Скидка_3M_EUR)</f>
        <v>21.588000000000001</v>
      </c>
      <c r="J357" s="84"/>
      <c r="K357" s="85">
        <f t="shared" si="25"/>
        <v>0</v>
      </c>
    </row>
    <row r="358" spans="1:11" ht="11.25" customHeight="1">
      <c r="A358" s="310">
        <v>0</v>
      </c>
      <c r="B358" s="165" t="s">
        <v>769</v>
      </c>
      <c r="C358" s="191" t="s">
        <v>1180</v>
      </c>
      <c r="D358" s="182" t="s">
        <v>1209</v>
      </c>
      <c r="E358" s="183" t="s">
        <v>1006</v>
      </c>
      <c r="F358" s="183">
        <v>1</v>
      </c>
      <c r="G358" s="183">
        <v>10</v>
      </c>
      <c r="H358" s="184">
        <v>34.392000000000003</v>
      </c>
      <c r="I358" s="85">
        <f t="shared" si="26"/>
        <v>34.392000000000003</v>
      </c>
      <c r="J358" s="84"/>
      <c r="K358" s="85">
        <f t="shared" si="25"/>
        <v>0</v>
      </c>
    </row>
    <row r="359" spans="1:11" ht="11.25" customHeight="1">
      <c r="A359" s="310">
        <v>0</v>
      </c>
      <c r="B359" s="165" t="s">
        <v>769</v>
      </c>
      <c r="C359" s="191">
        <v>20465</v>
      </c>
      <c r="D359" s="182" t="s">
        <v>1210</v>
      </c>
      <c r="E359" s="183" t="s">
        <v>1006</v>
      </c>
      <c r="F359" s="183">
        <v>1</v>
      </c>
      <c r="G359" s="183">
        <v>10</v>
      </c>
      <c r="H359" s="184">
        <v>50.328000000000003</v>
      </c>
      <c r="I359" s="85">
        <f t="shared" si="26"/>
        <v>50.328000000000003</v>
      </c>
      <c r="J359" s="84"/>
      <c r="K359" s="85">
        <f t="shared" si="25"/>
        <v>0</v>
      </c>
    </row>
    <row r="360" spans="1:11" ht="11.25" customHeight="1">
      <c r="A360" s="310">
        <v>0</v>
      </c>
      <c r="B360" s="165" t="s">
        <v>769</v>
      </c>
      <c r="C360" s="191" t="s">
        <v>1211</v>
      </c>
      <c r="D360" s="182" t="s">
        <v>1212</v>
      </c>
      <c r="E360" s="183" t="s">
        <v>1006</v>
      </c>
      <c r="F360" s="183">
        <v>1</v>
      </c>
      <c r="G360" s="183">
        <v>10</v>
      </c>
      <c r="H360" s="184">
        <v>49.776000000000003</v>
      </c>
      <c r="I360" s="85">
        <f t="shared" si="26"/>
        <v>49.776000000000003</v>
      </c>
      <c r="J360" s="84"/>
      <c r="K360" s="85">
        <f t="shared" si="25"/>
        <v>0</v>
      </c>
    </row>
    <row r="361" spans="1:11" ht="11.25" customHeight="1">
      <c r="A361" s="310">
        <v>0</v>
      </c>
      <c r="B361" s="165" t="s">
        <v>769</v>
      </c>
      <c r="C361" s="191" t="s">
        <v>1213</v>
      </c>
      <c r="D361" s="182" t="s">
        <v>1214</v>
      </c>
      <c r="E361" s="183" t="s">
        <v>1006</v>
      </c>
      <c r="F361" s="183">
        <v>1</v>
      </c>
      <c r="G361" s="183">
        <v>5</v>
      </c>
      <c r="H361" s="184">
        <v>9.7200000000000006</v>
      </c>
      <c r="I361" s="85">
        <f t="shared" si="26"/>
        <v>9.7200000000000006</v>
      </c>
      <c r="J361" s="84"/>
      <c r="K361" s="85">
        <f t="shared" si="25"/>
        <v>0</v>
      </c>
    </row>
    <row r="362" spans="1:11" ht="11.25" customHeight="1">
      <c r="A362" s="310">
        <v>0</v>
      </c>
      <c r="B362" s="165" t="s">
        <v>769</v>
      </c>
      <c r="C362" s="191">
        <v>15012</v>
      </c>
      <c r="D362" s="182" t="s">
        <v>1215</v>
      </c>
      <c r="E362" s="183" t="s">
        <v>1006</v>
      </c>
      <c r="F362" s="183">
        <v>1</v>
      </c>
      <c r="G362" s="183">
        <v>5</v>
      </c>
      <c r="H362" s="184">
        <v>24.6</v>
      </c>
      <c r="I362" s="85">
        <f t="shared" si="26"/>
        <v>24.6</v>
      </c>
      <c r="J362" s="84"/>
      <c r="K362" s="85">
        <f t="shared" si="25"/>
        <v>0</v>
      </c>
    </row>
    <row r="363" spans="1:11" ht="12" customHeight="1" thickBot="1">
      <c r="A363" s="310">
        <v>0</v>
      </c>
      <c r="B363" s="165" t="s">
        <v>769</v>
      </c>
      <c r="C363" s="191">
        <v>20452</v>
      </c>
      <c r="D363" s="182" t="s">
        <v>1216</v>
      </c>
      <c r="E363" s="183" t="s">
        <v>1006</v>
      </c>
      <c r="F363" s="183">
        <v>1</v>
      </c>
      <c r="G363" s="183">
        <v>50</v>
      </c>
      <c r="H363" s="184">
        <v>5.5919999999999996</v>
      </c>
      <c r="I363" s="85">
        <f t="shared" si="26"/>
        <v>5.5919999999999996</v>
      </c>
      <c r="J363" s="84"/>
      <c r="K363" s="85">
        <f t="shared" si="25"/>
        <v>0</v>
      </c>
    </row>
    <row r="364" spans="1:11" ht="12" customHeight="1" thickBot="1">
      <c r="A364" s="310">
        <v>0</v>
      </c>
      <c r="B364" s="165"/>
      <c r="C364" s="355" t="s">
        <v>3766</v>
      </c>
      <c r="D364" s="355"/>
      <c r="E364" s="355"/>
      <c r="F364" s="355"/>
      <c r="G364" s="355"/>
      <c r="H364" s="301"/>
      <c r="I364" s="85">
        <f>H364*(1-Скидка_3M_EUR)</f>
        <v>0</v>
      </c>
      <c r="J364" s="84"/>
      <c r="K364" s="85">
        <f>I364*J364</f>
        <v>0</v>
      </c>
    </row>
    <row r="365" spans="1:11" ht="12" customHeight="1">
      <c r="A365" s="310">
        <v>0</v>
      </c>
      <c r="B365" s="165" t="s">
        <v>3767</v>
      </c>
      <c r="C365" s="191">
        <v>28366</v>
      </c>
      <c r="D365" s="182" t="s">
        <v>3768</v>
      </c>
      <c r="E365" s="183" t="s">
        <v>1006</v>
      </c>
      <c r="F365" s="183">
        <v>1</v>
      </c>
      <c r="G365" s="183">
        <v>1</v>
      </c>
      <c r="H365" s="184">
        <v>516.97199999999998</v>
      </c>
      <c r="I365" s="85">
        <f>H365*(1-Скидка_3M_EUR)</f>
        <v>516.97199999999998</v>
      </c>
      <c r="J365" s="84"/>
      <c r="K365" s="85">
        <f>I365*J365</f>
        <v>0</v>
      </c>
    </row>
    <row r="366" spans="1:11" ht="12" customHeight="1">
      <c r="A366" s="310">
        <v>0</v>
      </c>
      <c r="B366" s="165" t="s">
        <v>3767</v>
      </c>
      <c r="C366" s="191">
        <v>28368</v>
      </c>
      <c r="D366" s="182" t="s">
        <v>3769</v>
      </c>
      <c r="E366" s="183" t="s">
        <v>1006</v>
      </c>
      <c r="F366" s="183">
        <v>1</v>
      </c>
      <c r="G366" s="183">
        <v>1</v>
      </c>
      <c r="H366" s="184">
        <v>62.015999999999998</v>
      </c>
      <c r="I366" s="85">
        <f>H366*(1-Скидка_3M_EUR)</f>
        <v>62.015999999999998</v>
      </c>
      <c r="J366" s="84"/>
      <c r="K366" s="85">
        <f>I366*J366</f>
        <v>0</v>
      </c>
    </row>
    <row r="367" spans="1:11" ht="12" customHeight="1">
      <c r="A367" s="310">
        <v>0</v>
      </c>
      <c r="B367" s="165" t="s">
        <v>763</v>
      </c>
      <c r="C367" s="191">
        <v>33573</v>
      </c>
      <c r="D367" s="182" t="s">
        <v>3770</v>
      </c>
      <c r="E367" s="183" t="s">
        <v>1006</v>
      </c>
      <c r="F367" s="183">
        <v>1</v>
      </c>
      <c r="G367" s="183">
        <v>1</v>
      </c>
      <c r="H367" s="184">
        <v>215.4</v>
      </c>
      <c r="I367" s="85">
        <f>H367*(1-Скидка_3M_EUR)</f>
        <v>215.4</v>
      </c>
      <c r="J367" s="84"/>
      <c r="K367" s="85">
        <f>I367*J367</f>
        <v>0</v>
      </c>
    </row>
    <row r="368" spans="1:11" ht="12" customHeight="1" thickBot="1">
      <c r="A368" s="310">
        <v>0</v>
      </c>
      <c r="B368" s="165" t="s">
        <v>763</v>
      </c>
      <c r="C368" s="191">
        <v>33575</v>
      </c>
      <c r="D368" s="182" t="s">
        <v>3771</v>
      </c>
      <c r="E368" s="183" t="s">
        <v>1006</v>
      </c>
      <c r="F368" s="183">
        <v>1</v>
      </c>
      <c r="G368" s="183">
        <v>1</v>
      </c>
      <c r="H368" s="184">
        <v>229.524</v>
      </c>
      <c r="I368" s="85">
        <f>H368*(1-Скидка_3M_EUR)</f>
        <v>229.524</v>
      </c>
      <c r="J368" s="84"/>
      <c r="K368" s="85">
        <f>I368*J368</f>
        <v>0</v>
      </c>
    </row>
    <row r="369" spans="1:11" ht="11.25" customHeight="1" thickBot="1">
      <c r="A369" s="310"/>
      <c r="B369" s="165"/>
      <c r="C369" s="355" t="s">
        <v>1217</v>
      </c>
      <c r="D369" s="355"/>
      <c r="E369" s="355"/>
      <c r="F369" s="355"/>
      <c r="G369" s="355"/>
      <c r="H369" s="301"/>
      <c r="I369" s="85"/>
      <c r="J369" s="84"/>
      <c r="K369" s="85"/>
    </row>
    <row r="370" spans="1:11" ht="11.25" customHeight="1" thickBot="1">
      <c r="A370" s="310"/>
      <c r="B370" s="165"/>
      <c r="C370" s="359" t="s">
        <v>1218</v>
      </c>
      <c r="D370" s="359"/>
      <c r="E370" s="359"/>
      <c r="F370" s="359"/>
      <c r="G370" s="359"/>
      <c r="H370" s="360"/>
      <c r="I370" s="85"/>
      <c r="J370" s="84"/>
      <c r="K370" s="85"/>
    </row>
    <row r="371" spans="1:11" ht="11.25" customHeight="1">
      <c r="A371" s="310">
        <v>0</v>
      </c>
      <c r="B371" s="165" t="s">
        <v>762</v>
      </c>
      <c r="C371" s="191">
        <v>36852</v>
      </c>
      <c r="D371" s="182" t="s">
        <v>1219</v>
      </c>
      <c r="E371" s="183" t="s">
        <v>1011</v>
      </c>
      <c r="F371" s="183">
        <v>1</v>
      </c>
      <c r="G371" s="183">
        <v>1</v>
      </c>
      <c r="H371" s="184">
        <v>485.80799999999999</v>
      </c>
      <c r="I371" s="85">
        <f>H371*(1-Скидка_3M_EUR)</f>
        <v>485.80799999999999</v>
      </c>
      <c r="J371" s="84"/>
      <c r="K371" s="85">
        <f t="shared" si="25"/>
        <v>0</v>
      </c>
    </row>
    <row r="372" spans="1:11" ht="11.25" customHeight="1">
      <c r="A372" s="310">
        <v>0</v>
      </c>
      <c r="B372" s="165" t="s">
        <v>762</v>
      </c>
      <c r="C372" s="191">
        <v>36856</v>
      </c>
      <c r="D372" s="182" t="s">
        <v>1220</v>
      </c>
      <c r="E372" s="183" t="s">
        <v>1011</v>
      </c>
      <c r="F372" s="183">
        <v>1</v>
      </c>
      <c r="G372" s="183">
        <v>1</v>
      </c>
      <c r="H372" s="184">
        <v>52.8</v>
      </c>
      <c r="I372" s="85">
        <f>H372*(1-Скидка_3M_EUR)</f>
        <v>52.8</v>
      </c>
      <c r="J372" s="84"/>
      <c r="K372" s="85">
        <f t="shared" si="25"/>
        <v>0</v>
      </c>
    </row>
    <row r="373" spans="1:11" ht="11.25" customHeight="1">
      <c r="A373" s="310">
        <v>0</v>
      </c>
      <c r="B373" s="165" t="s">
        <v>762</v>
      </c>
      <c r="C373" s="191">
        <v>36861</v>
      </c>
      <c r="D373" s="182" t="s">
        <v>1221</v>
      </c>
      <c r="E373" s="183" t="s">
        <v>1011</v>
      </c>
      <c r="F373" s="183">
        <v>1</v>
      </c>
      <c r="G373" s="183">
        <v>1</v>
      </c>
      <c r="H373" s="184">
        <v>582.69600000000003</v>
      </c>
      <c r="I373" s="85">
        <f>H373*(1-Скидка_3M_EUR)</f>
        <v>582.69600000000003</v>
      </c>
      <c r="J373" s="84"/>
      <c r="K373" s="85">
        <f t="shared" si="25"/>
        <v>0</v>
      </c>
    </row>
    <row r="374" spans="1:11" ht="11.25" customHeight="1">
      <c r="A374" s="310">
        <v>0</v>
      </c>
      <c r="B374" s="165" t="s">
        <v>762</v>
      </c>
      <c r="C374" s="191">
        <v>36862</v>
      </c>
      <c r="D374" s="182" t="s">
        <v>1222</v>
      </c>
      <c r="E374" s="183" t="s">
        <v>1006</v>
      </c>
      <c r="F374" s="183">
        <v>1</v>
      </c>
      <c r="G374" s="183">
        <v>1</v>
      </c>
      <c r="H374" s="184">
        <v>117.756</v>
      </c>
      <c r="I374" s="85">
        <f>H374*(1-Скидка_3M_EUR)</f>
        <v>117.756</v>
      </c>
      <c r="J374" s="84"/>
      <c r="K374" s="85">
        <f t="shared" si="25"/>
        <v>0</v>
      </c>
    </row>
    <row r="375" spans="1:11" ht="11.25" customHeight="1" thickBot="1">
      <c r="A375" s="310">
        <v>0</v>
      </c>
      <c r="B375" s="165" t="s">
        <v>762</v>
      </c>
      <c r="C375" s="191">
        <v>36863</v>
      </c>
      <c r="D375" s="182" t="s">
        <v>1223</v>
      </c>
      <c r="E375" s="183" t="s">
        <v>1006</v>
      </c>
      <c r="F375" s="183">
        <v>1</v>
      </c>
      <c r="G375" s="183">
        <v>1</v>
      </c>
      <c r="H375" s="184">
        <v>33.995999999999995</v>
      </c>
      <c r="I375" s="85">
        <f>H375*(1-Скидка_3M_EUR)</f>
        <v>33.995999999999995</v>
      </c>
      <c r="J375" s="84"/>
      <c r="K375" s="85">
        <f t="shared" si="25"/>
        <v>0</v>
      </c>
    </row>
    <row r="376" spans="1:11" ht="11.25" customHeight="1" thickBot="1">
      <c r="A376" s="310"/>
      <c r="B376" s="165"/>
      <c r="C376" s="355" t="s">
        <v>1224</v>
      </c>
      <c r="D376" s="355"/>
      <c r="E376" s="355"/>
      <c r="F376" s="355"/>
      <c r="G376" s="355"/>
      <c r="H376" s="301"/>
      <c r="I376" s="85"/>
      <c r="J376" s="84"/>
      <c r="K376" s="85"/>
    </row>
    <row r="377" spans="1:11" ht="11.25" customHeight="1">
      <c r="A377" s="310">
        <v>0</v>
      </c>
      <c r="B377" s="165" t="s">
        <v>762</v>
      </c>
      <c r="C377" s="191" t="s">
        <v>1225</v>
      </c>
      <c r="D377" s="182" t="s">
        <v>3296</v>
      </c>
      <c r="E377" s="183" t="s">
        <v>1011</v>
      </c>
      <c r="F377" s="183">
        <v>1</v>
      </c>
      <c r="G377" s="183">
        <v>48</v>
      </c>
      <c r="H377" s="184">
        <v>3.1680000000000001</v>
      </c>
      <c r="I377" s="85">
        <f>H377*(1-Скидка_3M_EUR)</f>
        <v>3.1680000000000001</v>
      </c>
      <c r="J377" s="84"/>
      <c r="K377" s="85">
        <f t="shared" si="25"/>
        <v>0</v>
      </c>
    </row>
    <row r="378" spans="1:11" ht="11.25" customHeight="1">
      <c r="A378" s="310">
        <v>0</v>
      </c>
      <c r="B378" s="165" t="s">
        <v>762</v>
      </c>
      <c r="C378" s="191" t="s">
        <v>1226</v>
      </c>
      <c r="D378" s="182" t="s">
        <v>3297</v>
      </c>
      <c r="E378" s="183" t="s">
        <v>1011</v>
      </c>
      <c r="F378" s="183">
        <v>1</v>
      </c>
      <c r="G378" s="183">
        <v>36</v>
      </c>
      <c r="H378" s="184">
        <v>4.032</v>
      </c>
      <c r="I378" s="85">
        <f>H378*(1-Скидка_3M_EUR)</f>
        <v>4.032</v>
      </c>
      <c r="J378" s="84"/>
      <c r="K378" s="85">
        <f t="shared" si="25"/>
        <v>0</v>
      </c>
    </row>
    <row r="379" spans="1:11" ht="11.25" customHeight="1">
      <c r="A379" s="310">
        <v>0</v>
      </c>
      <c r="B379" s="165" t="s">
        <v>762</v>
      </c>
      <c r="C379" s="191" t="s">
        <v>1227</v>
      </c>
      <c r="D379" s="182" t="s">
        <v>3298</v>
      </c>
      <c r="E379" s="183" t="s">
        <v>1011</v>
      </c>
      <c r="F379" s="183">
        <v>1</v>
      </c>
      <c r="G379" s="183">
        <v>24</v>
      </c>
      <c r="H379" s="184">
        <v>6.1440000000000001</v>
      </c>
      <c r="I379" s="85">
        <f>H379*(1-Скидка_3M_EUR)</f>
        <v>6.1440000000000001</v>
      </c>
      <c r="J379" s="84"/>
      <c r="K379" s="85">
        <f t="shared" si="25"/>
        <v>0</v>
      </c>
    </row>
    <row r="380" spans="1:11" ht="11.25" customHeight="1">
      <c r="A380" s="310">
        <v>0</v>
      </c>
      <c r="B380" s="165" t="s">
        <v>762</v>
      </c>
      <c r="C380" s="191" t="s">
        <v>1228</v>
      </c>
      <c r="D380" s="182" t="s">
        <v>3299</v>
      </c>
      <c r="E380" s="183" t="s">
        <v>1011</v>
      </c>
      <c r="F380" s="183">
        <v>1</v>
      </c>
      <c r="G380" s="183">
        <v>20</v>
      </c>
      <c r="H380" s="184">
        <v>8.1</v>
      </c>
      <c r="I380" s="85">
        <f>H380*(1-Скидка_3M_EUR)</f>
        <v>8.1</v>
      </c>
      <c r="J380" s="84"/>
      <c r="K380" s="85">
        <f t="shared" si="25"/>
        <v>0</v>
      </c>
    </row>
    <row r="381" spans="1:11" ht="11.25" customHeight="1">
      <c r="A381" s="310"/>
      <c r="B381" s="165"/>
      <c r="C381" s="191"/>
      <c r="D381" s="182"/>
      <c r="E381" s="183"/>
      <c r="F381" s="183"/>
      <c r="G381" s="183"/>
      <c r="H381" s="184"/>
      <c r="I381" s="85"/>
      <c r="J381" s="84"/>
      <c r="K381" s="85"/>
    </row>
    <row r="382" spans="1:11" ht="11.25" customHeight="1">
      <c r="A382" s="310">
        <v>0</v>
      </c>
      <c r="B382" s="165" t="s">
        <v>762</v>
      </c>
      <c r="C382" s="191" t="s">
        <v>1229</v>
      </c>
      <c r="D382" s="182" t="s">
        <v>3300</v>
      </c>
      <c r="E382" s="183" t="s">
        <v>1011</v>
      </c>
      <c r="F382" s="183">
        <v>1</v>
      </c>
      <c r="G382" s="183">
        <v>48</v>
      </c>
      <c r="H382" s="184">
        <v>2.1720000000000002</v>
      </c>
      <c r="I382" s="85">
        <f>H382*(1-Скидка_3M_EUR)</f>
        <v>2.1720000000000002</v>
      </c>
      <c r="J382" s="84"/>
      <c r="K382" s="85">
        <f t="shared" si="25"/>
        <v>0</v>
      </c>
    </row>
    <row r="383" spans="1:11" ht="11.25" customHeight="1">
      <c r="A383" s="310">
        <v>0</v>
      </c>
      <c r="B383" s="165" t="s">
        <v>762</v>
      </c>
      <c r="C383" s="191" t="s">
        <v>1230</v>
      </c>
      <c r="D383" s="182" t="s">
        <v>3301</v>
      </c>
      <c r="E383" s="183" t="s">
        <v>1011</v>
      </c>
      <c r="F383" s="183">
        <v>1</v>
      </c>
      <c r="G383" s="183">
        <v>36</v>
      </c>
      <c r="H383" s="184">
        <v>2.8079999999999998</v>
      </c>
      <c r="I383" s="85">
        <f>H383*(1-Скидка_3M_EUR)</f>
        <v>2.8079999999999998</v>
      </c>
      <c r="J383" s="84"/>
      <c r="K383" s="85">
        <f t="shared" si="25"/>
        <v>0</v>
      </c>
    </row>
    <row r="384" spans="1:11" ht="11.25" customHeight="1">
      <c r="A384" s="310">
        <v>0</v>
      </c>
      <c r="B384" s="165" t="s">
        <v>762</v>
      </c>
      <c r="C384" s="191" t="s">
        <v>1231</v>
      </c>
      <c r="D384" s="182" t="s">
        <v>3302</v>
      </c>
      <c r="E384" s="183" t="s">
        <v>1011</v>
      </c>
      <c r="F384" s="183">
        <v>1</v>
      </c>
      <c r="G384" s="183">
        <v>24</v>
      </c>
      <c r="H384" s="184">
        <v>4.32</v>
      </c>
      <c r="I384" s="85">
        <f>H384*(1-Скидка_3M_EUR)</f>
        <v>4.32</v>
      </c>
      <c r="J384" s="84"/>
      <c r="K384" s="85">
        <f t="shared" si="25"/>
        <v>0</v>
      </c>
    </row>
    <row r="385" spans="1:11" ht="11.25" customHeight="1">
      <c r="A385" s="310">
        <v>0</v>
      </c>
      <c r="B385" s="165" t="s">
        <v>762</v>
      </c>
      <c r="C385" s="191" t="s">
        <v>1232</v>
      </c>
      <c r="D385" s="182" t="s">
        <v>3303</v>
      </c>
      <c r="E385" s="183" t="s">
        <v>1011</v>
      </c>
      <c r="F385" s="183">
        <v>1</v>
      </c>
      <c r="G385" s="183">
        <v>24</v>
      </c>
      <c r="H385" s="184">
        <v>5.8559999999999999</v>
      </c>
      <c r="I385" s="85">
        <f>H385*(1-Скидка_3M_EUR)</f>
        <v>5.8559999999999999</v>
      </c>
      <c r="J385" s="84"/>
      <c r="K385" s="85">
        <f t="shared" si="25"/>
        <v>0</v>
      </c>
    </row>
    <row r="386" spans="1:11" ht="11.25" customHeight="1">
      <c r="A386" s="310"/>
      <c r="B386" s="165"/>
      <c r="C386" s="191"/>
      <c r="D386" s="182"/>
      <c r="E386" s="183"/>
      <c r="F386" s="183"/>
      <c r="G386" s="183"/>
      <c r="H386" s="184"/>
      <c r="I386" s="85"/>
      <c r="J386" s="84"/>
      <c r="K386" s="85"/>
    </row>
    <row r="387" spans="1:11" ht="11.25" customHeight="1">
      <c r="A387" s="310">
        <v>0</v>
      </c>
      <c r="B387" s="165" t="s">
        <v>762</v>
      </c>
      <c r="C387" s="191" t="s">
        <v>1233</v>
      </c>
      <c r="D387" s="182" t="s">
        <v>3304</v>
      </c>
      <c r="E387" s="183" t="s">
        <v>1011</v>
      </c>
      <c r="F387" s="183">
        <v>1</v>
      </c>
      <c r="G387" s="183">
        <v>48</v>
      </c>
      <c r="H387" s="184">
        <v>1.56</v>
      </c>
      <c r="I387" s="85">
        <f>H387*(1-Скидка_3M_EUR)</f>
        <v>1.56</v>
      </c>
      <c r="J387" s="84"/>
      <c r="K387" s="85">
        <f t="shared" ref="K387:K444" si="27">I387*J387</f>
        <v>0</v>
      </c>
    </row>
    <row r="388" spans="1:11" ht="11.25" customHeight="1">
      <c r="A388" s="310">
        <v>0</v>
      </c>
      <c r="B388" s="165" t="s">
        <v>762</v>
      </c>
      <c r="C388" s="191" t="s">
        <v>1234</v>
      </c>
      <c r="D388" s="182" t="s">
        <v>3305</v>
      </c>
      <c r="E388" s="183" t="s">
        <v>1011</v>
      </c>
      <c r="F388" s="183">
        <v>1</v>
      </c>
      <c r="G388" s="183">
        <v>36</v>
      </c>
      <c r="H388" s="184">
        <v>2.028</v>
      </c>
      <c r="I388" s="85">
        <f>H388*(1-Скидка_3M_EUR)</f>
        <v>2.028</v>
      </c>
      <c r="J388" s="84"/>
      <c r="K388" s="85">
        <f t="shared" si="27"/>
        <v>0</v>
      </c>
    </row>
    <row r="389" spans="1:11" ht="11.25" customHeight="1">
      <c r="A389" s="310">
        <v>0</v>
      </c>
      <c r="B389" s="165" t="s">
        <v>762</v>
      </c>
      <c r="C389" s="191" t="s">
        <v>1235</v>
      </c>
      <c r="D389" s="182" t="s">
        <v>3306</v>
      </c>
      <c r="E389" s="183" t="s">
        <v>1011</v>
      </c>
      <c r="F389" s="183">
        <v>1</v>
      </c>
      <c r="G389" s="183">
        <v>24</v>
      </c>
      <c r="H389" s="184">
        <v>3.1920000000000002</v>
      </c>
      <c r="I389" s="85">
        <f>H389*(1-Скидка_3M_EUR)</f>
        <v>3.1920000000000002</v>
      </c>
      <c r="J389" s="84"/>
      <c r="K389" s="85">
        <f t="shared" si="27"/>
        <v>0</v>
      </c>
    </row>
    <row r="390" spans="1:11" ht="11.25" customHeight="1">
      <c r="A390" s="310">
        <v>0</v>
      </c>
      <c r="B390" s="165" t="s">
        <v>762</v>
      </c>
      <c r="C390" s="191" t="s">
        <v>1236</v>
      </c>
      <c r="D390" s="182" t="s">
        <v>3307</v>
      </c>
      <c r="E390" s="183" t="s">
        <v>1011</v>
      </c>
      <c r="F390" s="183">
        <v>1</v>
      </c>
      <c r="G390" s="183">
        <v>24</v>
      </c>
      <c r="H390" s="184">
        <v>4.3079999999999998</v>
      </c>
      <c r="I390" s="85">
        <f>H390*(1-Скидка_3M_EUR)</f>
        <v>4.3079999999999998</v>
      </c>
      <c r="J390" s="84"/>
      <c r="K390" s="85">
        <f t="shared" si="27"/>
        <v>0</v>
      </c>
    </row>
    <row r="391" spans="1:11" ht="11.25" customHeight="1">
      <c r="A391" s="310"/>
      <c r="B391" s="165"/>
      <c r="C391" s="191"/>
      <c r="D391" s="182"/>
      <c r="E391" s="183"/>
      <c r="F391" s="183"/>
      <c r="G391" s="183"/>
      <c r="H391" s="184"/>
      <c r="I391" s="85"/>
      <c r="J391" s="84"/>
      <c r="K391" s="85"/>
    </row>
    <row r="392" spans="1:11" ht="11.25" customHeight="1">
      <c r="A392" s="310">
        <v>0</v>
      </c>
      <c r="B392" s="165" t="s">
        <v>762</v>
      </c>
      <c r="C392" s="191">
        <v>17918</v>
      </c>
      <c r="D392" s="182" t="s">
        <v>1237</v>
      </c>
      <c r="E392" s="183" t="s">
        <v>12</v>
      </c>
      <c r="F392" s="183">
        <v>1</v>
      </c>
      <c r="G392" s="183">
        <v>2304</v>
      </c>
      <c r="H392" s="184">
        <v>0.996</v>
      </c>
      <c r="I392" s="85">
        <f>H392*(1-Скидка_3M_EUR)</f>
        <v>0.996</v>
      </c>
      <c r="J392" s="84"/>
      <c r="K392" s="85">
        <f t="shared" si="27"/>
        <v>0</v>
      </c>
    </row>
    <row r="393" spans="1:11" ht="11.25" customHeight="1">
      <c r="A393" s="310">
        <v>0</v>
      </c>
      <c r="B393" s="165" t="s">
        <v>762</v>
      </c>
      <c r="C393" s="191">
        <v>17924</v>
      </c>
      <c r="D393" s="182" t="s">
        <v>1238</v>
      </c>
      <c r="E393" s="183" t="s">
        <v>12</v>
      </c>
      <c r="F393" s="183">
        <v>1</v>
      </c>
      <c r="G393" s="183">
        <v>1728</v>
      </c>
      <c r="H393" s="184">
        <v>1.32</v>
      </c>
      <c r="I393" s="85">
        <f>H393*(1-Скидка_3M_EUR)</f>
        <v>1.32</v>
      </c>
      <c r="J393" s="84"/>
      <c r="K393" s="85">
        <f t="shared" si="27"/>
        <v>0</v>
      </c>
    </row>
    <row r="394" spans="1:11" ht="11.25" customHeight="1">
      <c r="A394" s="310">
        <v>0</v>
      </c>
      <c r="B394" s="165" t="s">
        <v>762</v>
      </c>
      <c r="C394" s="191">
        <v>17936</v>
      </c>
      <c r="D394" s="182" t="s">
        <v>1239</v>
      </c>
      <c r="E394" s="183" t="s">
        <v>12</v>
      </c>
      <c r="F394" s="183">
        <v>1</v>
      </c>
      <c r="G394" s="183">
        <v>1152</v>
      </c>
      <c r="H394" s="184">
        <v>2.0880000000000001</v>
      </c>
      <c r="I394" s="85">
        <f>H394*(1-Скидка_3M_EUR)</f>
        <v>2.0880000000000001</v>
      </c>
      <c r="J394" s="84"/>
      <c r="K394" s="85">
        <f t="shared" si="27"/>
        <v>0</v>
      </c>
    </row>
    <row r="395" spans="1:11" ht="11.25" customHeight="1">
      <c r="A395" s="310">
        <v>0</v>
      </c>
      <c r="B395" s="165" t="s">
        <v>762</v>
      </c>
      <c r="C395" s="191">
        <v>17948</v>
      </c>
      <c r="D395" s="182" t="s">
        <v>1240</v>
      </c>
      <c r="E395" s="183" t="s">
        <v>12</v>
      </c>
      <c r="F395" s="183">
        <v>1</v>
      </c>
      <c r="G395" s="183">
        <v>864</v>
      </c>
      <c r="H395" s="184">
        <v>2.64</v>
      </c>
      <c r="I395" s="85">
        <f>H395*(1-Скидка_3M_EUR)</f>
        <v>2.64</v>
      </c>
      <c r="J395" s="84"/>
      <c r="K395" s="85">
        <f t="shared" si="27"/>
        <v>0</v>
      </c>
    </row>
    <row r="396" spans="1:11" ht="11.25" customHeight="1">
      <c r="A396" s="310"/>
      <c r="B396" s="165"/>
      <c r="C396" s="191"/>
      <c r="D396" s="182"/>
      <c r="E396" s="183"/>
      <c r="F396" s="183"/>
      <c r="G396" s="183"/>
      <c r="H396" s="184"/>
      <c r="I396" s="85"/>
      <c r="J396" s="84"/>
      <c r="K396" s="85"/>
    </row>
    <row r="397" spans="1:11" ht="11.25" customHeight="1">
      <c r="A397" s="310">
        <v>0</v>
      </c>
      <c r="B397" s="165" t="s">
        <v>796</v>
      </c>
      <c r="C397" s="191" t="s">
        <v>1241</v>
      </c>
      <c r="D397" s="182" t="s">
        <v>1242</v>
      </c>
      <c r="E397" s="183" t="s">
        <v>1011</v>
      </c>
      <c r="F397" s="183">
        <v>1</v>
      </c>
      <c r="G397" s="183">
        <v>12</v>
      </c>
      <c r="H397" s="184">
        <v>6.9119999999999999</v>
      </c>
      <c r="I397" s="85">
        <f>H397*(1-Скидка_3M_EUR)</f>
        <v>6.9119999999999999</v>
      </c>
      <c r="J397" s="84"/>
      <c r="K397" s="85">
        <f t="shared" si="27"/>
        <v>0</v>
      </c>
    </row>
    <row r="398" spans="1:11" ht="11.25" customHeight="1">
      <c r="A398" s="310"/>
      <c r="B398" s="165"/>
      <c r="C398" s="191"/>
      <c r="D398" s="182"/>
      <c r="E398" s="183"/>
      <c r="F398" s="183"/>
      <c r="G398" s="183"/>
      <c r="H398" s="184"/>
      <c r="I398" s="85"/>
      <c r="J398" s="84"/>
      <c r="K398" s="85"/>
    </row>
    <row r="399" spans="1:11" ht="11.25" customHeight="1">
      <c r="A399" s="310">
        <v>0</v>
      </c>
      <c r="B399" s="165" t="s">
        <v>762</v>
      </c>
      <c r="C399" s="191" t="s">
        <v>1243</v>
      </c>
      <c r="D399" s="182" t="s">
        <v>1244</v>
      </c>
      <c r="E399" s="183" t="s">
        <v>1011</v>
      </c>
      <c r="F399" s="183">
        <v>1</v>
      </c>
      <c r="G399" s="183">
        <v>12</v>
      </c>
      <c r="H399" s="184">
        <v>22.956</v>
      </c>
      <c r="I399" s="85">
        <f>H399*(1-Скидка_3M_EUR)</f>
        <v>22.956</v>
      </c>
      <c r="J399" s="84"/>
      <c r="K399" s="85">
        <f t="shared" si="27"/>
        <v>0</v>
      </c>
    </row>
    <row r="400" spans="1:11" ht="11.25" customHeight="1">
      <c r="A400" s="310"/>
      <c r="B400" s="165"/>
      <c r="C400" s="191"/>
      <c r="D400" s="182"/>
      <c r="E400" s="183"/>
      <c r="F400" s="183"/>
      <c r="G400" s="183"/>
      <c r="H400" s="184"/>
      <c r="I400" s="85"/>
      <c r="J400" s="84"/>
      <c r="K400" s="85"/>
    </row>
    <row r="401" spans="1:11" ht="11.25" customHeight="1">
      <c r="A401" s="310">
        <v>0</v>
      </c>
      <c r="B401" s="165" t="s">
        <v>796</v>
      </c>
      <c r="C401" s="191" t="s">
        <v>1245</v>
      </c>
      <c r="D401" s="182" t="s">
        <v>1246</v>
      </c>
      <c r="E401" s="183" t="s">
        <v>1011</v>
      </c>
      <c r="F401" s="183">
        <v>1</v>
      </c>
      <c r="G401" s="183">
        <v>24</v>
      </c>
      <c r="H401" s="184">
        <v>12.228</v>
      </c>
      <c r="I401" s="85">
        <f>H401*(1-Скидка_3M_EUR)</f>
        <v>12.228</v>
      </c>
      <c r="J401" s="84"/>
      <c r="K401" s="85">
        <f t="shared" si="27"/>
        <v>0</v>
      </c>
    </row>
    <row r="402" spans="1:11" ht="11.25" customHeight="1">
      <c r="A402" s="310"/>
      <c r="B402" s="165"/>
      <c r="C402" s="191"/>
      <c r="D402" s="182"/>
      <c r="E402" s="183"/>
      <c r="F402" s="183"/>
      <c r="G402" s="183"/>
      <c r="H402" s="184"/>
      <c r="I402" s="85"/>
      <c r="J402" s="84"/>
      <c r="K402" s="85"/>
    </row>
    <row r="403" spans="1:11" ht="11.25" customHeight="1">
      <c r="A403" s="310">
        <v>0</v>
      </c>
      <c r="B403" s="165" t="s">
        <v>762</v>
      </c>
      <c r="C403" s="191" t="s">
        <v>1247</v>
      </c>
      <c r="D403" s="182" t="s">
        <v>1248</v>
      </c>
      <c r="E403" s="183" t="s">
        <v>1011</v>
      </c>
      <c r="F403" s="183">
        <v>1</v>
      </c>
      <c r="G403" s="183">
        <v>6</v>
      </c>
      <c r="H403" s="184">
        <v>23.916</v>
      </c>
      <c r="I403" s="85">
        <f>H403*(1-Скидка_3M_EUR)</f>
        <v>23.916</v>
      </c>
      <c r="J403" s="84"/>
      <c r="K403" s="85">
        <f t="shared" si="27"/>
        <v>0</v>
      </c>
    </row>
    <row r="404" spans="1:11" ht="11.25" customHeight="1" thickBot="1">
      <c r="A404" s="310">
        <v>0</v>
      </c>
      <c r="B404" s="165" t="s">
        <v>762</v>
      </c>
      <c r="C404" s="191" t="s">
        <v>1249</v>
      </c>
      <c r="D404" s="182" t="s">
        <v>1250</v>
      </c>
      <c r="E404" s="183" t="s">
        <v>1011</v>
      </c>
      <c r="F404" s="183">
        <v>1</v>
      </c>
      <c r="G404" s="183">
        <v>6</v>
      </c>
      <c r="H404" s="184">
        <v>25.391999999999999</v>
      </c>
      <c r="I404" s="85">
        <f>H404*(1-Скидка_3M_EUR)</f>
        <v>25.391999999999999</v>
      </c>
      <c r="J404" s="84"/>
      <c r="K404" s="85">
        <f t="shared" si="27"/>
        <v>0</v>
      </c>
    </row>
    <row r="405" spans="1:11" ht="11.25" customHeight="1" thickBot="1">
      <c r="A405" s="310"/>
      <c r="B405" s="165"/>
      <c r="C405" s="355" t="s">
        <v>1251</v>
      </c>
      <c r="D405" s="355"/>
      <c r="E405" s="355"/>
      <c r="F405" s="355"/>
      <c r="G405" s="355"/>
      <c r="H405" s="301"/>
      <c r="I405" s="85"/>
      <c r="J405" s="84"/>
      <c r="K405" s="85"/>
    </row>
    <row r="406" spans="1:11" ht="11.25" customHeight="1">
      <c r="A406" s="310">
        <v>0</v>
      </c>
      <c r="B406" s="165" t="s">
        <v>762</v>
      </c>
      <c r="C406" s="191" t="s">
        <v>1252</v>
      </c>
      <c r="D406" s="182" t="s">
        <v>1253</v>
      </c>
      <c r="E406" s="183" t="s">
        <v>1254</v>
      </c>
      <c r="F406" s="183">
        <v>1</v>
      </c>
      <c r="G406" s="183">
        <v>1</v>
      </c>
      <c r="H406" s="184">
        <v>51.576000000000001</v>
      </c>
      <c r="I406" s="85">
        <f>H406*(1-Скидка_3M_EUR)</f>
        <v>51.576000000000001</v>
      </c>
      <c r="J406" s="84"/>
      <c r="K406" s="85">
        <f t="shared" si="27"/>
        <v>0</v>
      </c>
    </row>
    <row r="407" spans="1:11" ht="11.25" customHeight="1">
      <c r="A407" s="310">
        <v>0</v>
      </c>
      <c r="B407" s="165" t="s">
        <v>762</v>
      </c>
      <c r="C407" s="191" t="s">
        <v>1255</v>
      </c>
      <c r="D407" s="182" t="s">
        <v>1256</v>
      </c>
      <c r="E407" s="183" t="s">
        <v>1254</v>
      </c>
      <c r="F407" s="183">
        <v>1</v>
      </c>
      <c r="G407" s="183">
        <v>1</v>
      </c>
      <c r="H407" s="184">
        <v>51.576000000000001</v>
      </c>
      <c r="I407" s="85">
        <f>H407*(1-Скидка_3M_EUR)</f>
        <v>51.576000000000001</v>
      </c>
      <c r="J407" s="84"/>
      <c r="K407" s="85">
        <f t="shared" si="27"/>
        <v>0</v>
      </c>
    </row>
    <row r="408" spans="1:11" ht="11.25" customHeight="1">
      <c r="A408" s="310">
        <v>0</v>
      </c>
      <c r="B408" s="165" t="s">
        <v>762</v>
      </c>
      <c r="C408" s="191" t="s">
        <v>1257</v>
      </c>
      <c r="D408" s="182" t="s">
        <v>1258</v>
      </c>
      <c r="E408" s="183" t="s">
        <v>1254</v>
      </c>
      <c r="F408" s="183">
        <v>1</v>
      </c>
      <c r="G408" s="183">
        <v>1</v>
      </c>
      <c r="H408" s="184">
        <v>61.896000000000001</v>
      </c>
      <c r="I408" s="85">
        <f>H408*(1-Скидка_3M_EUR)</f>
        <v>61.896000000000001</v>
      </c>
      <c r="J408" s="84"/>
      <c r="K408" s="85">
        <f t="shared" si="27"/>
        <v>0</v>
      </c>
    </row>
    <row r="409" spans="1:11" ht="11.25" customHeight="1" thickBot="1">
      <c r="A409" s="310">
        <v>0</v>
      </c>
      <c r="B409" s="165" t="s">
        <v>762</v>
      </c>
      <c r="C409" s="191" t="s">
        <v>1259</v>
      </c>
      <c r="D409" s="182" t="s">
        <v>1260</v>
      </c>
      <c r="E409" s="183" t="s">
        <v>1011</v>
      </c>
      <c r="F409" s="183">
        <v>1</v>
      </c>
      <c r="G409" s="183">
        <v>5</v>
      </c>
      <c r="H409" s="184">
        <v>16.692</v>
      </c>
      <c r="I409" s="85">
        <f>H409*(1-Скидка_3M_EUR)</f>
        <v>16.692</v>
      </c>
      <c r="J409" s="84"/>
      <c r="K409" s="85">
        <f t="shared" si="27"/>
        <v>0</v>
      </c>
    </row>
    <row r="410" spans="1:11" ht="11.25" customHeight="1" thickBot="1">
      <c r="A410" s="310"/>
      <c r="B410" s="165"/>
      <c r="C410" s="355" t="s">
        <v>1261</v>
      </c>
      <c r="D410" s="355"/>
      <c r="E410" s="355"/>
      <c r="F410" s="355"/>
      <c r="G410" s="355"/>
      <c r="H410" s="301"/>
      <c r="I410" s="85"/>
      <c r="J410" s="84"/>
      <c r="K410" s="85"/>
    </row>
    <row r="411" spans="1:11" ht="11.25" customHeight="1">
      <c r="A411" s="310">
        <v>0</v>
      </c>
      <c r="B411" s="165" t="s">
        <v>762</v>
      </c>
      <c r="C411" s="191" t="s">
        <v>1262</v>
      </c>
      <c r="D411" s="182" t="s">
        <v>1263</v>
      </c>
      <c r="E411" s="183" t="s">
        <v>1011</v>
      </c>
      <c r="F411" s="183">
        <v>1</v>
      </c>
      <c r="G411" s="183">
        <v>1</v>
      </c>
      <c r="H411" s="184">
        <v>145.10400000000001</v>
      </c>
      <c r="I411" s="85">
        <f>H411*(1-Скидка_3M_EUR)</f>
        <v>145.10400000000001</v>
      </c>
      <c r="J411" s="84"/>
      <c r="K411" s="85">
        <f t="shared" si="27"/>
        <v>0</v>
      </c>
    </row>
    <row r="412" spans="1:11" ht="11.25" customHeight="1">
      <c r="A412" s="310"/>
      <c r="B412" s="165"/>
      <c r="C412" s="191"/>
      <c r="D412" s="182"/>
      <c r="E412" s="183"/>
      <c r="F412" s="183"/>
      <c r="G412" s="183"/>
      <c r="H412" s="184"/>
      <c r="I412" s="85"/>
      <c r="J412" s="84"/>
      <c r="K412" s="85"/>
    </row>
    <row r="413" spans="1:11" ht="11.25" customHeight="1">
      <c r="A413" s="310">
        <v>0</v>
      </c>
      <c r="B413" s="165" t="s">
        <v>762</v>
      </c>
      <c r="C413" s="191" t="s">
        <v>1264</v>
      </c>
      <c r="D413" s="182" t="s">
        <v>1265</v>
      </c>
      <c r="E413" s="183" t="s">
        <v>1011</v>
      </c>
      <c r="F413" s="183">
        <v>1</v>
      </c>
      <c r="G413" s="183">
        <v>1</v>
      </c>
      <c r="H413" s="184">
        <v>84.72</v>
      </c>
      <c r="I413" s="85">
        <f>H413*(1-Скидка_3M_EUR)</f>
        <v>84.72</v>
      </c>
      <c r="J413" s="84"/>
      <c r="K413" s="85">
        <f t="shared" si="27"/>
        <v>0</v>
      </c>
    </row>
    <row r="414" spans="1:11" ht="11.25" customHeight="1">
      <c r="A414" s="310">
        <v>0</v>
      </c>
      <c r="B414" s="165" t="s">
        <v>762</v>
      </c>
      <c r="C414" s="191" t="s">
        <v>1266</v>
      </c>
      <c r="D414" s="182" t="s">
        <v>1267</v>
      </c>
      <c r="E414" s="183" t="s">
        <v>1011</v>
      </c>
      <c r="F414" s="183">
        <v>1</v>
      </c>
      <c r="G414" s="183">
        <v>1</v>
      </c>
      <c r="H414" s="184">
        <v>84.72</v>
      </c>
      <c r="I414" s="85">
        <f>H414*(1-Скидка_3M_EUR)</f>
        <v>84.72</v>
      </c>
      <c r="J414" s="84"/>
      <c r="K414" s="85">
        <f t="shared" si="27"/>
        <v>0</v>
      </c>
    </row>
    <row r="415" spans="1:11" ht="11.25" customHeight="1" thickBot="1">
      <c r="A415" s="310"/>
      <c r="B415" s="165"/>
      <c r="C415" s="191"/>
      <c r="D415" s="182"/>
      <c r="E415" s="183"/>
      <c r="F415" s="183"/>
      <c r="G415" s="183"/>
      <c r="H415" s="184"/>
      <c r="I415" s="85"/>
      <c r="J415" s="84"/>
      <c r="K415" s="85"/>
    </row>
    <row r="416" spans="1:11" ht="11.25" customHeight="1" thickBot="1">
      <c r="A416" s="310"/>
      <c r="B416" s="165"/>
      <c r="C416" s="355" t="s">
        <v>1268</v>
      </c>
      <c r="D416" s="355"/>
      <c r="E416" s="355"/>
      <c r="F416" s="355"/>
      <c r="G416" s="355"/>
      <c r="H416" s="301"/>
      <c r="I416" s="85"/>
      <c r="J416" s="84"/>
      <c r="K416" s="85"/>
    </row>
    <row r="417" spans="1:11" ht="11.25" customHeight="1">
      <c r="A417" s="310">
        <v>0</v>
      </c>
      <c r="B417" s="165" t="s">
        <v>763</v>
      </c>
      <c r="C417" s="191" t="s">
        <v>1269</v>
      </c>
      <c r="D417" s="182" t="s">
        <v>1270</v>
      </c>
      <c r="E417" s="183" t="s">
        <v>1006</v>
      </c>
      <c r="F417" s="183">
        <v>1</v>
      </c>
      <c r="G417" s="183">
        <v>1</v>
      </c>
      <c r="H417" s="184">
        <v>247.75200000000001</v>
      </c>
      <c r="I417" s="85">
        <f>H417*(1-Скидка_3M_EUR)</f>
        <v>247.75200000000001</v>
      </c>
      <c r="J417" s="84"/>
      <c r="K417" s="85">
        <f t="shared" si="27"/>
        <v>0</v>
      </c>
    </row>
    <row r="418" spans="1:11" ht="11.25" customHeight="1">
      <c r="A418" s="310">
        <v>0</v>
      </c>
      <c r="B418" s="165" t="s">
        <v>763</v>
      </c>
      <c r="C418" s="191" t="s">
        <v>1271</v>
      </c>
      <c r="D418" s="182" t="s">
        <v>1272</v>
      </c>
      <c r="E418" s="183" t="s">
        <v>1006</v>
      </c>
      <c r="F418" s="183">
        <v>1</v>
      </c>
      <c r="G418" s="183">
        <v>25</v>
      </c>
      <c r="H418" s="184">
        <v>13.428000000000001</v>
      </c>
      <c r="I418" s="85">
        <f>H418*(1-Скидка_3M_EUR)</f>
        <v>13.428000000000001</v>
      </c>
      <c r="J418" s="84"/>
      <c r="K418" s="85">
        <f t="shared" si="27"/>
        <v>0</v>
      </c>
    </row>
    <row r="419" spans="1:11" ht="11.25" customHeight="1" thickBot="1">
      <c r="A419" s="310">
        <v>0</v>
      </c>
      <c r="B419" s="165" t="s">
        <v>763</v>
      </c>
      <c r="C419" s="199" t="s">
        <v>1273</v>
      </c>
      <c r="D419" s="185" t="s">
        <v>1274</v>
      </c>
      <c r="E419" s="186" t="s">
        <v>1006</v>
      </c>
      <c r="F419" s="186">
        <v>1</v>
      </c>
      <c r="G419" s="186">
        <v>25</v>
      </c>
      <c r="H419" s="187">
        <v>8.8079999999999998</v>
      </c>
      <c r="I419" s="85">
        <f>H419*(1-Скидка_3M_EUR)</f>
        <v>8.8079999999999998</v>
      </c>
      <c r="J419" s="84"/>
      <c r="K419" s="85">
        <f t="shared" si="27"/>
        <v>0</v>
      </c>
    </row>
    <row r="420" spans="1:11" ht="11.25" customHeight="1" thickBot="1">
      <c r="A420" s="310"/>
      <c r="B420" s="165"/>
      <c r="C420" s="355" t="s">
        <v>797</v>
      </c>
      <c r="D420" s="355"/>
      <c r="E420" s="355"/>
      <c r="F420" s="355"/>
      <c r="G420" s="355"/>
      <c r="H420" s="301"/>
      <c r="I420" s="85"/>
      <c r="J420" s="84"/>
      <c r="K420" s="85"/>
    </row>
    <row r="421" spans="1:11" ht="11.25" customHeight="1">
      <c r="A421" s="310">
        <v>0</v>
      </c>
      <c r="B421" s="165" t="s">
        <v>796</v>
      </c>
      <c r="C421" s="200" t="s">
        <v>1275</v>
      </c>
      <c r="D421" s="188" t="s">
        <v>1276</v>
      </c>
      <c r="E421" s="189" t="s">
        <v>1011</v>
      </c>
      <c r="F421" s="189">
        <v>1</v>
      </c>
      <c r="G421" s="189">
        <v>4</v>
      </c>
      <c r="H421" s="190">
        <v>38.390159999999995</v>
      </c>
      <c r="I421" s="85">
        <f>H421*(1-Скидка_3M_EUR)</f>
        <v>38.390159999999995</v>
      </c>
      <c r="J421" s="84"/>
      <c r="K421" s="85">
        <f t="shared" si="27"/>
        <v>0</v>
      </c>
    </row>
    <row r="422" spans="1:11" ht="11.25" customHeight="1">
      <c r="A422" s="310">
        <v>0</v>
      </c>
      <c r="B422" s="165" t="s">
        <v>796</v>
      </c>
      <c r="C422" s="191" t="s">
        <v>1277</v>
      </c>
      <c r="D422" s="182" t="s">
        <v>1278</v>
      </c>
      <c r="E422" s="183" t="s">
        <v>1011</v>
      </c>
      <c r="F422" s="183">
        <v>1</v>
      </c>
      <c r="G422" s="183">
        <v>2</v>
      </c>
      <c r="H422" s="184">
        <v>56.387999999999998</v>
      </c>
      <c r="I422" s="85">
        <f>H422*(1-Скидка_3M_EUR)</f>
        <v>56.387999999999998</v>
      </c>
      <c r="J422" s="84"/>
      <c r="K422" s="85">
        <f t="shared" si="27"/>
        <v>0</v>
      </c>
    </row>
    <row r="423" spans="1:11" ht="11.25" customHeight="1">
      <c r="A423" s="310">
        <v>0</v>
      </c>
      <c r="B423" s="165" t="s">
        <v>796</v>
      </c>
      <c r="C423" s="191" t="s">
        <v>1279</v>
      </c>
      <c r="D423" s="182" t="s">
        <v>1280</v>
      </c>
      <c r="E423" s="183" t="s">
        <v>1011</v>
      </c>
      <c r="F423" s="183">
        <v>1</v>
      </c>
      <c r="G423" s="183">
        <v>1</v>
      </c>
      <c r="H423" s="184">
        <v>115.1</v>
      </c>
      <c r="I423" s="85">
        <f>H423*(1-Скидка_3M_EUR)</f>
        <v>115.1</v>
      </c>
      <c r="J423" s="84"/>
      <c r="K423" s="85">
        <f t="shared" si="27"/>
        <v>0</v>
      </c>
    </row>
    <row r="424" spans="1:11" ht="11.25" customHeight="1">
      <c r="A424" s="310">
        <v>0</v>
      </c>
      <c r="B424" s="165" t="s">
        <v>796</v>
      </c>
      <c r="C424" s="199" t="s">
        <v>1281</v>
      </c>
      <c r="D424" s="185" t="s">
        <v>1282</v>
      </c>
      <c r="E424" s="186" t="s">
        <v>1011</v>
      </c>
      <c r="F424" s="186">
        <v>1</v>
      </c>
      <c r="G424" s="186">
        <v>1</v>
      </c>
      <c r="H424" s="187">
        <v>138.26400000000001</v>
      </c>
      <c r="I424" s="85">
        <f>H424*(1-Скидка_3M_EUR)</f>
        <v>138.26400000000001</v>
      </c>
      <c r="J424" s="84"/>
      <c r="K424" s="85">
        <f t="shared" si="27"/>
        <v>0</v>
      </c>
    </row>
    <row r="425" spans="1:11" ht="11.25" customHeight="1">
      <c r="A425" s="310"/>
      <c r="B425" s="165"/>
      <c r="C425" s="307"/>
      <c r="D425" s="165"/>
      <c r="E425" s="165"/>
      <c r="F425" s="165"/>
      <c r="G425" s="165"/>
      <c r="H425" s="165"/>
      <c r="I425" s="85"/>
      <c r="J425" s="84"/>
      <c r="K425" s="85"/>
    </row>
    <row r="426" spans="1:11" ht="11.25" customHeight="1">
      <c r="A426" s="310">
        <v>0</v>
      </c>
      <c r="B426" s="165" t="s">
        <v>762</v>
      </c>
      <c r="C426" s="200" t="s">
        <v>1283</v>
      </c>
      <c r="D426" s="188" t="s">
        <v>1284</v>
      </c>
      <c r="E426" s="189" t="s">
        <v>1011</v>
      </c>
      <c r="F426" s="189">
        <v>1</v>
      </c>
      <c r="G426" s="189">
        <v>1</v>
      </c>
      <c r="H426" s="190">
        <v>29.507999999999999</v>
      </c>
      <c r="I426" s="85">
        <f>H426*(1-Скидка_3M_EUR)</f>
        <v>29.507999999999999</v>
      </c>
      <c r="J426" s="84"/>
      <c r="K426" s="85">
        <f t="shared" si="27"/>
        <v>0</v>
      </c>
    </row>
    <row r="427" spans="1:11" ht="11.25" customHeight="1">
      <c r="A427" s="310">
        <v>0</v>
      </c>
      <c r="B427" s="165" t="s">
        <v>762</v>
      </c>
      <c r="C427" s="191" t="s">
        <v>1285</v>
      </c>
      <c r="D427" s="182" t="s">
        <v>1286</v>
      </c>
      <c r="E427" s="183" t="s">
        <v>1011</v>
      </c>
      <c r="F427" s="183">
        <v>1</v>
      </c>
      <c r="G427" s="183">
        <v>1</v>
      </c>
      <c r="H427" s="184">
        <v>42.636000000000003</v>
      </c>
      <c r="I427" s="85">
        <f>H427*(1-Скидка_3M_EUR)</f>
        <v>42.636000000000003</v>
      </c>
      <c r="J427" s="84"/>
      <c r="K427" s="85">
        <f t="shared" si="27"/>
        <v>0</v>
      </c>
    </row>
    <row r="428" spans="1:11" ht="11.25" customHeight="1">
      <c r="A428" s="310">
        <v>0</v>
      </c>
      <c r="B428" s="165" t="s">
        <v>762</v>
      </c>
      <c r="C428" s="191" t="s">
        <v>1287</v>
      </c>
      <c r="D428" s="182" t="s">
        <v>1288</v>
      </c>
      <c r="E428" s="183" t="s">
        <v>1011</v>
      </c>
      <c r="F428" s="183">
        <v>1</v>
      </c>
      <c r="G428" s="183">
        <v>1</v>
      </c>
      <c r="H428" s="184">
        <v>59.088000000000001</v>
      </c>
      <c r="I428" s="85">
        <f>H428*(1-Скидка_3M_EUR)</f>
        <v>59.088000000000001</v>
      </c>
      <c r="J428" s="84"/>
      <c r="K428" s="85">
        <f t="shared" si="27"/>
        <v>0</v>
      </c>
    </row>
    <row r="429" spans="1:11" ht="11.25" customHeight="1">
      <c r="A429" s="310">
        <v>0</v>
      </c>
      <c r="B429" s="165" t="s">
        <v>762</v>
      </c>
      <c r="C429" s="191" t="s">
        <v>1289</v>
      </c>
      <c r="D429" s="182" t="s">
        <v>1290</v>
      </c>
      <c r="E429" s="183" t="s">
        <v>1011</v>
      </c>
      <c r="F429" s="183">
        <v>1</v>
      </c>
      <c r="G429" s="183">
        <v>1</v>
      </c>
      <c r="H429" s="184">
        <v>78.707999999999998</v>
      </c>
      <c r="I429" s="85">
        <f>H429*(1-Скидка_3M_EUR)</f>
        <v>78.707999999999998</v>
      </c>
      <c r="J429" s="84"/>
      <c r="K429" s="85">
        <f t="shared" si="27"/>
        <v>0</v>
      </c>
    </row>
    <row r="430" spans="1:11" ht="11.25" customHeight="1" thickBot="1">
      <c r="A430" s="310">
        <v>0</v>
      </c>
      <c r="B430" s="165" t="s">
        <v>762</v>
      </c>
      <c r="C430" s="191" t="s">
        <v>1291</v>
      </c>
      <c r="D430" s="182" t="s">
        <v>1292</v>
      </c>
      <c r="E430" s="183" t="s">
        <v>1011</v>
      </c>
      <c r="F430" s="183">
        <v>1</v>
      </c>
      <c r="G430" s="183">
        <v>1</v>
      </c>
      <c r="H430" s="184">
        <v>115.65600000000001</v>
      </c>
      <c r="I430" s="85">
        <f>H430*(1-Скидка_3M_EUR)</f>
        <v>115.65600000000001</v>
      </c>
      <c r="J430" s="84"/>
      <c r="K430" s="85">
        <f t="shared" si="27"/>
        <v>0</v>
      </c>
    </row>
    <row r="431" spans="1:11" ht="11.25" customHeight="1" thickBot="1">
      <c r="A431" s="310"/>
      <c r="B431" s="165"/>
      <c r="C431" s="355" t="s">
        <v>798</v>
      </c>
      <c r="D431" s="355"/>
      <c r="E431" s="355"/>
      <c r="F431" s="355"/>
      <c r="G431" s="355"/>
      <c r="H431" s="301"/>
      <c r="I431" s="85"/>
      <c r="J431" s="84"/>
      <c r="K431" s="85"/>
    </row>
    <row r="432" spans="1:11" ht="11.25" customHeight="1">
      <c r="A432" s="310">
        <v>0</v>
      </c>
      <c r="B432" s="165" t="s">
        <v>799</v>
      </c>
      <c r="C432" s="200" t="s">
        <v>1293</v>
      </c>
      <c r="D432" s="188" t="s">
        <v>1294</v>
      </c>
      <c r="E432" s="189" t="s">
        <v>1011</v>
      </c>
      <c r="F432" s="189">
        <v>1</v>
      </c>
      <c r="G432" s="189">
        <v>24</v>
      </c>
      <c r="H432" s="190">
        <v>23.616</v>
      </c>
      <c r="I432" s="85">
        <f>H432*(1-Скидка_3M_EUR)</f>
        <v>23.616</v>
      </c>
      <c r="J432" s="84"/>
      <c r="K432" s="85">
        <f t="shared" si="27"/>
        <v>0</v>
      </c>
    </row>
    <row r="433" spans="1:11" ht="11.25" customHeight="1">
      <c r="A433" s="310">
        <v>0</v>
      </c>
      <c r="B433" s="165" t="s">
        <v>799</v>
      </c>
      <c r="C433" s="191" t="s">
        <v>1295</v>
      </c>
      <c r="D433" s="182" t="s">
        <v>1296</v>
      </c>
      <c r="E433" s="183" t="s">
        <v>1011</v>
      </c>
      <c r="F433" s="183">
        <v>1</v>
      </c>
      <c r="G433" s="183">
        <v>12</v>
      </c>
      <c r="H433" s="184">
        <v>35.423999999999999</v>
      </c>
      <c r="I433" s="85">
        <f>H433*(1-Скидка_3M_EUR)</f>
        <v>35.423999999999999</v>
      </c>
      <c r="J433" s="84"/>
      <c r="K433" s="85">
        <f t="shared" si="27"/>
        <v>0</v>
      </c>
    </row>
    <row r="434" spans="1:11" ht="11.25" customHeight="1">
      <c r="A434" s="310">
        <v>0</v>
      </c>
      <c r="B434" s="165" t="s">
        <v>799</v>
      </c>
      <c r="C434" s="191" t="s">
        <v>1297</v>
      </c>
      <c r="D434" s="182" t="s">
        <v>1298</v>
      </c>
      <c r="E434" s="183" t="s">
        <v>1011</v>
      </c>
      <c r="F434" s="183">
        <v>1</v>
      </c>
      <c r="G434" s="183">
        <v>12</v>
      </c>
      <c r="H434" s="184">
        <v>47.231999999999999</v>
      </c>
      <c r="I434" s="85">
        <f>H434*(1-Скидка_3M_EUR)</f>
        <v>47.231999999999999</v>
      </c>
      <c r="J434" s="84"/>
      <c r="K434" s="85">
        <f t="shared" si="27"/>
        <v>0</v>
      </c>
    </row>
    <row r="435" spans="1:11" ht="11.25" customHeight="1">
      <c r="A435" s="310">
        <v>0</v>
      </c>
      <c r="B435" s="165" t="s">
        <v>799</v>
      </c>
      <c r="C435" s="191" t="s">
        <v>1299</v>
      </c>
      <c r="D435" s="182" t="s">
        <v>1300</v>
      </c>
      <c r="E435" s="183" t="s">
        <v>1011</v>
      </c>
      <c r="F435" s="183">
        <v>1</v>
      </c>
      <c r="G435" s="183">
        <v>12</v>
      </c>
      <c r="H435" s="184">
        <v>62.975999999999999</v>
      </c>
      <c r="I435" s="85">
        <f>H435*(1-Скидка_3M_EUR)</f>
        <v>62.975999999999999</v>
      </c>
      <c r="J435" s="84"/>
      <c r="K435" s="85">
        <f t="shared" si="27"/>
        <v>0</v>
      </c>
    </row>
    <row r="436" spans="1:11" ht="11.25" customHeight="1">
      <c r="A436" s="310">
        <v>0</v>
      </c>
      <c r="B436" s="165" t="s">
        <v>799</v>
      </c>
      <c r="C436" s="191" t="s">
        <v>1301</v>
      </c>
      <c r="D436" s="182" t="s">
        <v>1302</v>
      </c>
      <c r="E436" s="183" t="s">
        <v>1011</v>
      </c>
      <c r="F436" s="183">
        <v>1</v>
      </c>
      <c r="G436" s="183">
        <v>12</v>
      </c>
      <c r="H436" s="184">
        <v>74.784000000000006</v>
      </c>
      <c r="I436" s="85">
        <f>H436*(1-Скидка_3M_EUR)</f>
        <v>74.784000000000006</v>
      </c>
      <c r="J436" s="84"/>
      <c r="K436" s="85">
        <f t="shared" si="27"/>
        <v>0</v>
      </c>
    </row>
    <row r="437" spans="1:11" ht="11.25" customHeight="1">
      <c r="A437" s="310"/>
      <c r="B437" s="165"/>
      <c r="C437" s="191"/>
      <c r="D437" s="182"/>
      <c r="E437" s="183"/>
      <c r="F437" s="183"/>
      <c r="G437" s="183"/>
      <c r="H437" s="184"/>
      <c r="I437" s="85"/>
      <c r="J437" s="84"/>
      <c r="K437" s="85"/>
    </row>
    <row r="438" spans="1:11" ht="11.25" customHeight="1">
      <c r="A438" s="310">
        <v>0</v>
      </c>
      <c r="B438" s="165" t="s">
        <v>799</v>
      </c>
      <c r="C438" s="191" t="s">
        <v>1303</v>
      </c>
      <c r="D438" s="182" t="s">
        <v>1304</v>
      </c>
      <c r="E438" s="183" t="s">
        <v>1011</v>
      </c>
      <c r="F438" s="183">
        <v>1</v>
      </c>
      <c r="G438" s="183">
        <v>12</v>
      </c>
      <c r="H438" s="184">
        <v>22.8</v>
      </c>
      <c r="I438" s="85">
        <f>H438*(1-Скидка_3M_EUR)</f>
        <v>22.8</v>
      </c>
      <c r="J438" s="84"/>
      <c r="K438" s="85">
        <f t="shared" si="27"/>
        <v>0</v>
      </c>
    </row>
    <row r="439" spans="1:11" ht="11.25" customHeight="1">
      <c r="A439" s="310">
        <v>0</v>
      </c>
      <c r="B439" s="165" t="s">
        <v>799</v>
      </c>
      <c r="C439" s="191" t="s">
        <v>1305</v>
      </c>
      <c r="D439" s="182" t="s">
        <v>1306</v>
      </c>
      <c r="E439" s="183" t="s">
        <v>1011</v>
      </c>
      <c r="F439" s="183">
        <v>1</v>
      </c>
      <c r="G439" s="183">
        <v>12</v>
      </c>
      <c r="H439" s="184">
        <v>35.652000000000001</v>
      </c>
      <c r="I439" s="85">
        <f>H439*(1-Скидка_3M_EUR)</f>
        <v>35.652000000000001</v>
      </c>
      <c r="J439" s="84"/>
      <c r="K439" s="85">
        <f t="shared" si="27"/>
        <v>0</v>
      </c>
    </row>
    <row r="440" spans="1:11" ht="11.25" customHeight="1">
      <c r="A440" s="310"/>
      <c r="B440" s="165"/>
      <c r="C440" s="191"/>
      <c r="D440" s="192"/>
      <c r="E440" s="192"/>
      <c r="F440" s="192"/>
      <c r="G440" s="192"/>
      <c r="H440" s="193"/>
      <c r="I440" s="85"/>
      <c r="J440" s="84"/>
      <c r="K440" s="85"/>
    </row>
    <row r="441" spans="1:11" ht="11.25" customHeight="1">
      <c r="A441" s="310">
        <v>0</v>
      </c>
      <c r="B441" s="165" t="s">
        <v>796</v>
      </c>
      <c r="C441" s="191" t="s">
        <v>1307</v>
      </c>
      <c r="D441" s="182" t="s">
        <v>1308</v>
      </c>
      <c r="E441" s="183" t="s">
        <v>1309</v>
      </c>
      <c r="F441" s="183">
        <v>12</v>
      </c>
      <c r="G441" s="183">
        <v>1</v>
      </c>
      <c r="H441" s="194">
        <v>23.292000000000002</v>
      </c>
      <c r="I441" s="85">
        <f>H441*(1-Скидка_3M_EUR)</f>
        <v>23.292000000000002</v>
      </c>
      <c r="J441" s="84"/>
      <c r="K441" s="85">
        <f t="shared" si="27"/>
        <v>0</v>
      </c>
    </row>
    <row r="442" spans="1:11" ht="11.25" customHeight="1">
      <c r="A442" s="310"/>
      <c r="B442" s="165"/>
      <c r="C442" s="191"/>
      <c r="D442" s="182"/>
      <c r="E442" s="183"/>
      <c r="F442" s="183"/>
      <c r="G442" s="183"/>
      <c r="H442" s="194"/>
      <c r="I442" s="85"/>
      <c r="J442" s="84"/>
      <c r="K442" s="85"/>
    </row>
    <row r="443" spans="1:11" ht="11.25" customHeight="1">
      <c r="A443" s="310">
        <v>0</v>
      </c>
      <c r="B443" s="165" t="s">
        <v>766</v>
      </c>
      <c r="C443" s="191" t="s">
        <v>1310</v>
      </c>
      <c r="D443" s="182" t="s">
        <v>1311</v>
      </c>
      <c r="E443" s="183" t="s">
        <v>1112</v>
      </c>
      <c r="F443" s="183">
        <v>1</v>
      </c>
      <c r="G443" s="183">
        <v>5</v>
      </c>
      <c r="H443" s="194">
        <v>53.676000000000002</v>
      </c>
      <c r="I443" s="85">
        <f>H443*(1-Скидка_3M_EUR)</f>
        <v>53.676000000000002</v>
      </c>
      <c r="J443" s="84"/>
      <c r="K443" s="85">
        <f t="shared" si="27"/>
        <v>0</v>
      </c>
    </row>
    <row r="444" spans="1:11" ht="11.25" customHeight="1" thickBot="1">
      <c r="A444" s="310">
        <v>0</v>
      </c>
      <c r="B444" s="165" t="s">
        <v>766</v>
      </c>
      <c r="C444" s="308" t="s">
        <v>1312</v>
      </c>
      <c r="D444" s="195" t="s">
        <v>1313</v>
      </c>
      <c r="E444" s="196" t="s">
        <v>1112</v>
      </c>
      <c r="F444" s="196">
        <v>1</v>
      </c>
      <c r="G444" s="196">
        <v>5</v>
      </c>
      <c r="H444" s="197">
        <v>38.028000000000006</v>
      </c>
      <c r="I444" s="85">
        <f>H444*(1-Скидка_3M_EUR)</f>
        <v>38.028000000000006</v>
      </c>
      <c r="J444" s="84"/>
      <c r="K444" s="85">
        <f t="shared" si="27"/>
        <v>0</v>
      </c>
    </row>
    <row r="445" spans="1:11" ht="11.25" customHeight="1" thickBot="1">
      <c r="A445" s="310"/>
      <c r="B445" s="165"/>
      <c r="C445" s="355" t="s">
        <v>1314</v>
      </c>
      <c r="D445" s="355"/>
      <c r="E445" s="355"/>
      <c r="F445" s="355"/>
      <c r="G445" s="355"/>
      <c r="H445" s="301"/>
      <c r="I445" s="85"/>
      <c r="J445" s="84"/>
      <c r="K445" s="85"/>
    </row>
    <row r="446" spans="1:11" ht="11.25" customHeight="1" thickBot="1">
      <c r="A446" s="310">
        <v>0</v>
      </c>
      <c r="B446" s="165" t="s">
        <v>762</v>
      </c>
      <c r="C446" s="191" t="s">
        <v>1315</v>
      </c>
      <c r="D446" s="182" t="s">
        <v>1316</v>
      </c>
      <c r="E446" s="183" t="s">
        <v>1254</v>
      </c>
      <c r="F446" s="183">
        <v>1</v>
      </c>
      <c r="G446" s="183">
        <v>1</v>
      </c>
      <c r="H446" s="184">
        <v>46.02</v>
      </c>
      <c r="I446" s="85">
        <f>H446*(1-Скидка_3M_EUR)</f>
        <v>46.02</v>
      </c>
      <c r="J446" s="84"/>
      <c r="K446" s="85">
        <f t="shared" ref="K446:K509" si="28">I446*J446</f>
        <v>0</v>
      </c>
    </row>
    <row r="447" spans="1:11" ht="11.25" customHeight="1" thickBot="1">
      <c r="A447" s="310"/>
      <c r="B447" s="165"/>
      <c r="C447" s="355" t="s">
        <v>1317</v>
      </c>
      <c r="D447" s="355"/>
      <c r="E447" s="355"/>
      <c r="F447" s="355"/>
      <c r="G447" s="355"/>
      <c r="H447" s="301"/>
      <c r="I447" s="85"/>
      <c r="J447" s="84"/>
      <c r="K447" s="85"/>
    </row>
    <row r="448" spans="1:11" ht="11.25" customHeight="1" thickBot="1">
      <c r="A448" s="310"/>
      <c r="B448" s="165"/>
      <c r="C448" s="355" t="s">
        <v>1318</v>
      </c>
      <c r="D448" s="355"/>
      <c r="E448" s="355"/>
      <c r="F448" s="355"/>
      <c r="G448" s="355"/>
      <c r="H448" s="301"/>
      <c r="I448" s="85"/>
      <c r="J448" s="84"/>
      <c r="K448" s="85"/>
    </row>
    <row r="449" spans="1:11" ht="11.25" customHeight="1">
      <c r="A449" s="310">
        <v>0</v>
      </c>
      <c r="B449" s="165" t="s">
        <v>762</v>
      </c>
      <c r="C449" s="191" t="s">
        <v>1319</v>
      </c>
      <c r="D449" s="182" t="s">
        <v>1320</v>
      </c>
      <c r="E449" s="183" t="s">
        <v>817</v>
      </c>
      <c r="F449" s="183">
        <v>1</v>
      </c>
      <c r="G449" s="183">
        <v>6</v>
      </c>
      <c r="H449" s="184">
        <v>31.187999999999999</v>
      </c>
      <c r="I449" s="85">
        <f t="shared" ref="I449:I458" si="29">H449*(1-Скидка_3M_EUR)</f>
        <v>31.187999999999999</v>
      </c>
      <c r="J449" s="84"/>
      <c r="K449" s="85">
        <f t="shared" si="28"/>
        <v>0</v>
      </c>
    </row>
    <row r="450" spans="1:11" ht="11.25" customHeight="1">
      <c r="A450" s="310">
        <v>0</v>
      </c>
      <c r="B450" s="165" t="s">
        <v>762</v>
      </c>
      <c r="C450" s="191" t="s">
        <v>1321</v>
      </c>
      <c r="D450" s="182" t="s">
        <v>1322</v>
      </c>
      <c r="E450" s="183" t="s">
        <v>817</v>
      </c>
      <c r="F450" s="183">
        <v>1</v>
      </c>
      <c r="G450" s="183">
        <v>6</v>
      </c>
      <c r="H450" s="184">
        <v>39</v>
      </c>
      <c r="I450" s="85">
        <f t="shared" si="29"/>
        <v>39</v>
      </c>
      <c r="J450" s="84"/>
      <c r="K450" s="85">
        <f t="shared" si="28"/>
        <v>0</v>
      </c>
    </row>
    <row r="451" spans="1:11" ht="11.25" customHeight="1">
      <c r="A451" s="310">
        <v>0</v>
      </c>
      <c r="B451" s="165" t="s">
        <v>762</v>
      </c>
      <c r="C451" s="191" t="s">
        <v>1323</v>
      </c>
      <c r="D451" s="182" t="s">
        <v>1324</v>
      </c>
      <c r="E451" s="183" t="s">
        <v>817</v>
      </c>
      <c r="F451" s="183">
        <v>1</v>
      </c>
      <c r="G451" s="183">
        <v>6</v>
      </c>
      <c r="H451" s="184">
        <v>31.271999999999998</v>
      </c>
      <c r="I451" s="85">
        <f t="shared" si="29"/>
        <v>31.271999999999998</v>
      </c>
      <c r="J451" s="84"/>
      <c r="K451" s="85">
        <f t="shared" si="28"/>
        <v>0</v>
      </c>
    </row>
    <row r="452" spans="1:11" ht="11.25" customHeight="1">
      <c r="A452" s="310">
        <v>0</v>
      </c>
      <c r="B452" s="165" t="s">
        <v>762</v>
      </c>
      <c r="C452" s="191" t="s">
        <v>1325</v>
      </c>
      <c r="D452" s="182" t="s">
        <v>1326</v>
      </c>
      <c r="E452" s="183" t="s">
        <v>817</v>
      </c>
      <c r="F452" s="183">
        <v>1</v>
      </c>
      <c r="G452" s="183">
        <v>6</v>
      </c>
      <c r="H452" s="184">
        <v>31.187999999999999</v>
      </c>
      <c r="I452" s="85">
        <f t="shared" si="29"/>
        <v>31.187999999999999</v>
      </c>
      <c r="J452" s="84"/>
      <c r="K452" s="85">
        <f t="shared" si="28"/>
        <v>0</v>
      </c>
    </row>
    <row r="453" spans="1:11" ht="11.25" customHeight="1">
      <c r="A453" s="310">
        <v>0</v>
      </c>
      <c r="B453" s="165" t="s">
        <v>762</v>
      </c>
      <c r="C453" s="191" t="s">
        <v>1327</v>
      </c>
      <c r="D453" s="182" t="s">
        <v>1328</v>
      </c>
      <c r="E453" s="183" t="s">
        <v>817</v>
      </c>
      <c r="F453" s="183">
        <v>1</v>
      </c>
      <c r="G453" s="183">
        <v>6</v>
      </c>
      <c r="H453" s="184">
        <v>39</v>
      </c>
      <c r="I453" s="85">
        <f t="shared" si="29"/>
        <v>39</v>
      </c>
      <c r="J453" s="84"/>
      <c r="K453" s="85">
        <f t="shared" si="28"/>
        <v>0</v>
      </c>
    </row>
    <row r="454" spans="1:11" ht="11.25" customHeight="1">
      <c r="A454" s="310">
        <v>0</v>
      </c>
      <c r="B454" s="165" t="s">
        <v>762</v>
      </c>
      <c r="C454" s="191" t="s">
        <v>1329</v>
      </c>
      <c r="D454" s="182" t="s">
        <v>1330</v>
      </c>
      <c r="E454" s="183" t="s">
        <v>817</v>
      </c>
      <c r="F454" s="183">
        <v>1</v>
      </c>
      <c r="G454" s="183">
        <v>6</v>
      </c>
      <c r="H454" s="184">
        <v>39</v>
      </c>
      <c r="I454" s="85">
        <f t="shared" si="29"/>
        <v>39</v>
      </c>
      <c r="J454" s="84"/>
      <c r="K454" s="85">
        <f t="shared" si="28"/>
        <v>0</v>
      </c>
    </row>
    <row r="455" spans="1:11" ht="11.25" customHeight="1">
      <c r="A455" s="310">
        <v>0</v>
      </c>
      <c r="B455" s="165" t="s">
        <v>762</v>
      </c>
      <c r="C455" s="191" t="s">
        <v>1331</v>
      </c>
      <c r="D455" s="182" t="s">
        <v>1332</v>
      </c>
      <c r="E455" s="183" t="s">
        <v>817</v>
      </c>
      <c r="F455" s="183">
        <v>1</v>
      </c>
      <c r="G455" s="183">
        <v>6</v>
      </c>
      <c r="H455" s="184">
        <v>31.187999999999999</v>
      </c>
      <c r="I455" s="85">
        <f t="shared" si="29"/>
        <v>31.187999999999999</v>
      </c>
      <c r="J455" s="84"/>
      <c r="K455" s="85">
        <f t="shared" si="28"/>
        <v>0</v>
      </c>
    </row>
    <row r="456" spans="1:11" ht="11.25" customHeight="1">
      <c r="A456" s="310">
        <v>0</v>
      </c>
      <c r="B456" s="165" t="s">
        <v>762</v>
      </c>
      <c r="C456" s="191" t="s">
        <v>1333</v>
      </c>
      <c r="D456" s="182" t="s">
        <v>1334</v>
      </c>
      <c r="E456" s="183" t="s">
        <v>817</v>
      </c>
      <c r="F456" s="183">
        <v>1</v>
      </c>
      <c r="G456" s="183">
        <v>6</v>
      </c>
      <c r="H456" s="184">
        <v>29.532</v>
      </c>
      <c r="I456" s="85">
        <f t="shared" si="29"/>
        <v>29.532</v>
      </c>
      <c r="J456" s="84"/>
      <c r="K456" s="85">
        <f t="shared" si="28"/>
        <v>0</v>
      </c>
    </row>
    <row r="457" spans="1:11" ht="11.25" customHeight="1">
      <c r="A457" s="310">
        <v>0</v>
      </c>
      <c r="B457" s="165" t="s">
        <v>762</v>
      </c>
      <c r="C457" s="191" t="s">
        <v>1335</v>
      </c>
      <c r="D457" s="182" t="s">
        <v>1336</v>
      </c>
      <c r="E457" s="183" t="s">
        <v>817</v>
      </c>
      <c r="F457" s="183">
        <v>1</v>
      </c>
      <c r="G457" s="183">
        <v>6</v>
      </c>
      <c r="H457" s="184">
        <v>45.191999999999993</v>
      </c>
      <c r="I457" s="85">
        <f t="shared" si="29"/>
        <v>45.191999999999993</v>
      </c>
      <c r="J457" s="84"/>
      <c r="K457" s="85">
        <f t="shared" si="28"/>
        <v>0</v>
      </c>
    </row>
    <row r="458" spans="1:11" ht="11.25" customHeight="1" thickBot="1">
      <c r="A458" s="310">
        <v>0</v>
      </c>
      <c r="B458" s="165" t="s">
        <v>762</v>
      </c>
      <c r="C458" s="199" t="s">
        <v>1337</v>
      </c>
      <c r="D458" s="185" t="s">
        <v>1338</v>
      </c>
      <c r="E458" s="186" t="s">
        <v>817</v>
      </c>
      <c r="F458" s="186">
        <v>1</v>
      </c>
      <c r="G458" s="186">
        <v>10</v>
      </c>
      <c r="H458" s="187">
        <v>81.168000000000006</v>
      </c>
      <c r="I458" s="85">
        <f t="shared" si="29"/>
        <v>81.168000000000006</v>
      </c>
      <c r="J458" s="84"/>
      <c r="K458" s="85">
        <f t="shared" si="28"/>
        <v>0</v>
      </c>
    </row>
    <row r="459" spans="1:11" ht="11.25" customHeight="1" thickBot="1">
      <c r="A459" s="310"/>
      <c r="B459" s="165"/>
      <c r="C459" s="355" t="s">
        <v>1340</v>
      </c>
      <c r="D459" s="355"/>
      <c r="E459" s="355"/>
      <c r="F459" s="355"/>
      <c r="G459" s="355"/>
      <c r="H459" s="301"/>
      <c r="I459" s="85"/>
      <c r="J459" s="84"/>
      <c r="K459" s="85"/>
    </row>
    <row r="460" spans="1:11" ht="11.25" customHeight="1">
      <c r="A460" s="310">
        <v>0</v>
      </c>
      <c r="B460" s="165" t="s">
        <v>763</v>
      </c>
      <c r="C460" s="200" t="s">
        <v>1339</v>
      </c>
      <c r="D460" s="188" t="s">
        <v>1340</v>
      </c>
      <c r="E460" s="189" t="s">
        <v>1119</v>
      </c>
      <c r="F460" s="189">
        <v>1</v>
      </c>
      <c r="G460" s="189">
        <v>1</v>
      </c>
      <c r="H460" s="190">
        <v>572.17200000000003</v>
      </c>
      <c r="I460" s="85">
        <f t="shared" ref="I460:I467" si="30">H460*(1-Скидка_3M_EUR)</f>
        <v>572.17200000000003</v>
      </c>
      <c r="J460" s="84"/>
      <c r="K460" s="85">
        <f t="shared" si="28"/>
        <v>0</v>
      </c>
    </row>
    <row r="461" spans="1:11" ht="11.25" customHeight="1">
      <c r="A461" s="310">
        <v>0</v>
      </c>
      <c r="B461" s="165" t="s">
        <v>762</v>
      </c>
      <c r="C461" s="191" t="s">
        <v>1341</v>
      </c>
      <c r="D461" s="182" t="s">
        <v>1342</v>
      </c>
      <c r="E461" s="183" t="s">
        <v>1024</v>
      </c>
      <c r="F461" s="183">
        <v>1</v>
      </c>
      <c r="G461" s="183">
        <v>12</v>
      </c>
      <c r="H461" s="184">
        <v>32.207999999999998</v>
      </c>
      <c r="I461" s="85">
        <f t="shared" si="30"/>
        <v>32.207999999999998</v>
      </c>
      <c r="J461" s="84"/>
      <c r="K461" s="85">
        <f t="shared" si="28"/>
        <v>0</v>
      </c>
    </row>
    <row r="462" spans="1:11" ht="11.25" customHeight="1">
      <c r="A462" s="310">
        <v>0</v>
      </c>
      <c r="B462" s="165" t="s">
        <v>789</v>
      </c>
      <c r="C462" s="191" t="s">
        <v>1343</v>
      </c>
      <c r="D462" s="182" t="s">
        <v>1344</v>
      </c>
      <c r="E462" s="183" t="s">
        <v>1006</v>
      </c>
      <c r="F462" s="183">
        <v>1</v>
      </c>
      <c r="G462" s="183">
        <v>1</v>
      </c>
      <c r="H462" s="184">
        <v>230.59199999999998</v>
      </c>
      <c r="I462" s="85">
        <f t="shared" si="30"/>
        <v>230.59199999999998</v>
      </c>
      <c r="J462" s="84"/>
      <c r="K462" s="85">
        <f t="shared" si="28"/>
        <v>0</v>
      </c>
    </row>
    <row r="463" spans="1:11" ht="11.25" customHeight="1">
      <c r="A463" s="310">
        <v>0</v>
      </c>
      <c r="B463" s="165" t="s">
        <v>789</v>
      </c>
      <c r="C463" s="191" t="s">
        <v>1345</v>
      </c>
      <c r="D463" s="182" t="s">
        <v>1346</v>
      </c>
      <c r="E463" s="183" t="s">
        <v>1006</v>
      </c>
      <c r="F463" s="183">
        <v>1</v>
      </c>
      <c r="G463" s="183">
        <v>1</v>
      </c>
      <c r="H463" s="184">
        <v>111.504</v>
      </c>
      <c r="I463" s="85">
        <f t="shared" si="30"/>
        <v>111.504</v>
      </c>
      <c r="J463" s="84"/>
      <c r="K463" s="85">
        <f t="shared" si="28"/>
        <v>0</v>
      </c>
    </row>
    <row r="464" spans="1:11" ht="11.25" customHeight="1">
      <c r="A464" s="310">
        <v>0</v>
      </c>
      <c r="B464" s="165" t="s">
        <v>789</v>
      </c>
      <c r="C464" s="191" t="s">
        <v>1347</v>
      </c>
      <c r="D464" s="182" t="s">
        <v>1348</v>
      </c>
      <c r="E464" s="183" t="s">
        <v>1006</v>
      </c>
      <c r="F464" s="183">
        <v>1</v>
      </c>
      <c r="G464" s="183">
        <v>1</v>
      </c>
      <c r="H464" s="184">
        <v>183.92400000000001</v>
      </c>
      <c r="I464" s="85">
        <f t="shared" si="30"/>
        <v>183.92400000000001</v>
      </c>
      <c r="J464" s="84"/>
      <c r="K464" s="85">
        <f t="shared" si="28"/>
        <v>0</v>
      </c>
    </row>
    <row r="465" spans="1:11" ht="11.25" customHeight="1">
      <c r="A465" s="310">
        <v>0</v>
      </c>
      <c r="B465" s="165" t="s">
        <v>762</v>
      </c>
      <c r="C465" s="191" t="s">
        <v>1349</v>
      </c>
      <c r="D465" s="182" t="s">
        <v>1350</v>
      </c>
      <c r="E465" s="183" t="s">
        <v>1006</v>
      </c>
      <c r="F465" s="183">
        <v>1</v>
      </c>
      <c r="G465" s="183">
        <v>20</v>
      </c>
      <c r="H465" s="184">
        <v>10.007999999999999</v>
      </c>
      <c r="I465" s="85">
        <f t="shared" si="30"/>
        <v>10.007999999999999</v>
      </c>
      <c r="J465" s="84"/>
      <c r="K465" s="85">
        <f t="shared" si="28"/>
        <v>0</v>
      </c>
    </row>
    <row r="466" spans="1:11" ht="11.25" customHeight="1">
      <c r="A466" s="310">
        <v>0</v>
      </c>
      <c r="B466" s="165" t="s">
        <v>762</v>
      </c>
      <c r="C466" s="191" t="s">
        <v>1351</v>
      </c>
      <c r="D466" s="182" t="s">
        <v>1352</v>
      </c>
      <c r="E466" s="183" t="s">
        <v>1119</v>
      </c>
      <c r="F466" s="183">
        <v>20</v>
      </c>
      <c r="G466" s="183">
        <v>4</v>
      </c>
      <c r="H466" s="184">
        <v>23.808</v>
      </c>
      <c r="I466" s="85">
        <f t="shared" si="30"/>
        <v>23.808</v>
      </c>
      <c r="J466" s="84"/>
      <c r="K466" s="85">
        <f t="shared" si="28"/>
        <v>0</v>
      </c>
    </row>
    <row r="467" spans="1:11" ht="11.25" customHeight="1" thickBot="1">
      <c r="A467" s="310">
        <v>0</v>
      </c>
      <c r="B467" s="165" t="s">
        <v>762</v>
      </c>
      <c r="C467" s="191" t="s">
        <v>1353</v>
      </c>
      <c r="D467" s="182" t="s">
        <v>1354</v>
      </c>
      <c r="E467" s="183" t="s">
        <v>1119</v>
      </c>
      <c r="F467" s="183">
        <v>20</v>
      </c>
      <c r="G467" s="183">
        <v>4</v>
      </c>
      <c r="H467" s="184">
        <v>30.167999999999999</v>
      </c>
      <c r="I467" s="85">
        <f t="shared" si="30"/>
        <v>30.167999999999999</v>
      </c>
      <c r="J467" s="84"/>
      <c r="K467" s="85">
        <f t="shared" si="28"/>
        <v>0</v>
      </c>
    </row>
    <row r="468" spans="1:11" ht="11.25" customHeight="1" thickBot="1">
      <c r="A468" s="310"/>
      <c r="B468" s="165"/>
      <c r="C468" s="355" t="s">
        <v>1355</v>
      </c>
      <c r="D468" s="355"/>
      <c r="E468" s="355"/>
      <c r="F468" s="355"/>
      <c r="G468" s="355"/>
      <c r="H468" s="301"/>
      <c r="I468" s="85"/>
      <c r="J468" s="84"/>
      <c r="K468" s="85"/>
    </row>
    <row r="469" spans="1:11" ht="11.25" customHeight="1">
      <c r="A469" s="310">
        <v>0</v>
      </c>
      <c r="B469" s="165" t="s">
        <v>762</v>
      </c>
      <c r="C469" s="191" t="s">
        <v>2439</v>
      </c>
      <c r="D469" s="182" t="s">
        <v>2440</v>
      </c>
      <c r="E469" s="183" t="s">
        <v>1024</v>
      </c>
      <c r="F469" s="183">
        <v>1</v>
      </c>
      <c r="G469" s="183">
        <v>12</v>
      </c>
      <c r="H469" s="184">
        <v>39.06</v>
      </c>
      <c r="I469" s="85">
        <f>H469*(1-Скидка_3M_EUR)</f>
        <v>39.06</v>
      </c>
      <c r="J469" s="84"/>
      <c r="K469" s="85">
        <f>I469*J469</f>
        <v>0</v>
      </c>
    </row>
    <row r="470" spans="1:11" ht="11.25" customHeight="1">
      <c r="A470" s="310">
        <v>0</v>
      </c>
      <c r="B470" s="165" t="s">
        <v>762</v>
      </c>
      <c r="C470" s="191" t="s">
        <v>3219</v>
      </c>
      <c r="D470" s="182" t="s">
        <v>3220</v>
      </c>
      <c r="E470" s="183" t="s">
        <v>1024</v>
      </c>
      <c r="F470" s="183">
        <v>1</v>
      </c>
      <c r="G470" s="183">
        <v>12</v>
      </c>
      <c r="H470" s="184">
        <v>47.136000000000003</v>
      </c>
      <c r="I470" s="85">
        <f>H470*(1-Скидка_3M_EUR)</f>
        <v>47.136000000000003</v>
      </c>
      <c r="J470" s="84"/>
      <c r="K470" s="85">
        <f>I470*J470</f>
        <v>0</v>
      </c>
    </row>
    <row r="471" spans="1:11" ht="11.25" customHeight="1">
      <c r="A471" s="310">
        <v>0</v>
      </c>
      <c r="B471" s="165" t="s">
        <v>762</v>
      </c>
      <c r="C471" s="191" t="s">
        <v>4899</v>
      </c>
      <c r="D471" s="182" t="s">
        <v>4900</v>
      </c>
      <c r="E471" s="183" t="s">
        <v>1024</v>
      </c>
      <c r="F471" s="183">
        <v>1</v>
      </c>
      <c r="G471" s="183">
        <v>12</v>
      </c>
      <c r="H471" s="184">
        <v>50.4</v>
      </c>
      <c r="I471" s="85">
        <f>H471*(1-Скидка_3M_EUR)</f>
        <v>50.4</v>
      </c>
      <c r="J471" s="84"/>
      <c r="K471" s="85">
        <f>I471*J471</f>
        <v>0</v>
      </c>
    </row>
    <row r="472" spans="1:11" ht="11.25" customHeight="1">
      <c r="A472" s="310">
        <v>0</v>
      </c>
      <c r="B472" s="165" t="s">
        <v>762</v>
      </c>
      <c r="C472" s="191" t="s">
        <v>1356</v>
      </c>
      <c r="D472" s="182" t="s">
        <v>1357</v>
      </c>
      <c r="E472" s="183" t="s">
        <v>1006</v>
      </c>
      <c r="F472" s="183">
        <v>1</v>
      </c>
      <c r="G472" s="183">
        <v>20</v>
      </c>
      <c r="H472" s="184">
        <v>18.899999999999999</v>
      </c>
      <c r="I472" s="85">
        <f t="shared" ref="I472:I489" si="31">H472*(1-Скидка_3M_EUR)</f>
        <v>18.899999999999999</v>
      </c>
      <c r="J472" s="84"/>
      <c r="K472" s="85">
        <f t="shared" si="28"/>
        <v>0</v>
      </c>
    </row>
    <row r="473" spans="1:11" ht="11.25" customHeight="1">
      <c r="A473" s="310">
        <v>0</v>
      </c>
      <c r="B473" s="165" t="s">
        <v>766</v>
      </c>
      <c r="C473" s="191" t="s">
        <v>1358</v>
      </c>
      <c r="D473" s="182" t="s">
        <v>1359</v>
      </c>
      <c r="E473" s="183" t="s">
        <v>1006</v>
      </c>
      <c r="F473" s="183">
        <v>1</v>
      </c>
      <c r="G473" s="183">
        <v>10</v>
      </c>
      <c r="H473" s="184">
        <v>21.024000000000001</v>
      </c>
      <c r="I473" s="85">
        <f t="shared" si="31"/>
        <v>21.024000000000001</v>
      </c>
      <c r="J473" s="84"/>
      <c r="K473" s="85">
        <f t="shared" si="28"/>
        <v>0</v>
      </c>
    </row>
    <row r="474" spans="1:11" ht="11.25" customHeight="1">
      <c r="A474" s="310">
        <v>0</v>
      </c>
      <c r="B474" s="165" t="s">
        <v>800</v>
      </c>
      <c r="C474" s="191" t="s">
        <v>1360</v>
      </c>
      <c r="D474" s="182" t="s">
        <v>1361</v>
      </c>
      <c r="E474" s="183" t="s">
        <v>1006</v>
      </c>
      <c r="F474" s="183">
        <v>1</v>
      </c>
      <c r="G474" s="183">
        <v>400</v>
      </c>
      <c r="H474" s="184">
        <v>7.8599999999999994</v>
      </c>
      <c r="I474" s="85">
        <f t="shared" si="31"/>
        <v>7.8599999999999994</v>
      </c>
      <c r="J474" s="84"/>
      <c r="K474" s="85">
        <f t="shared" si="28"/>
        <v>0</v>
      </c>
    </row>
    <row r="475" spans="1:11" ht="11.25" customHeight="1">
      <c r="A475" s="310">
        <v>0</v>
      </c>
      <c r="B475" s="165" t="s">
        <v>762</v>
      </c>
      <c r="C475" s="191" t="s">
        <v>1362</v>
      </c>
      <c r="D475" s="182" t="s">
        <v>1363</v>
      </c>
      <c r="E475" s="183" t="s">
        <v>1024</v>
      </c>
      <c r="F475" s="183">
        <v>1</v>
      </c>
      <c r="G475" s="183">
        <v>12</v>
      </c>
      <c r="H475" s="184">
        <v>45.456000000000003</v>
      </c>
      <c r="I475" s="85">
        <f t="shared" si="31"/>
        <v>45.456000000000003</v>
      </c>
      <c r="J475" s="84"/>
      <c r="K475" s="85">
        <f t="shared" si="28"/>
        <v>0</v>
      </c>
    </row>
    <row r="476" spans="1:11" ht="11.25" customHeight="1">
      <c r="A476" s="310">
        <v>0</v>
      </c>
      <c r="B476" s="165" t="s">
        <v>762</v>
      </c>
      <c r="C476" s="191" t="s">
        <v>1364</v>
      </c>
      <c r="D476" s="182" t="s">
        <v>1365</v>
      </c>
      <c r="E476" s="183" t="s">
        <v>1006</v>
      </c>
      <c r="F476" s="183">
        <v>1</v>
      </c>
      <c r="G476" s="183">
        <v>20</v>
      </c>
      <c r="H476" s="184">
        <v>11.843999999999999</v>
      </c>
      <c r="I476" s="85">
        <f t="shared" si="31"/>
        <v>11.843999999999999</v>
      </c>
      <c r="J476" s="84"/>
      <c r="K476" s="85">
        <f t="shared" si="28"/>
        <v>0</v>
      </c>
    </row>
    <row r="477" spans="1:11" ht="11.25" customHeight="1">
      <c r="A477" s="310">
        <v>0</v>
      </c>
      <c r="B477" s="165" t="s">
        <v>766</v>
      </c>
      <c r="C477" s="191" t="s">
        <v>1366</v>
      </c>
      <c r="D477" s="182" t="s">
        <v>1367</v>
      </c>
      <c r="E477" s="183" t="s">
        <v>1006</v>
      </c>
      <c r="F477" s="183">
        <v>1</v>
      </c>
      <c r="G477" s="183">
        <v>20</v>
      </c>
      <c r="H477" s="184">
        <v>17.940000000000001</v>
      </c>
      <c r="I477" s="85">
        <f t="shared" si="31"/>
        <v>17.940000000000001</v>
      </c>
      <c r="J477" s="84"/>
      <c r="K477" s="85">
        <f t="shared" si="28"/>
        <v>0</v>
      </c>
    </row>
    <row r="478" spans="1:11" ht="11.25" customHeight="1">
      <c r="A478" s="310">
        <v>0</v>
      </c>
      <c r="B478" s="165" t="s">
        <v>762</v>
      </c>
      <c r="C478" s="191" t="s">
        <v>1368</v>
      </c>
      <c r="D478" s="182" t="s">
        <v>1369</v>
      </c>
      <c r="E478" s="183" t="s">
        <v>1006</v>
      </c>
      <c r="F478" s="183">
        <v>1</v>
      </c>
      <c r="G478" s="183">
        <v>20</v>
      </c>
      <c r="H478" s="184">
        <v>7.3440000000000003</v>
      </c>
      <c r="I478" s="85">
        <f t="shared" si="31"/>
        <v>7.3440000000000003</v>
      </c>
      <c r="J478" s="84"/>
      <c r="K478" s="85">
        <f t="shared" si="28"/>
        <v>0</v>
      </c>
    </row>
    <row r="479" spans="1:11" ht="11.25" customHeight="1">
      <c r="A479" s="310">
        <v>0</v>
      </c>
      <c r="B479" s="165" t="s">
        <v>762</v>
      </c>
      <c r="C479" s="191" t="s">
        <v>1370</v>
      </c>
      <c r="D479" s="182" t="s">
        <v>1371</v>
      </c>
      <c r="E479" s="183" t="s">
        <v>1024</v>
      </c>
      <c r="F479" s="183">
        <v>1</v>
      </c>
      <c r="G479" s="183">
        <v>12</v>
      </c>
      <c r="H479" s="184">
        <v>46.08</v>
      </c>
      <c r="I479" s="85">
        <f t="shared" si="31"/>
        <v>46.08</v>
      </c>
      <c r="J479" s="84"/>
      <c r="K479" s="85">
        <f t="shared" si="28"/>
        <v>0</v>
      </c>
    </row>
    <row r="480" spans="1:11" ht="11.25" customHeight="1">
      <c r="A480" s="310">
        <v>0</v>
      </c>
      <c r="B480" s="165" t="s">
        <v>762</v>
      </c>
      <c r="C480" s="191" t="s">
        <v>1372</v>
      </c>
      <c r="D480" s="182" t="s">
        <v>1373</v>
      </c>
      <c r="E480" s="183" t="s">
        <v>1006</v>
      </c>
      <c r="F480" s="183">
        <v>1</v>
      </c>
      <c r="G480" s="183">
        <v>10</v>
      </c>
      <c r="H480" s="184">
        <v>12.348000000000001</v>
      </c>
      <c r="I480" s="85">
        <f t="shared" si="31"/>
        <v>12.348000000000001</v>
      </c>
      <c r="J480" s="84"/>
      <c r="K480" s="85">
        <f t="shared" si="28"/>
        <v>0</v>
      </c>
    </row>
    <row r="481" spans="1:11" ht="11.25" customHeight="1">
      <c r="A481" s="310">
        <v>0</v>
      </c>
      <c r="B481" s="165" t="s">
        <v>762</v>
      </c>
      <c r="C481" s="191" t="s">
        <v>1374</v>
      </c>
      <c r="D481" s="182" t="s">
        <v>1375</v>
      </c>
      <c r="E481" s="183" t="s">
        <v>1006</v>
      </c>
      <c r="F481" s="183">
        <v>1</v>
      </c>
      <c r="G481" s="183">
        <v>20</v>
      </c>
      <c r="H481" s="184">
        <v>7.3440000000000003</v>
      </c>
      <c r="I481" s="85">
        <f t="shared" si="31"/>
        <v>7.3440000000000003</v>
      </c>
      <c r="J481" s="84"/>
      <c r="K481" s="85">
        <f t="shared" si="28"/>
        <v>0</v>
      </c>
    </row>
    <row r="482" spans="1:11" ht="11.25" customHeight="1">
      <c r="A482" s="310">
        <v>0</v>
      </c>
      <c r="B482" s="165" t="s">
        <v>762</v>
      </c>
      <c r="C482" s="191" t="s">
        <v>1376</v>
      </c>
      <c r="D482" s="182" t="s">
        <v>1377</v>
      </c>
      <c r="E482" s="183" t="s">
        <v>1024</v>
      </c>
      <c r="F482" s="183">
        <v>1</v>
      </c>
      <c r="G482" s="183">
        <v>12</v>
      </c>
      <c r="H482" s="184">
        <v>34.344000000000001</v>
      </c>
      <c r="I482" s="85">
        <f t="shared" si="31"/>
        <v>34.344000000000001</v>
      </c>
      <c r="J482" s="84"/>
      <c r="K482" s="85">
        <f t="shared" si="28"/>
        <v>0</v>
      </c>
    </row>
    <row r="483" spans="1:11" ht="11.25" customHeight="1">
      <c r="A483" s="310">
        <v>0</v>
      </c>
      <c r="B483" s="165" t="s">
        <v>762</v>
      </c>
      <c r="C483" s="191" t="s">
        <v>1378</v>
      </c>
      <c r="D483" s="182" t="s">
        <v>1379</v>
      </c>
      <c r="E483" s="183" t="s">
        <v>1006</v>
      </c>
      <c r="F483" s="183">
        <v>24</v>
      </c>
      <c r="G483" s="183">
        <v>1</v>
      </c>
      <c r="H483" s="184">
        <v>20.665099999999999</v>
      </c>
      <c r="I483" s="85">
        <f t="shared" si="31"/>
        <v>20.665099999999999</v>
      </c>
      <c r="J483" s="84"/>
      <c r="K483" s="85">
        <f t="shared" si="28"/>
        <v>0</v>
      </c>
    </row>
    <row r="484" spans="1:11" ht="11.25" customHeight="1">
      <c r="A484" s="310">
        <v>0</v>
      </c>
      <c r="B484" s="165" t="s">
        <v>762</v>
      </c>
      <c r="C484" s="191" t="s">
        <v>1380</v>
      </c>
      <c r="D484" s="182" t="s">
        <v>1381</v>
      </c>
      <c r="E484" s="183" t="s">
        <v>1024</v>
      </c>
      <c r="F484" s="183">
        <v>1</v>
      </c>
      <c r="G484" s="183">
        <v>12</v>
      </c>
      <c r="H484" s="184">
        <v>45.48</v>
      </c>
      <c r="I484" s="85">
        <f t="shared" si="31"/>
        <v>45.48</v>
      </c>
      <c r="J484" s="84"/>
      <c r="K484" s="85">
        <f t="shared" si="28"/>
        <v>0</v>
      </c>
    </row>
    <row r="485" spans="1:11" ht="11.25" customHeight="1">
      <c r="A485" s="310">
        <v>0</v>
      </c>
      <c r="B485" s="165" t="s">
        <v>762</v>
      </c>
      <c r="C485" s="191" t="s">
        <v>1382</v>
      </c>
      <c r="D485" s="182" t="s">
        <v>1383</v>
      </c>
      <c r="E485" s="183" t="s">
        <v>1006</v>
      </c>
      <c r="F485" s="183">
        <v>1</v>
      </c>
      <c r="G485" s="183">
        <v>20</v>
      </c>
      <c r="H485" s="184">
        <v>7.3440000000000003</v>
      </c>
      <c r="I485" s="85">
        <f t="shared" si="31"/>
        <v>7.3440000000000003</v>
      </c>
      <c r="J485" s="84"/>
      <c r="K485" s="85">
        <f t="shared" si="28"/>
        <v>0</v>
      </c>
    </row>
    <row r="486" spans="1:11" ht="11.25" customHeight="1">
      <c r="A486" s="310">
        <v>0</v>
      </c>
      <c r="B486" s="165" t="s">
        <v>762</v>
      </c>
      <c r="C486" s="191" t="s">
        <v>1384</v>
      </c>
      <c r="D486" s="182" t="s">
        <v>1385</v>
      </c>
      <c r="E486" s="183" t="s">
        <v>1254</v>
      </c>
      <c r="F486" s="183">
        <v>1</v>
      </c>
      <c r="G486" s="183">
        <v>1</v>
      </c>
      <c r="H486" s="184">
        <v>85.932000000000002</v>
      </c>
      <c r="I486" s="85">
        <f t="shared" si="31"/>
        <v>85.932000000000002</v>
      </c>
      <c r="J486" s="84"/>
      <c r="K486" s="85">
        <f t="shared" si="28"/>
        <v>0</v>
      </c>
    </row>
    <row r="487" spans="1:11" ht="11.25" customHeight="1">
      <c r="A487" s="310">
        <v>0</v>
      </c>
      <c r="B487" s="165" t="s">
        <v>762</v>
      </c>
      <c r="C487" s="191" t="s">
        <v>1973</v>
      </c>
      <c r="D487" s="182" t="s">
        <v>1974</v>
      </c>
      <c r="E487" s="183" t="s">
        <v>1006</v>
      </c>
      <c r="F487" s="183">
        <v>1</v>
      </c>
      <c r="G487" s="183">
        <v>50</v>
      </c>
      <c r="H487" s="184">
        <v>7.8719999999999999</v>
      </c>
      <c r="I487" s="85">
        <f>H487*(1-Скидка_3M_EUR)</f>
        <v>7.8719999999999999</v>
      </c>
      <c r="J487" s="84"/>
      <c r="K487" s="85">
        <f>I487*J487</f>
        <v>0</v>
      </c>
    </row>
    <row r="488" spans="1:11" ht="11.25" customHeight="1">
      <c r="A488" s="310">
        <v>0</v>
      </c>
      <c r="B488" s="165" t="s">
        <v>762</v>
      </c>
      <c r="C488" s="191" t="s">
        <v>1975</v>
      </c>
      <c r="D488" s="182" t="s">
        <v>1976</v>
      </c>
      <c r="E488" s="183" t="s">
        <v>1119</v>
      </c>
      <c r="F488" s="183">
        <v>10</v>
      </c>
      <c r="G488" s="183">
        <v>1</v>
      </c>
      <c r="H488" s="184">
        <v>23.616</v>
      </c>
      <c r="I488" s="85">
        <f>H488*(1-Скидка_3M_EUR)</f>
        <v>23.616</v>
      </c>
      <c r="J488" s="84"/>
      <c r="K488" s="85">
        <f>I488*J488</f>
        <v>0</v>
      </c>
    </row>
    <row r="489" spans="1:11" ht="11.25" customHeight="1">
      <c r="A489" s="310">
        <v>0</v>
      </c>
      <c r="B489" s="165" t="s">
        <v>762</v>
      </c>
      <c r="C489" s="191" t="s">
        <v>1386</v>
      </c>
      <c r="D489" s="182" t="s">
        <v>1387</v>
      </c>
      <c r="E489" s="183" t="s">
        <v>1309</v>
      </c>
      <c r="F489" s="183">
        <v>12</v>
      </c>
      <c r="G489" s="183">
        <v>1</v>
      </c>
      <c r="H489" s="184">
        <v>14.28</v>
      </c>
      <c r="I489" s="85">
        <f t="shared" si="31"/>
        <v>14.28</v>
      </c>
      <c r="J489" s="84"/>
      <c r="K489" s="85">
        <f t="shared" si="28"/>
        <v>0</v>
      </c>
    </row>
    <row r="490" spans="1:11" ht="11.25" customHeight="1" thickBot="1">
      <c r="A490" s="310">
        <v>0</v>
      </c>
      <c r="B490" s="165" t="s">
        <v>762</v>
      </c>
      <c r="C490" s="191" t="s">
        <v>4745</v>
      </c>
      <c r="D490" s="182" t="s">
        <v>4746</v>
      </c>
      <c r="E490" s="183" t="s">
        <v>1006</v>
      </c>
      <c r="F490" s="183">
        <v>1</v>
      </c>
      <c r="G490" s="183">
        <v>1</v>
      </c>
      <c r="H490" s="184">
        <v>6.4320000000000004</v>
      </c>
      <c r="I490" s="85">
        <f>H490*(1-Скидка_3M_EUR)</f>
        <v>6.4320000000000004</v>
      </c>
      <c r="J490" s="84"/>
      <c r="K490" s="85">
        <f>I490*J490</f>
        <v>0</v>
      </c>
    </row>
    <row r="491" spans="1:11" ht="11.25" customHeight="1" thickBot="1">
      <c r="A491" s="310"/>
      <c r="B491" s="165"/>
      <c r="C491" s="355" t="s">
        <v>1388</v>
      </c>
      <c r="D491" s="355"/>
      <c r="E491" s="355"/>
      <c r="F491" s="355"/>
      <c r="G491" s="355"/>
      <c r="H491" s="301"/>
      <c r="I491" s="85"/>
      <c r="J491" s="84"/>
      <c r="K491" s="85"/>
    </row>
    <row r="492" spans="1:11" ht="11.25" customHeight="1">
      <c r="A492" s="310">
        <v>0</v>
      </c>
      <c r="B492" s="165" t="s">
        <v>762</v>
      </c>
      <c r="C492" s="191" t="s">
        <v>1389</v>
      </c>
      <c r="D492" s="182" t="s">
        <v>1390</v>
      </c>
      <c r="E492" s="183" t="s">
        <v>1024</v>
      </c>
      <c r="F492" s="183">
        <v>1</v>
      </c>
      <c r="G492" s="183">
        <v>12</v>
      </c>
      <c r="H492" s="184">
        <v>36.671999999999997</v>
      </c>
      <c r="I492" s="85">
        <f t="shared" ref="I492:I500" si="32">H492*(1-Скидка_3M_EUR)</f>
        <v>36.671999999999997</v>
      </c>
      <c r="J492" s="84"/>
      <c r="K492" s="85">
        <f t="shared" si="28"/>
        <v>0</v>
      </c>
    </row>
    <row r="493" spans="1:11" ht="11.25" customHeight="1">
      <c r="A493" s="310">
        <v>0</v>
      </c>
      <c r="B493" s="165" t="s">
        <v>762</v>
      </c>
      <c r="C493" s="191" t="s">
        <v>1391</v>
      </c>
      <c r="D493" s="182" t="s">
        <v>1392</v>
      </c>
      <c r="E493" s="183" t="s">
        <v>1024</v>
      </c>
      <c r="F493" s="183">
        <v>1</v>
      </c>
      <c r="G493" s="183">
        <v>12</v>
      </c>
      <c r="H493" s="184">
        <v>35.351999999999997</v>
      </c>
      <c r="I493" s="85">
        <f t="shared" si="32"/>
        <v>35.351999999999997</v>
      </c>
      <c r="J493" s="84"/>
      <c r="K493" s="85">
        <f t="shared" si="28"/>
        <v>0</v>
      </c>
    </row>
    <row r="494" spans="1:11" ht="11.25" customHeight="1">
      <c r="A494" s="310">
        <v>0</v>
      </c>
      <c r="B494" s="165" t="s">
        <v>762</v>
      </c>
      <c r="C494" s="191" t="s">
        <v>1393</v>
      </c>
      <c r="D494" s="182" t="s">
        <v>1394</v>
      </c>
      <c r="E494" s="183" t="s">
        <v>1006</v>
      </c>
      <c r="F494" s="183">
        <v>1</v>
      </c>
      <c r="G494" s="183">
        <v>10</v>
      </c>
      <c r="H494" s="184">
        <v>17.399999999999999</v>
      </c>
      <c r="I494" s="85">
        <f t="shared" si="32"/>
        <v>17.399999999999999</v>
      </c>
      <c r="J494" s="84"/>
      <c r="K494" s="85">
        <f t="shared" si="28"/>
        <v>0</v>
      </c>
    </row>
    <row r="495" spans="1:11" ht="11.25" customHeight="1">
      <c r="A495" s="310">
        <v>0</v>
      </c>
      <c r="B495" s="165" t="s">
        <v>762</v>
      </c>
      <c r="C495" s="191" t="s">
        <v>1395</v>
      </c>
      <c r="D495" s="182" t="s">
        <v>1396</v>
      </c>
      <c r="E495" s="183" t="s">
        <v>1024</v>
      </c>
      <c r="F495" s="183">
        <v>1</v>
      </c>
      <c r="G495" s="183">
        <v>12</v>
      </c>
      <c r="H495" s="184">
        <v>36.095999999999997</v>
      </c>
      <c r="I495" s="85">
        <f t="shared" si="32"/>
        <v>36.095999999999997</v>
      </c>
      <c r="J495" s="84"/>
      <c r="K495" s="85">
        <f t="shared" si="28"/>
        <v>0</v>
      </c>
    </row>
    <row r="496" spans="1:11" ht="11.25" customHeight="1">
      <c r="A496" s="310">
        <v>0</v>
      </c>
      <c r="B496" s="165" t="s">
        <v>762</v>
      </c>
      <c r="C496" s="191" t="s">
        <v>1397</v>
      </c>
      <c r="D496" s="182" t="s">
        <v>1398</v>
      </c>
      <c r="E496" s="183" t="s">
        <v>1006</v>
      </c>
      <c r="F496" s="183">
        <v>1</v>
      </c>
      <c r="G496" s="183">
        <v>10</v>
      </c>
      <c r="H496" s="184">
        <v>12.348000000000001</v>
      </c>
      <c r="I496" s="85">
        <f t="shared" si="32"/>
        <v>12.348000000000001</v>
      </c>
      <c r="J496" s="84"/>
      <c r="K496" s="85">
        <f t="shared" si="28"/>
        <v>0</v>
      </c>
    </row>
    <row r="497" spans="1:11" ht="11.25" customHeight="1">
      <c r="A497" s="310">
        <v>0</v>
      </c>
      <c r="B497" s="165" t="s">
        <v>762</v>
      </c>
      <c r="C497" s="191" t="s">
        <v>1399</v>
      </c>
      <c r="D497" s="182" t="s">
        <v>1400</v>
      </c>
      <c r="E497" s="183" t="s">
        <v>996</v>
      </c>
      <c r="F497" s="183">
        <v>50</v>
      </c>
      <c r="G497" s="183">
        <v>10</v>
      </c>
      <c r="H497" s="184">
        <v>0.64800000000000002</v>
      </c>
      <c r="I497" s="85">
        <f t="shared" si="32"/>
        <v>0.64800000000000002</v>
      </c>
      <c r="J497" s="84"/>
      <c r="K497" s="85">
        <f t="shared" si="28"/>
        <v>0</v>
      </c>
    </row>
    <row r="498" spans="1:11" ht="11.25" customHeight="1">
      <c r="A498" s="310">
        <v>0</v>
      </c>
      <c r="B498" s="165" t="s">
        <v>762</v>
      </c>
      <c r="C498" s="191" t="s">
        <v>1401</v>
      </c>
      <c r="D498" s="182" t="s">
        <v>1402</v>
      </c>
      <c r="E498" s="183" t="s">
        <v>996</v>
      </c>
      <c r="F498" s="183">
        <v>50</v>
      </c>
      <c r="G498" s="183">
        <v>10</v>
      </c>
      <c r="H498" s="184">
        <v>0.64800000000000002</v>
      </c>
      <c r="I498" s="85">
        <f t="shared" si="32"/>
        <v>0.64800000000000002</v>
      </c>
      <c r="J498" s="84"/>
      <c r="K498" s="85">
        <f t="shared" si="28"/>
        <v>0</v>
      </c>
    </row>
    <row r="499" spans="1:11" ht="11.25" customHeight="1">
      <c r="A499" s="310">
        <v>0</v>
      </c>
      <c r="B499" s="165" t="s">
        <v>762</v>
      </c>
      <c r="C499" s="191" t="s">
        <v>1403</v>
      </c>
      <c r="D499" s="182" t="s">
        <v>1404</v>
      </c>
      <c r="E499" s="183" t="s">
        <v>996</v>
      </c>
      <c r="F499" s="183">
        <v>50</v>
      </c>
      <c r="G499" s="183">
        <v>10</v>
      </c>
      <c r="H499" s="184">
        <v>0.59599999999999997</v>
      </c>
      <c r="I499" s="85">
        <f t="shared" si="32"/>
        <v>0.59599999999999997</v>
      </c>
      <c r="J499" s="84"/>
      <c r="K499" s="85">
        <f t="shared" si="28"/>
        <v>0</v>
      </c>
    </row>
    <row r="500" spans="1:11" ht="11.25" customHeight="1" thickBot="1">
      <c r="A500" s="310">
        <v>0</v>
      </c>
      <c r="B500" s="165" t="s">
        <v>762</v>
      </c>
      <c r="C500" s="191" t="s">
        <v>1405</v>
      </c>
      <c r="D500" s="182" t="s">
        <v>1406</v>
      </c>
      <c r="E500" s="183" t="s">
        <v>1407</v>
      </c>
      <c r="F500" s="183">
        <v>6</v>
      </c>
      <c r="G500" s="183">
        <v>1</v>
      </c>
      <c r="H500" s="184">
        <v>48.996000000000002</v>
      </c>
      <c r="I500" s="85">
        <f t="shared" si="32"/>
        <v>48.996000000000002</v>
      </c>
      <c r="J500" s="84"/>
      <c r="K500" s="85">
        <f t="shared" si="28"/>
        <v>0</v>
      </c>
    </row>
    <row r="501" spans="1:11" ht="11.25" customHeight="1" thickBot="1">
      <c r="A501" s="310"/>
      <c r="B501" s="165"/>
      <c r="C501" s="355" t="s">
        <v>801</v>
      </c>
      <c r="D501" s="355"/>
      <c r="E501" s="355"/>
      <c r="F501" s="355"/>
      <c r="G501" s="355"/>
      <c r="H501" s="301"/>
      <c r="I501" s="85"/>
      <c r="J501" s="84"/>
      <c r="K501" s="85"/>
    </row>
    <row r="502" spans="1:11" ht="11.25" customHeight="1">
      <c r="A502" s="310">
        <v>0</v>
      </c>
      <c r="B502" s="165" t="s">
        <v>766</v>
      </c>
      <c r="C502" s="191" t="s">
        <v>1408</v>
      </c>
      <c r="D502" s="182" t="s">
        <v>1409</v>
      </c>
      <c r="E502" s="183" t="s">
        <v>1006</v>
      </c>
      <c r="F502" s="183">
        <v>1</v>
      </c>
      <c r="G502" s="183">
        <v>50</v>
      </c>
      <c r="H502" s="184">
        <v>2.6160000000000001</v>
      </c>
      <c r="I502" s="85">
        <f>H502*(1-Скидка_3M_EUR)</f>
        <v>2.6160000000000001</v>
      </c>
      <c r="J502" s="84"/>
      <c r="K502" s="85">
        <f t="shared" si="28"/>
        <v>0</v>
      </c>
    </row>
    <row r="503" spans="1:11" ht="11.25" customHeight="1">
      <c r="A503" s="310">
        <v>0</v>
      </c>
      <c r="B503" s="165" t="s">
        <v>769</v>
      </c>
      <c r="C503" s="191" t="s">
        <v>1410</v>
      </c>
      <c r="D503" s="182" t="s">
        <v>1411</v>
      </c>
      <c r="E503" s="183" t="s">
        <v>1006</v>
      </c>
      <c r="F503" s="183">
        <v>1</v>
      </c>
      <c r="G503" s="183">
        <v>5</v>
      </c>
      <c r="H503" s="184">
        <v>38.688000000000002</v>
      </c>
      <c r="I503" s="85">
        <f>H503*(1-Скидка_3M_EUR)</f>
        <v>38.688000000000002</v>
      </c>
      <c r="J503" s="84"/>
      <c r="K503" s="85">
        <f t="shared" si="28"/>
        <v>0</v>
      </c>
    </row>
    <row r="504" spans="1:11" ht="11.25" customHeight="1">
      <c r="A504" s="310"/>
      <c r="B504" s="165"/>
      <c r="C504" s="191"/>
      <c r="D504" s="182"/>
      <c r="E504" s="183"/>
      <c r="F504" s="183"/>
      <c r="G504" s="183"/>
      <c r="H504" s="184"/>
      <c r="I504" s="85"/>
      <c r="J504" s="84"/>
      <c r="K504" s="85"/>
    </row>
    <row r="505" spans="1:11" ht="11.25" customHeight="1">
      <c r="A505" s="310">
        <v>0</v>
      </c>
      <c r="B505" s="165" t="s">
        <v>769</v>
      </c>
      <c r="C505" s="191" t="s">
        <v>1412</v>
      </c>
      <c r="D505" s="182" t="s">
        <v>1413</v>
      </c>
      <c r="E505" s="183" t="s">
        <v>1006</v>
      </c>
      <c r="F505" s="183">
        <v>1</v>
      </c>
      <c r="G505" s="183">
        <v>12</v>
      </c>
      <c r="H505" s="184">
        <v>14.4</v>
      </c>
      <c r="I505" s="85">
        <f t="shared" ref="I505:I510" si="33">H505*(1-Скидка_3M_EUR)</f>
        <v>14.4</v>
      </c>
      <c r="J505" s="84"/>
      <c r="K505" s="85">
        <f t="shared" si="28"/>
        <v>0</v>
      </c>
    </row>
    <row r="506" spans="1:11" ht="11.25" customHeight="1">
      <c r="A506" s="310">
        <v>0</v>
      </c>
      <c r="B506" s="165" t="s">
        <v>769</v>
      </c>
      <c r="C506" s="191" t="s">
        <v>1414</v>
      </c>
      <c r="D506" s="182" t="s">
        <v>1415</v>
      </c>
      <c r="E506" s="183" t="s">
        <v>1006</v>
      </c>
      <c r="F506" s="183">
        <v>1</v>
      </c>
      <c r="G506" s="183">
        <v>5</v>
      </c>
      <c r="H506" s="184">
        <v>17.963999999999999</v>
      </c>
      <c r="I506" s="85">
        <f t="shared" si="33"/>
        <v>17.963999999999999</v>
      </c>
      <c r="J506" s="84"/>
      <c r="K506" s="85">
        <f t="shared" si="28"/>
        <v>0</v>
      </c>
    </row>
    <row r="507" spans="1:11" ht="11.25" customHeight="1">
      <c r="A507" s="310">
        <v>0</v>
      </c>
      <c r="B507" s="165" t="s">
        <v>766</v>
      </c>
      <c r="C507" s="191" t="s">
        <v>1416</v>
      </c>
      <c r="D507" s="182" t="s">
        <v>1417</v>
      </c>
      <c r="E507" s="183" t="s">
        <v>1001</v>
      </c>
      <c r="F507" s="183">
        <v>1</v>
      </c>
      <c r="G507" s="183">
        <v>100</v>
      </c>
      <c r="H507" s="184">
        <v>0.80400000000000005</v>
      </c>
      <c r="I507" s="85">
        <f t="shared" si="33"/>
        <v>0.80400000000000005</v>
      </c>
      <c r="J507" s="84"/>
      <c r="K507" s="85">
        <f t="shared" si="28"/>
        <v>0</v>
      </c>
    </row>
    <row r="508" spans="1:11" ht="11.25" customHeight="1">
      <c r="A508" s="310">
        <v>0</v>
      </c>
      <c r="B508" s="165" t="s">
        <v>766</v>
      </c>
      <c r="C508" s="191" t="s">
        <v>1418</v>
      </c>
      <c r="D508" s="182" t="s">
        <v>1419</v>
      </c>
      <c r="E508" s="183" t="s">
        <v>1001</v>
      </c>
      <c r="F508" s="183">
        <v>1</v>
      </c>
      <c r="G508" s="183">
        <v>1000</v>
      </c>
      <c r="H508" s="184">
        <v>0.27600000000000002</v>
      </c>
      <c r="I508" s="85">
        <f t="shared" si="33"/>
        <v>0.27600000000000002</v>
      </c>
      <c r="J508" s="84"/>
      <c r="K508" s="85">
        <f t="shared" si="28"/>
        <v>0</v>
      </c>
    </row>
    <row r="509" spans="1:11" ht="11.25" customHeight="1">
      <c r="A509" s="310">
        <v>0</v>
      </c>
      <c r="B509" s="165" t="s">
        <v>769</v>
      </c>
      <c r="C509" s="191" t="s">
        <v>1420</v>
      </c>
      <c r="D509" s="182" t="s">
        <v>1421</v>
      </c>
      <c r="E509" s="183" t="s">
        <v>1006</v>
      </c>
      <c r="F509" s="183">
        <v>1</v>
      </c>
      <c r="G509" s="183">
        <v>10</v>
      </c>
      <c r="H509" s="184">
        <v>15.204000000000001</v>
      </c>
      <c r="I509" s="85">
        <f t="shared" si="33"/>
        <v>15.204000000000001</v>
      </c>
      <c r="J509" s="84"/>
      <c r="K509" s="85">
        <f t="shared" si="28"/>
        <v>0</v>
      </c>
    </row>
    <row r="510" spans="1:11" ht="11.25" customHeight="1" thickBot="1">
      <c r="A510" s="310">
        <v>0</v>
      </c>
      <c r="B510" s="165" t="s">
        <v>789</v>
      </c>
      <c r="C510" s="191">
        <v>63374</v>
      </c>
      <c r="D510" s="182" t="s">
        <v>1422</v>
      </c>
      <c r="E510" s="183" t="s">
        <v>1006</v>
      </c>
      <c r="F510" s="183">
        <v>1</v>
      </c>
      <c r="G510" s="183">
        <v>1</v>
      </c>
      <c r="H510" s="184">
        <v>312</v>
      </c>
      <c r="I510" s="85">
        <f t="shared" si="33"/>
        <v>312</v>
      </c>
      <c r="J510" s="84"/>
      <c r="K510" s="85">
        <f t="shared" ref="K510:K573" si="34">I510*J510</f>
        <v>0</v>
      </c>
    </row>
    <row r="511" spans="1:11" ht="11.25" customHeight="1" thickBot="1">
      <c r="A511" s="310"/>
      <c r="B511" s="165"/>
      <c r="C511" s="355" t="s">
        <v>1423</v>
      </c>
      <c r="D511" s="355"/>
      <c r="E511" s="355"/>
      <c r="F511" s="355"/>
      <c r="G511" s="355"/>
      <c r="H511" s="301"/>
      <c r="I511" s="85"/>
      <c r="J511" s="84"/>
      <c r="K511" s="85"/>
    </row>
    <row r="512" spans="1:11" ht="11.25" customHeight="1">
      <c r="A512" s="310">
        <v>0</v>
      </c>
      <c r="B512" s="165" t="s">
        <v>763</v>
      </c>
      <c r="C512" s="191" t="s">
        <v>1424</v>
      </c>
      <c r="D512" s="182" t="s">
        <v>1425</v>
      </c>
      <c r="E512" s="183" t="s">
        <v>1006</v>
      </c>
      <c r="F512" s="183">
        <v>1</v>
      </c>
      <c r="G512" s="183">
        <v>5</v>
      </c>
      <c r="H512" s="184">
        <v>46.728000000000002</v>
      </c>
      <c r="I512" s="85">
        <f>H512*(1-Скидка_3M_EUR)</f>
        <v>46.728000000000002</v>
      </c>
      <c r="J512" s="84"/>
      <c r="K512" s="85">
        <f t="shared" si="34"/>
        <v>0</v>
      </c>
    </row>
    <row r="513" spans="1:12" ht="11.25" customHeight="1">
      <c r="A513" s="310">
        <v>0</v>
      </c>
      <c r="B513" s="165" t="s">
        <v>763</v>
      </c>
      <c r="C513" s="191" t="s">
        <v>1426</v>
      </c>
      <c r="D513" s="182" t="s">
        <v>1427</v>
      </c>
      <c r="E513" s="183" t="s">
        <v>1006</v>
      </c>
      <c r="F513" s="183">
        <v>1</v>
      </c>
      <c r="G513" s="183">
        <v>5</v>
      </c>
      <c r="H513" s="184">
        <v>46.728000000000002</v>
      </c>
      <c r="I513" s="85">
        <f>H513*(1-Скидка_3M_EUR)</f>
        <v>46.728000000000002</v>
      </c>
      <c r="J513" s="84"/>
      <c r="K513" s="85">
        <f t="shared" si="34"/>
        <v>0</v>
      </c>
    </row>
    <row r="514" spans="1:12" ht="11.25" customHeight="1" thickBot="1">
      <c r="A514" s="310">
        <v>0</v>
      </c>
      <c r="B514" s="165" t="s">
        <v>789</v>
      </c>
      <c r="C514" s="191">
        <v>64392</v>
      </c>
      <c r="D514" s="182" t="s">
        <v>1428</v>
      </c>
      <c r="E514" s="183" t="s">
        <v>817</v>
      </c>
      <c r="F514" s="183">
        <v>1</v>
      </c>
      <c r="G514" s="183">
        <v>1</v>
      </c>
      <c r="H514" s="184">
        <v>437.78399999999999</v>
      </c>
      <c r="I514" s="85">
        <f>H514*(1-Скидка_3M_EUR)</f>
        <v>437.78399999999999</v>
      </c>
      <c r="J514" s="84"/>
      <c r="K514" s="85">
        <f t="shared" si="34"/>
        <v>0</v>
      </c>
    </row>
    <row r="515" spans="1:12" ht="11.25" customHeight="1" thickBot="1">
      <c r="A515" s="310"/>
      <c r="B515" s="165"/>
      <c r="C515" s="355" t="s">
        <v>1429</v>
      </c>
      <c r="D515" s="355"/>
      <c r="E515" s="355"/>
      <c r="F515" s="355"/>
      <c r="G515" s="355"/>
      <c r="H515" s="301"/>
      <c r="I515" s="85"/>
      <c r="J515" s="84"/>
      <c r="K515" s="85"/>
    </row>
    <row r="516" spans="1:12" ht="11.25" customHeight="1">
      <c r="A516" s="310">
        <v>0</v>
      </c>
      <c r="B516" s="165" t="s">
        <v>762</v>
      </c>
      <c r="C516" s="191" t="s">
        <v>1430</v>
      </c>
      <c r="D516" s="182" t="s">
        <v>1431</v>
      </c>
      <c r="E516" s="183" t="s">
        <v>1001</v>
      </c>
      <c r="F516" s="183">
        <v>1</v>
      </c>
      <c r="G516" s="183">
        <v>25</v>
      </c>
      <c r="H516" s="184">
        <v>6.7919999999999998</v>
      </c>
      <c r="I516" s="85">
        <f t="shared" ref="I516:I521" si="35">H516*(1-Скидка_3M_EUR)</f>
        <v>6.7919999999999998</v>
      </c>
      <c r="J516" s="84"/>
      <c r="K516" s="85">
        <f t="shared" si="34"/>
        <v>0</v>
      </c>
    </row>
    <row r="517" spans="1:12" ht="11.25" customHeight="1">
      <c r="A517" s="310">
        <v>0</v>
      </c>
      <c r="B517" s="165" t="s">
        <v>762</v>
      </c>
      <c r="C517" s="191" t="s">
        <v>1432</v>
      </c>
      <c r="D517" s="182" t="s">
        <v>1433</v>
      </c>
      <c r="E517" s="183" t="s">
        <v>1001</v>
      </c>
      <c r="F517" s="183">
        <v>1</v>
      </c>
      <c r="G517" s="183">
        <v>60</v>
      </c>
      <c r="H517" s="184">
        <v>6.7919999999999998</v>
      </c>
      <c r="I517" s="85">
        <f t="shared" si="35"/>
        <v>6.7919999999999998</v>
      </c>
      <c r="J517" s="84"/>
      <c r="K517" s="85">
        <f t="shared" si="34"/>
        <v>0</v>
      </c>
    </row>
    <row r="518" spans="1:12" ht="11.25" customHeight="1">
      <c r="A518" s="310">
        <v>0</v>
      </c>
      <c r="B518" s="165" t="s">
        <v>762</v>
      </c>
      <c r="C518" s="191" t="s">
        <v>1434</v>
      </c>
      <c r="D518" s="182" t="s">
        <v>1435</v>
      </c>
      <c r="E518" s="183" t="s">
        <v>1001</v>
      </c>
      <c r="F518" s="183">
        <v>1</v>
      </c>
      <c r="G518" s="183">
        <v>60</v>
      </c>
      <c r="H518" s="184">
        <v>2.8079999999999998</v>
      </c>
      <c r="I518" s="85">
        <f t="shared" si="35"/>
        <v>2.8079999999999998</v>
      </c>
      <c r="J518" s="84"/>
      <c r="K518" s="85">
        <f t="shared" si="34"/>
        <v>0</v>
      </c>
    </row>
    <row r="519" spans="1:12" ht="11.25" customHeight="1">
      <c r="A519" s="310">
        <v>0</v>
      </c>
      <c r="B519" s="165" t="s">
        <v>762</v>
      </c>
      <c r="C519" s="191" t="s">
        <v>4901</v>
      </c>
      <c r="D519" s="182" t="s">
        <v>4902</v>
      </c>
      <c r="E519" s="183" t="s">
        <v>1001</v>
      </c>
      <c r="F519" s="183">
        <v>1</v>
      </c>
      <c r="G519" s="183">
        <v>60</v>
      </c>
      <c r="H519" s="184">
        <v>2.8079999999999998</v>
      </c>
      <c r="I519" s="85">
        <f t="shared" si="35"/>
        <v>2.8079999999999998</v>
      </c>
      <c r="J519" s="84"/>
      <c r="K519" s="85">
        <f>I519*J519</f>
        <v>0</v>
      </c>
    </row>
    <row r="520" spans="1:12" ht="11.25" customHeight="1">
      <c r="A520" s="310">
        <v>0</v>
      </c>
      <c r="B520" s="165" t="s">
        <v>762</v>
      </c>
      <c r="C520" s="191" t="s">
        <v>4903</v>
      </c>
      <c r="D520" s="182" t="s">
        <v>4904</v>
      </c>
      <c r="E520" s="183" t="s">
        <v>1001</v>
      </c>
      <c r="F520" s="183">
        <v>1</v>
      </c>
      <c r="G520" s="183">
        <v>60</v>
      </c>
      <c r="H520" s="184">
        <v>6.7919999999999998</v>
      </c>
      <c r="I520" s="85">
        <f t="shared" si="35"/>
        <v>6.7919999999999998</v>
      </c>
      <c r="J520" s="84"/>
      <c r="K520" s="85">
        <f>I520*J520</f>
        <v>0</v>
      </c>
    </row>
    <row r="521" spans="1:12" ht="11.25" customHeight="1" thickBot="1">
      <c r="A521" s="310">
        <v>0</v>
      </c>
      <c r="B521" s="165" t="s">
        <v>762</v>
      </c>
      <c r="C521" s="191" t="s">
        <v>1436</v>
      </c>
      <c r="D521" s="182" t="s">
        <v>1437</v>
      </c>
      <c r="E521" s="183" t="s">
        <v>1001</v>
      </c>
      <c r="F521" s="183">
        <v>1</v>
      </c>
      <c r="G521" s="183">
        <v>60</v>
      </c>
      <c r="H521" s="184">
        <v>6.7919999999999998</v>
      </c>
      <c r="I521" s="85">
        <f t="shared" si="35"/>
        <v>6.7919999999999998</v>
      </c>
      <c r="J521" s="84"/>
      <c r="K521" s="85">
        <f t="shared" si="34"/>
        <v>0</v>
      </c>
    </row>
    <row r="522" spans="1:12" ht="11.25" customHeight="1" thickBot="1">
      <c r="A522" s="310"/>
      <c r="B522" s="165"/>
      <c r="C522" s="355" t="s">
        <v>1438</v>
      </c>
      <c r="D522" s="355"/>
      <c r="E522" s="355"/>
      <c r="F522" s="355"/>
      <c r="G522" s="355"/>
      <c r="H522" s="301"/>
      <c r="I522" s="85"/>
      <c r="J522" s="84"/>
      <c r="K522" s="85"/>
    </row>
    <row r="523" spans="1:12" ht="11.25" customHeight="1" thickBot="1">
      <c r="A523" s="310">
        <v>0</v>
      </c>
      <c r="B523" s="165" t="s">
        <v>762</v>
      </c>
      <c r="C523" s="191" t="s">
        <v>1439</v>
      </c>
      <c r="D523" s="182" t="s">
        <v>1440</v>
      </c>
      <c r="E523" s="183" t="s">
        <v>1441</v>
      </c>
      <c r="F523" s="183">
        <v>1</v>
      </c>
      <c r="G523" s="183">
        <v>6</v>
      </c>
      <c r="H523" s="184">
        <v>29.808</v>
      </c>
      <c r="I523" s="85">
        <f>H523*(1-Скидка_3M_EUR)</f>
        <v>29.808</v>
      </c>
      <c r="J523" s="84"/>
      <c r="K523" s="85">
        <f t="shared" si="34"/>
        <v>0</v>
      </c>
    </row>
    <row r="524" spans="1:12" ht="11.25" customHeight="1" thickBot="1">
      <c r="A524" s="310"/>
      <c r="B524" s="165"/>
      <c r="C524" s="355" t="s">
        <v>3091</v>
      </c>
      <c r="D524" s="355"/>
      <c r="E524" s="355"/>
      <c r="F524" s="355"/>
      <c r="G524" s="355"/>
      <c r="H524" s="301"/>
      <c r="I524" s="85"/>
      <c r="J524" s="84"/>
      <c r="K524" s="85"/>
    </row>
    <row r="525" spans="1:12" ht="11.25" customHeight="1" thickBot="1">
      <c r="A525" s="310"/>
      <c r="B525" s="165"/>
      <c r="C525" s="355" t="s">
        <v>3092</v>
      </c>
      <c r="D525" s="355"/>
      <c r="E525" s="355"/>
      <c r="F525" s="355"/>
      <c r="G525" s="355"/>
      <c r="H525" s="301"/>
      <c r="I525" s="85"/>
      <c r="J525" s="84"/>
      <c r="K525" s="85"/>
    </row>
    <row r="526" spans="1:12" ht="11.25" customHeight="1">
      <c r="A526" s="310">
        <v>0</v>
      </c>
      <c r="B526" s="165" t="s">
        <v>762</v>
      </c>
      <c r="C526" s="309" t="s">
        <v>3093</v>
      </c>
      <c r="D526" s="265" t="s">
        <v>3094</v>
      </c>
      <c r="E526" s="266" t="s">
        <v>811</v>
      </c>
      <c r="F526" s="266">
        <v>1</v>
      </c>
      <c r="G526" s="266">
        <v>250</v>
      </c>
      <c r="H526" s="267">
        <v>1.2</v>
      </c>
      <c r="I526" s="268">
        <f>H526*(1-Скидка_3M_EUR)</f>
        <v>1.2</v>
      </c>
      <c r="J526" s="269"/>
      <c r="K526" s="268">
        <f t="shared" si="34"/>
        <v>0</v>
      </c>
      <c r="L526" s="14" t="s">
        <v>3185</v>
      </c>
    </row>
    <row r="527" spans="1:12" ht="11.25" customHeight="1" thickBot="1">
      <c r="A527" s="310">
        <v>0</v>
      </c>
      <c r="B527" s="165" t="s">
        <v>762</v>
      </c>
      <c r="C527" s="309" t="s">
        <v>3095</v>
      </c>
      <c r="D527" s="265" t="s">
        <v>3096</v>
      </c>
      <c r="E527" s="266" t="s">
        <v>811</v>
      </c>
      <c r="F527" s="266">
        <v>1</v>
      </c>
      <c r="G527" s="266">
        <v>250</v>
      </c>
      <c r="H527" s="267">
        <v>1.2</v>
      </c>
      <c r="I527" s="268">
        <f>H527*(1-Скидка_3M_EUR)</f>
        <v>1.2</v>
      </c>
      <c r="J527" s="269"/>
      <c r="K527" s="268">
        <f t="shared" si="34"/>
        <v>0</v>
      </c>
      <c r="L527" s="14" t="s">
        <v>3185</v>
      </c>
    </row>
    <row r="528" spans="1:12" ht="11.25" customHeight="1" thickBot="1">
      <c r="A528" s="310"/>
      <c r="B528" s="165"/>
      <c r="C528" s="355" t="s">
        <v>1442</v>
      </c>
      <c r="D528" s="355"/>
      <c r="E528" s="355"/>
      <c r="F528" s="355"/>
      <c r="G528" s="355"/>
      <c r="H528" s="301"/>
      <c r="I528" s="85"/>
      <c r="J528" s="84"/>
      <c r="K528" s="85"/>
    </row>
    <row r="529" spans="1:11" ht="11.25" customHeight="1">
      <c r="A529" s="310">
        <v>0</v>
      </c>
      <c r="B529" s="165" t="s">
        <v>762</v>
      </c>
      <c r="C529" s="191" t="s">
        <v>1443</v>
      </c>
      <c r="D529" s="182" t="s">
        <v>1444</v>
      </c>
      <c r="E529" s="183" t="s">
        <v>811</v>
      </c>
      <c r="F529" s="183">
        <v>1</v>
      </c>
      <c r="G529" s="183">
        <v>250</v>
      </c>
      <c r="H529" s="184">
        <v>1.464</v>
      </c>
      <c r="I529" s="85">
        <f>H529*(1-Скидка_3M_EUR)</f>
        <v>1.464</v>
      </c>
      <c r="J529" s="84"/>
      <c r="K529" s="85">
        <f t="shared" si="34"/>
        <v>0</v>
      </c>
    </row>
    <row r="530" spans="1:11" ht="11.25" customHeight="1">
      <c r="A530" s="310">
        <v>0</v>
      </c>
      <c r="B530" s="165" t="s">
        <v>762</v>
      </c>
      <c r="C530" s="191" t="s">
        <v>1445</v>
      </c>
      <c r="D530" s="182" t="s">
        <v>1446</v>
      </c>
      <c r="E530" s="183" t="s">
        <v>811</v>
      </c>
      <c r="F530" s="183">
        <v>1</v>
      </c>
      <c r="G530" s="183">
        <v>250</v>
      </c>
      <c r="H530" s="184">
        <v>1.464</v>
      </c>
      <c r="I530" s="85">
        <f>H530*(1-Скидка_3M_EUR)</f>
        <v>1.464</v>
      </c>
      <c r="J530" s="84"/>
      <c r="K530" s="85">
        <f t="shared" si="34"/>
        <v>0</v>
      </c>
    </row>
    <row r="531" spans="1:11" ht="11.25" customHeight="1">
      <c r="A531" s="310">
        <v>0</v>
      </c>
      <c r="B531" s="165" t="s">
        <v>762</v>
      </c>
      <c r="C531" s="191" t="s">
        <v>1447</v>
      </c>
      <c r="D531" s="182" t="s">
        <v>1448</v>
      </c>
      <c r="E531" s="183" t="s">
        <v>811</v>
      </c>
      <c r="F531" s="183">
        <v>1</v>
      </c>
      <c r="G531" s="183">
        <v>250</v>
      </c>
      <c r="H531" s="184">
        <v>1.464</v>
      </c>
      <c r="I531" s="85">
        <f>H531*(1-Скидка_3M_EUR)</f>
        <v>1.464</v>
      </c>
      <c r="J531" s="84"/>
      <c r="K531" s="85">
        <f t="shared" si="34"/>
        <v>0</v>
      </c>
    </row>
    <row r="532" spans="1:11" ht="11.25" customHeight="1">
      <c r="A532" s="310">
        <v>0</v>
      </c>
      <c r="B532" s="165" t="s">
        <v>762</v>
      </c>
      <c r="C532" s="191" t="s">
        <v>1449</v>
      </c>
      <c r="D532" s="182" t="s">
        <v>1450</v>
      </c>
      <c r="E532" s="183" t="s">
        <v>811</v>
      </c>
      <c r="F532" s="183">
        <v>1</v>
      </c>
      <c r="G532" s="183">
        <v>250</v>
      </c>
      <c r="H532" s="184">
        <v>1.464</v>
      </c>
      <c r="I532" s="85">
        <f>H532*(1-Скидка_3M_EUR)</f>
        <v>1.464</v>
      </c>
      <c r="J532" s="84"/>
      <c r="K532" s="85">
        <f t="shared" si="34"/>
        <v>0</v>
      </c>
    </row>
    <row r="533" spans="1:11" ht="11.25" customHeight="1" thickBot="1">
      <c r="A533" s="310">
        <v>0</v>
      </c>
      <c r="B533" s="165" t="s">
        <v>762</v>
      </c>
      <c r="C533" s="191" t="s">
        <v>1451</v>
      </c>
      <c r="D533" s="182" t="s">
        <v>1452</v>
      </c>
      <c r="E533" s="183" t="s">
        <v>811</v>
      </c>
      <c r="F533" s="183">
        <v>1</v>
      </c>
      <c r="G533" s="183">
        <v>250</v>
      </c>
      <c r="H533" s="184">
        <v>1.464</v>
      </c>
      <c r="I533" s="85">
        <f>H533*(1-Скидка_3M_EUR)</f>
        <v>1.464</v>
      </c>
      <c r="J533" s="84"/>
      <c r="K533" s="85">
        <f t="shared" si="34"/>
        <v>0</v>
      </c>
    </row>
    <row r="534" spans="1:11" ht="11.25" customHeight="1" thickBot="1">
      <c r="A534" s="310"/>
      <c r="B534" s="165"/>
      <c r="C534" s="355" t="s">
        <v>802</v>
      </c>
      <c r="D534" s="355"/>
      <c r="E534" s="355"/>
      <c r="F534" s="355"/>
      <c r="G534" s="355"/>
      <c r="H534" s="301"/>
      <c r="I534" s="85"/>
      <c r="J534" s="84"/>
      <c r="K534" s="85"/>
    </row>
    <row r="535" spans="1:11" ht="11.25" customHeight="1">
      <c r="A535" s="310">
        <v>0</v>
      </c>
      <c r="B535" s="165" t="s">
        <v>789</v>
      </c>
      <c r="C535" s="200" t="s">
        <v>1453</v>
      </c>
      <c r="D535" s="188" t="s">
        <v>1454</v>
      </c>
      <c r="E535" s="189" t="s">
        <v>1006</v>
      </c>
      <c r="F535" s="189">
        <v>1</v>
      </c>
      <c r="G535" s="189">
        <v>1</v>
      </c>
      <c r="H535" s="190">
        <v>343.88400000000001</v>
      </c>
      <c r="I535" s="85">
        <f>H535*(1-Скидка_3M_EUR)</f>
        <v>343.88400000000001</v>
      </c>
      <c r="J535" s="84"/>
      <c r="K535" s="85">
        <f t="shared" si="34"/>
        <v>0</v>
      </c>
    </row>
    <row r="536" spans="1:11" ht="11.25" customHeight="1" thickBot="1">
      <c r="A536" s="310">
        <v>0</v>
      </c>
      <c r="B536" s="165" t="s">
        <v>789</v>
      </c>
      <c r="C536" s="191" t="s">
        <v>1455</v>
      </c>
      <c r="D536" s="182" t="s">
        <v>1456</v>
      </c>
      <c r="E536" s="183" t="s">
        <v>1006</v>
      </c>
      <c r="F536" s="183">
        <v>1</v>
      </c>
      <c r="G536" s="183">
        <v>1</v>
      </c>
      <c r="H536" s="184">
        <v>343.88400000000001</v>
      </c>
      <c r="I536" s="85">
        <f>H536*(1-Скидка_3M_EUR)</f>
        <v>343.88400000000001</v>
      </c>
      <c r="J536" s="84"/>
      <c r="K536" s="85">
        <f t="shared" si="34"/>
        <v>0</v>
      </c>
    </row>
    <row r="537" spans="1:11" ht="11.25" customHeight="1" thickBot="1">
      <c r="A537" s="310"/>
      <c r="B537" s="165"/>
      <c r="C537" s="355" t="s">
        <v>1457</v>
      </c>
      <c r="D537" s="355"/>
      <c r="E537" s="355"/>
      <c r="F537" s="355"/>
      <c r="G537" s="355"/>
      <c r="H537" s="301"/>
      <c r="I537" s="85"/>
      <c r="J537" s="84"/>
      <c r="K537" s="85"/>
    </row>
    <row r="538" spans="1:11" ht="11.25" customHeight="1" thickBot="1">
      <c r="A538" s="310"/>
      <c r="B538" s="165"/>
      <c r="C538" s="355" t="s">
        <v>1458</v>
      </c>
      <c r="D538" s="355"/>
      <c r="E538" s="355"/>
      <c r="F538" s="355"/>
      <c r="G538" s="355"/>
      <c r="H538" s="301"/>
      <c r="I538" s="85"/>
      <c r="J538" s="84"/>
      <c r="K538" s="85"/>
    </row>
    <row r="539" spans="1:11" ht="11.25" customHeight="1">
      <c r="A539" s="310">
        <v>0</v>
      </c>
      <c r="B539" s="165" t="s">
        <v>762</v>
      </c>
      <c r="C539" s="191" t="s">
        <v>1459</v>
      </c>
      <c r="D539" s="182" t="s">
        <v>1460</v>
      </c>
      <c r="E539" s="183" t="s">
        <v>1124</v>
      </c>
      <c r="F539" s="183">
        <v>1</v>
      </c>
      <c r="G539" s="183">
        <v>12</v>
      </c>
      <c r="H539" s="184">
        <v>27.036000000000001</v>
      </c>
      <c r="I539" s="85">
        <f>H539*(1-Скидка_3M_EUR)</f>
        <v>27.036000000000001</v>
      </c>
      <c r="J539" s="84"/>
      <c r="K539" s="85">
        <f t="shared" si="34"/>
        <v>0</v>
      </c>
    </row>
    <row r="540" spans="1:11" ht="11.25" customHeight="1">
      <c r="A540" s="310">
        <v>0</v>
      </c>
      <c r="B540" s="165" t="s">
        <v>762</v>
      </c>
      <c r="C540" s="191" t="s">
        <v>1461</v>
      </c>
      <c r="D540" s="182" t="s">
        <v>1462</v>
      </c>
      <c r="E540" s="183" t="s">
        <v>1119</v>
      </c>
      <c r="F540" s="183">
        <v>1</v>
      </c>
      <c r="G540" s="183">
        <v>6</v>
      </c>
      <c r="H540" s="184">
        <v>64.908000000000001</v>
      </c>
      <c r="I540" s="85">
        <f>H540</f>
        <v>64.908000000000001</v>
      </c>
      <c r="J540" s="84"/>
      <c r="K540" s="85">
        <f t="shared" si="34"/>
        <v>0</v>
      </c>
    </row>
    <row r="541" spans="1:11" ht="11.25" customHeight="1">
      <c r="A541" s="310">
        <v>0</v>
      </c>
      <c r="B541" s="165"/>
      <c r="C541" s="191" t="s">
        <v>1463</v>
      </c>
      <c r="D541" s="182" t="s">
        <v>1464</v>
      </c>
      <c r="E541" s="183" t="s">
        <v>1011</v>
      </c>
      <c r="F541" s="183">
        <v>1</v>
      </c>
      <c r="G541" s="183">
        <v>6</v>
      </c>
      <c r="H541" s="184">
        <v>7.5359999999999996</v>
      </c>
      <c r="I541" s="85">
        <f>H541</f>
        <v>7.5359999999999996</v>
      </c>
      <c r="J541" s="84"/>
      <c r="K541" s="85">
        <f t="shared" si="34"/>
        <v>0</v>
      </c>
    </row>
    <row r="542" spans="1:11" ht="11.25" customHeight="1">
      <c r="A542" s="310">
        <v>0</v>
      </c>
      <c r="B542" s="165" t="s">
        <v>762</v>
      </c>
      <c r="C542" s="191" t="s">
        <v>1465</v>
      </c>
      <c r="D542" s="182" t="s">
        <v>1466</v>
      </c>
      <c r="E542" s="183" t="s">
        <v>1467</v>
      </c>
      <c r="F542" s="183">
        <v>1</v>
      </c>
      <c r="G542" s="183">
        <v>12</v>
      </c>
      <c r="H542" s="184">
        <v>26.376000000000001</v>
      </c>
      <c r="I542" s="85">
        <f>H542*(1-Скидка_3M_EUR)</f>
        <v>26.376000000000001</v>
      </c>
      <c r="J542" s="84"/>
      <c r="K542" s="85">
        <f t="shared" si="34"/>
        <v>0</v>
      </c>
    </row>
    <row r="543" spans="1:11" ht="11.25" customHeight="1">
      <c r="A543" s="310">
        <v>0</v>
      </c>
      <c r="B543" s="165" t="s">
        <v>762</v>
      </c>
      <c r="C543" s="191" t="s">
        <v>1468</v>
      </c>
      <c r="D543" s="182" t="s">
        <v>1469</v>
      </c>
      <c r="E543" s="183" t="s">
        <v>1309</v>
      </c>
      <c r="F543" s="183">
        <v>12</v>
      </c>
      <c r="G543" s="183">
        <v>1</v>
      </c>
      <c r="H543" s="184">
        <v>10.644</v>
      </c>
      <c r="I543" s="85">
        <f>H543*(1-Скидка_3M_EUR)</f>
        <v>10.644</v>
      </c>
      <c r="J543" s="84"/>
      <c r="K543" s="85">
        <f t="shared" si="34"/>
        <v>0</v>
      </c>
    </row>
    <row r="544" spans="1:11" ht="11.25" customHeight="1">
      <c r="A544" s="310"/>
      <c r="B544" s="165"/>
      <c r="C544" s="191"/>
      <c r="D544" s="182"/>
      <c r="E544" s="183"/>
      <c r="F544" s="183"/>
      <c r="G544" s="183"/>
      <c r="H544" s="184"/>
      <c r="I544" s="85"/>
      <c r="J544" s="84"/>
      <c r="K544" s="85"/>
    </row>
    <row r="545" spans="1:11" ht="11.25" customHeight="1">
      <c r="A545" s="310">
        <v>0</v>
      </c>
      <c r="B545" s="165" t="s">
        <v>762</v>
      </c>
      <c r="C545" s="191" t="s">
        <v>1470</v>
      </c>
      <c r="D545" s="182" t="s">
        <v>1471</v>
      </c>
      <c r="E545" s="183" t="s">
        <v>1124</v>
      </c>
      <c r="F545" s="183">
        <v>1</v>
      </c>
      <c r="G545" s="183">
        <v>12</v>
      </c>
      <c r="H545" s="184">
        <v>31.391999999999999</v>
      </c>
      <c r="I545" s="85">
        <f>H545*(1-Скидка_3M_EUR)</f>
        <v>31.391999999999999</v>
      </c>
      <c r="J545" s="84"/>
      <c r="K545" s="85">
        <f t="shared" si="34"/>
        <v>0</v>
      </c>
    </row>
    <row r="546" spans="1:11" ht="11.25" customHeight="1">
      <c r="A546" s="310">
        <v>0</v>
      </c>
      <c r="B546" s="165" t="s">
        <v>762</v>
      </c>
      <c r="C546" s="191" t="s">
        <v>285</v>
      </c>
      <c r="D546" s="182" t="s">
        <v>1472</v>
      </c>
      <c r="E546" s="183" t="s">
        <v>1006</v>
      </c>
      <c r="F546" s="183">
        <v>1</v>
      </c>
      <c r="G546" s="183">
        <v>50</v>
      </c>
      <c r="H546" s="184">
        <v>1.248</v>
      </c>
      <c r="I546" s="85">
        <f>H546*(1-Скидка_3M_EUR)</f>
        <v>1.248</v>
      </c>
      <c r="J546" s="84"/>
      <c r="K546" s="85">
        <f t="shared" si="34"/>
        <v>0</v>
      </c>
    </row>
    <row r="547" spans="1:11" ht="11.25" customHeight="1">
      <c r="A547" s="310">
        <v>0</v>
      </c>
      <c r="B547" s="165" t="s">
        <v>762</v>
      </c>
      <c r="C547" s="191" t="s">
        <v>282</v>
      </c>
      <c r="D547" s="182" t="s">
        <v>1473</v>
      </c>
      <c r="E547" s="183" t="s">
        <v>1011</v>
      </c>
      <c r="F547" s="183">
        <v>1</v>
      </c>
      <c r="G547" s="183">
        <v>36</v>
      </c>
      <c r="H547" s="184">
        <v>18.527999999999999</v>
      </c>
      <c r="I547" s="85">
        <f>H547*(1-Скидка_3M_EUR)</f>
        <v>18.527999999999999</v>
      </c>
      <c r="J547" s="84"/>
      <c r="K547" s="85">
        <f t="shared" si="34"/>
        <v>0</v>
      </c>
    </row>
    <row r="548" spans="1:11" ht="11.25" customHeight="1">
      <c r="A548" s="310"/>
      <c r="B548" s="165"/>
      <c r="C548" s="191"/>
      <c r="D548" s="182"/>
      <c r="E548" s="183"/>
      <c r="F548" s="183"/>
      <c r="G548" s="183"/>
      <c r="H548" s="184"/>
      <c r="I548" s="85"/>
      <c r="J548" s="84"/>
      <c r="K548" s="85"/>
    </row>
    <row r="549" spans="1:11" ht="11.25" customHeight="1">
      <c r="A549" s="310">
        <v>0</v>
      </c>
      <c r="B549" s="165" t="s">
        <v>796</v>
      </c>
      <c r="C549" s="191" t="s">
        <v>1474</v>
      </c>
      <c r="D549" s="182" t="s">
        <v>1475</v>
      </c>
      <c r="E549" s="183" t="s">
        <v>1006</v>
      </c>
      <c r="F549" s="183">
        <v>1</v>
      </c>
      <c r="G549" s="183">
        <v>10</v>
      </c>
      <c r="H549" s="184">
        <v>65.364000000000004</v>
      </c>
      <c r="I549" s="85">
        <f>H549*(1-Скидка_3M_EUR)</f>
        <v>65.364000000000004</v>
      </c>
      <c r="J549" s="84"/>
      <c r="K549" s="85">
        <f t="shared" si="34"/>
        <v>0</v>
      </c>
    </row>
    <row r="550" spans="1:11" ht="11.25" customHeight="1">
      <c r="A550" s="310">
        <v>0</v>
      </c>
      <c r="B550" s="165" t="s">
        <v>796</v>
      </c>
      <c r="C550" s="191" t="s">
        <v>1476</v>
      </c>
      <c r="D550" s="182" t="s">
        <v>1477</v>
      </c>
      <c r="E550" s="183" t="s">
        <v>1006</v>
      </c>
      <c r="F550" s="183">
        <v>1</v>
      </c>
      <c r="G550" s="183">
        <v>72</v>
      </c>
      <c r="H550" s="184">
        <v>0.96000000000000008</v>
      </c>
      <c r="I550" s="85">
        <f>H550*(1-Скидка_3M_EUR)</f>
        <v>0.96000000000000008</v>
      </c>
      <c r="J550" s="84"/>
      <c r="K550" s="85">
        <f t="shared" si="34"/>
        <v>0</v>
      </c>
    </row>
    <row r="551" spans="1:11" ht="11.25" customHeight="1" thickBot="1">
      <c r="A551" s="310">
        <v>0</v>
      </c>
      <c r="B551" s="165" t="s">
        <v>796</v>
      </c>
      <c r="C551" s="199" t="s">
        <v>1478</v>
      </c>
      <c r="D551" s="185" t="s">
        <v>1479</v>
      </c>
      <c r="E551" s="186" t="s">
        <v>1011</v>
      </c>
      <c r="F551" s="186">
        <v>1</v>
      </c>
      <c r="G551" s="186">
        <v>12</v>
      </c>
      <c r="H551" s="187">
        <v>13.704000000000001</v>
      </c>
      <c r="I551" s="85">
        <f>H551*(1-Скидка_3M_EUR)</f>
        <v>13.704000000000001</v>
      </c>
      <c r="J551" s="84"/>
      <c r="K551" s="85">
        <f t="shared" si="34"/>
        <v>0</v>
      </c>
    </row>
    <row r="552" spans="1:11" ht="11.25" customHeight="1" thickBot="1">
      <c r="A552" s="310"/>
      <c r="B552" s="165"/>
      <c r="C552" s="355" t="s">
        <v>803</v>
      </c>
      <c r="D552" s="355"/>
      <c r="E552" s="355"/>
      <c r="F552" s="355"/>
      <c r="G552" s="355"/>
      <c r="H552" s="301"/>
      <c r="I552" s="85"/>
      <c r="J552" s="84"/>
      <c r="K552" s="85"/>
    </row>
    <row r="553" spans="1:11" ht="11.25" customHeight="1">
      <c r="A553" s="310">
        <v>0</v>
      </c>
      <c r="B553" s="165" t="s">
        <v>762</v>
      </c>
      <c r="C553" s="200" t="s">
        <v>1480</v>
      </c>
      <c r="D553" s="188" t="s">
        <v>1481</v>
      </c>
      <c r="E553" s="189" t="s">
        <v>1124</v>
      </c>
      <c r="F553" s="189">
        <v>1</v>
      </c>
      <c r="G553" s="189">
        <v>12</v>
      </c>
      <c r="H553" s="190">
        <v>24.744</v>
      </c>
      <c r="I553" s="85">
        <f t="shared" ref="I553:I561" si="36">H553*(1-Скидка_3M_EUR)</f>
        <v>24.744</v>
      </c>
      <c r="J553" s="84"/>
      <c r="K553" s="85">
        <f t="shared" si="34"/>
        <v>0</v>
      </c>
    </row>
    <row r="554" spans="1:11" ht="11.25" customHeight="1">
      <c r="A554" s="310">
        <v>0</v>
      </c>
      <c r="B554" s="165" t="s">
        <v>762</v>
      </c>
      <c r="C554" s="191" t="s">
        <v>1482</v>
      </c>
      <c r="D554" s="182" t="s">
        <v>1483</v>
      </c>
      <c r="E554" s="183" t="s">
        <v>1006</v>
      </c>
      <c r="F554" s="183">
        <v>1</v>
      </c>
      <c r="G554" s="183">
        <v>12</v>
      </c>
      <c r="H554" s="184">
        <v>36.552</v>
      </c>
      <c r="I554" s="85">
        <f t="shared" si="36"/>
        <v>36.552</v>
      </c>
      <c r="J554" s="84"/>
      <c r="K554" s="85">
        <f t="shared" si="34"/>
        <v>0</v>
      </c>
    </row>
    <row r="555" spans="1:11" ht="11.25" customHeight="1">
      <c r="A555" s="310">
        <v>0</v>
      </c>
      <c r="B555" s="165" t="s">
        <v>762</v>
      </c>
      <c r="C555" s="191" t="s">
        <v>1484</v>
      </c>
      <c r="D555" s="182" t="s">
        <v>1485</v>
      </c>
      <c r="E555" s="183" t="s">
        <v>1124</v>
      </c>
      <c r="F555" s="183">
        <v>1</v>
      </c>
      <c r="G555" s="183">
        <v>12</v>
      </c>
      <c r="H555" s="184">
        <v>11.076000000000001</v>
      </c>
      <c r="I555" s="85">
        <f t="shared" si="36"/>
        <v>11.076000000000001</v>
      </c>
      <c r="J555" s="84"/>
      <c r="K555" s="85">
        <f t="shared" si="34"/>
        <v>0</v>
      </c>
    </row>
    <row r="556" spans="1:11" ht="11.25" customHeight="1">
      <c r="A556" s="310">
        <v>0</v>
      </c>
      <c r="B556" s="165" t="s">
        <v>762</v>
      </c>
      <c r="C556" s="191" t="s">
        <v>1486</v>
      </c>
      <c r="D556" s="182" t="s">
        <v>1487</v>
      </c>
      <c r="E556" s="183" t="s">
        <v>1488</v>
      </c>
      <c r="F556" s="183">
        <v>1</v>
      </c>
      <c r="G556" s="183">
        <v>6</v>
      </c>
      <c r="H556" s="184">
        <v>10.896000000000001</v>
      </c>
      <c r="I556" s="85">
        <f t="shared" si="36"/>
        <v>10.896000000000001</v>
      </c>
      <c r="J556" s="84"/>
      <c r="K556" s="85">
        <f t="shared" si="34"/>
        <v>0</v>
      </c>
    </row>
    <row r="557" spans="1:11" ht="11.25" customHeight="1">
      <c r="A557" s="310">
        <v>0</v>
      </c>
      <c r="B557" s="165" t="s">
        <v>762</v>
      </c>
      <c r="C557" s="191" t="s">
        <v>1489</v>
      </c>
      <c r="D557" s="182" t="s">
        <v>1490</v>
      </c>
      <c r="E557" s="183" t="s">
        <v>1119</v>
      </c>
      <c r="F557" s="183">
        <v>12</v>
      </c>
      <c r="G557" s="183">
        <v>1</v>
      </c>
      <c r="H557" s="184">
        <v>47.423999999999999</v>
      </c>
      <c r="I557" s="85">
        <f t="shared" si="36"/>
        <v>47.423999999999999</v>
      </c>
      <c r="J557" s="84"/>
      <c r="K557" s="85">
        <f t="shared" si="34"/>
        <v>0</v>
      </c>
    </row>
    <row r="558" spans="1:11" ht="11.25" customHeight="1">
      <c r="A558" s="310">
        <v>0</v>
      </c>
      <c r="B558" s="165" t="s">
        <v>762</v>
      </c>
      <c r="C558" s="191" t="s">
        <v>1491</v>
      </c>
      <c r="D558" s="182" t="s">
        <v>1492</v>
      </c>
      <c r="E558" s="183" t="s">
        <v>1006</v>
      </c>
      <c r="F558" s="183">
        <v>1</v>
      </c>
      <c r="G558" s="183">
        <v>100</v>
      </c>
      <c r="H558" s="184">
        <v>0.85199999999999998</v>
      </c>
      <c r="I558" s="85">
        <f t="shared" si="36"/>
        <v>0.85199999999999998</v>
      </c>
      <c r="J558" s="84"/>
      <c r="K558" s="85">
        <f t="shared" si="34"/>
        <v>0</v>
      </c>
    </row>
    <row r="559" spans="1:11" ht="11.25" customHeight="1">
      <c r="A559" s="310">
        <v>0</v>
      </c>
      <c r="B559" s="165" t="s">
        <v>762</v>
      </c>
      <c r="C559" s="191" t="s">
        <v>1493</v>
      </c>
      <c r="D559" s="182" t="s">
        <v>1494</v>
      </c>
      <c r="E559" s="183" t="s">
        <v>1124</v>
      </c>
      <c r="F559" s="183">
        <v>1</v>
      </c>
      <c r="G559" s="183">
        <v>12</v>
      </c>
      <c r="H559" s="184">
        <v>12.587999999999999</v>
      </c>
      <c r="I559" s="85">
        <f t="shared" si="36"/>
        <v>12.587999999999999</v>
      </c>
      <c r="J559" s="84"/>
      <c r="K559" s="85">
        <f t="shared" si="34"/>
        <v>0</v>
      </c>
    </row>
    <row r="560" spans="1:11" ht="11.25" customHeight="1">
      <c r="A560" s="310">
        <v>0</v>
      </c>
      <c r="B560" s="165" t="s">
        <v>762</v>
      </c>
      <c r="C560" s="191" t="s">
        <v>5000</v>
      </c>
      <c r="D560" s="182" t="s">
        <v>1495</v>
      </c>
      <c r="E560" s="183" t="s">
        <v>1124</v>
      </c>
      <c r="F560" s="183">
        <v>1</v>
      </c>
      <c r="G560" s="183">
        <v>12</v>
      </c>
      <c r="H560" s="184">
        <v>15.071999999999999</v>
      </c>
      <c r="I560" s="85">
        <f t="shared" si="36"/>
        <v>15.071999999999999</v>
      </c>
      <c r="J560" s="84"/>
      <c r="K560" s="85">
        <f t="shared" si="34"/>
        <v>0</v>
      </c>
    </row>
    <row r="561" spans="1:11" ht="11.25" customHeight="1" thickBot="1">
      <c r="A561" s="310">
        <v>0</v>
      </c>
      <c r="B561" s="165" t="s">
        <v>762</v>
      </c>
      <c r="C561" s="191" t="s">
        <v>5001</v>
      </c>
      <c r="D561" s="182" t="s">
        <v>1496</v>
      </c>
      <c r="E561" s="183" t="s">
        <v>1488</v>
      </c>
      <c r="F561" s="183">
        <v>1</v>
      </c>
      <c r="G561" s="183">
        <v>6</v>
      </c>
      <c r="H561" s="184">
        <v>9.7680000000000007</v>
      </c>
      <c r="I561" s="85">
        <f t="shared" si="36"/>
        <v>9.7680000000000007</v>
      </c>
      <c r="J561" s="84"/>
      <c r="K561" s="85">
        <f t="shared" si="34"/>
        <v>0</v>
      </c>
    </row>
    <row r="562" spans="1:11" ht="11.25" customHeight="1" thickBot="1">
      <c r="A562" s="310"/>
      <c r="B562" s="165"/>
      <c r="C562" s="355" t="s">
        <v>1497</v>
      </c>
      <c r="D562" s="355"/>
      <c r="E562" s="355"/>
      <c r="F562" s="355"/>
      <c r="G562" s="355"/>
      <c r="H562" s="301"/>
      <c r="I562" s="85"/>
      <c r="J562" s="84"/>
      <c r="K562" s="85"/>
    </row>
    <row r="563" spans="1:11" ht="11.25" customHeight="1">
      <c r="A563" s="310">
        <v>0</v>
      </c>
      <c r="B563" s="165" t="s">
        <v>762</v>
      </c>
      <c r="C563" s="191" t="s">
        <v>1498</v>
      </c>
      <c r="D563" s="182" t="s">
        <v>1499</v>
      </c>
      <c r="E563" s="183" t="s">
        <v>1124</v>
      </c>
      <c r="F563" s="183">
        <v>1</v>
      </c>
      <c r="G563" s="183">
        <v>12</v>
      </c>
      <c r="H563" s="184">
        <v>10.44</v>
      </c>
      <c r="I563" s="85">
        <f t="shared" ref="I563:I573" si="37">H563*(1-Скидка_3M_EUR)</f>
        <v>10.44</v>
      </c>
      <c r="J563" s="84"/>
      <c r="K563" s="85">
        <f t="shared" si="34"/>
        <v>0</v>
      </c>
    </row>
    <row r="564" spans="1:11" ht="11.25" customHeight="1">
      <c r="A564" s="310">
        <v>0</v>
      </c>
      <c r="B564" s="165" t="s">
        <v>762</v>
      </c>
      <c r="C564" s="191" t="s">
        <v>1500</v>
      </c>
      <c r="D564" s="182" t="s">
        <v>1499</v>
      </c>
      <c r="E564" s="183" t="s">
        <v>1124</v>
      </c>
      <c r="F564" s="183">
        <v>1</v>
      </c>
      <c r="G564" s="183">
        <v>12</v>
      </c>
      <c r="H564" s="184">
        <v>10.44</v>
      </c>
      <c r="I564" s="85">
        <f t="shared" si="37"/>
        <v>10.44</v>
      </c>
      <c r="J564" s="84"/>
      <c r="K564" s="85">
        <f t="shared" si="34"/>
        <v>0</v>
      </c>
    </row>
    <row r="565" spans="1:11" ht="11.25" customHeight="1">
      <c r="A565" s="310">
        <v>0</v>
      </c>
      <c r="B565" s="165" t="s">
        <v>762</v>
      </c>
      <c r="C565" s="191" t="s">
        <v>1501</v>
      </c>
      <c r="D565" s="182" t="s">
        <v>1502</v>
      </c>
      <c r="E565" s="183" t="s">
        <v>1124</v>
      </c>
      <c r="F565" s="183">
        <v>1</v>
      </c>
      <c r="G565" s="183">
        <v>12</v>
      </c>
      <c r="H565" s="184">
        <v>10.44</v>
      </c>
      <c r="I565" s="85">
        <f t="shared" si="37"/>
        <v>10.44</v>
      </c>
      <c r="J565" s="84"/>
      <c r="K565" s="85">
        <f t="shared" si="34"/>
        <v>0</v>
      </c>
    </row>
    <row r="566" spans="1:11" ht="11.25" customHeight="1">
      <c r="A566" s="310">
        <v>0</v>
      </c>
      <c r="B566" s="165" t="s">
        <v>762</v>
      </c>
      <c r="C566" s="191" t="s">
        <v>1503</v>
      </c>
      <c r="D566" s="182" t="s">
        <v>1504</v>
      </c>
      <c r="E566" s="183" t="s">
        <v>1124</v>
      </c>
      <c r="F566" s="183">
        <v>1</v>
      </c>
      <c r="G566" s="183">
        <v>12</v>
      </c>
      <c r="H566" s="184">
        <v>35.808</v>
      </c>
      <c r="I566" s="85">
        <f t="shared" si="37"/>
        <v>35.808</v>
      </c>
      <c r="J566" s="84"/>
      <c r="K566" s="85">
        <f t="shared" si="34"/>
        <v>0</v>
      </c>
    </row>
    <row r="567" spans="1:11" ht="11.25" customHeight="1">
      <c r="A567" s="310">
        <v>0</v>
      </c>
      <c r="B567" s="165" t="s">
        <v>762</v>
      </c>
      <c r="C567" s="191" t="s">
        <v>1505</v>
      </c>
      <c r="D567" s="182" t="s">
        <v>1506</v>
      </c>
      <c r="E567" s="183" t="s">
        <v>1441</v>
      </c>
      <c r="F567" s="183">
        <v>1</v>
      </c>
      <c r="G567" s="183">
        <v>6</v>
      </c>
      <c r="H567" s="184">
        <v>37.787999999999997</v>
      </c>
      <c r="I567" s="85">
        <f t="shared" si="37"/>
        <v>37.787999999999997</v>
      </c>
      <c r="J567" s="84"/>
      <c r="K567" s="85">
        <f t="shared" si="34"/>
        <v>0</v>
      </c>
    </row>
    <row r="568" spans="1:11" ht="11.25" customHeight="1">
      <c r="A568" s="310">
        <v>0</v>
      </c>
      <c r="B568" s="165" t="s">
        <v>762</v>
      </c>
      <c r="C568" s="191" t="s">
        <v>1507</v>
      </c>
      <c r="D568" s="182" t="s">
        <v>1508</v>
      </c>
      <c r="E568" s="183" t="s">
        <v>1254</v>
      </c>
      <c r="F568" s="183">
        <v>1</v>
      </c>
      <c r="G568" s="183">
        <v>12</v>
      </c>
      <c r="H568" s="184">
        <v>42.444000000000003</v>
      </c>
      <c r="I568" s="85">
        <f t="shared" si="37"/>
        <v>42.444000000000003</v>
      </c>
      <c r="J568" s="84"/>
      <c r="K568" s="85">
        <f t="shared" si="34"/>
        <v>0</v>
      </c>
    </row>
    <row r="569" spans="1:11" ht="11.25" customHeight="1">
      <c r="A569" s="310">
        <v>0</v>
      </c>
      <c r="B569" s="165" t="s">
        <v>762</v>
      </c>
      <c r="C569" s="191" t="s">
        <v>1509</v>
      </c>
      <c r="D569" s="182" t="s">
        <v>1510</v>
      </c>
      <c r="E569" s="183" t="s">
        <v>1124</v>
      </c>
      <c r="F569" s="183">
        <v>1</v>
      </c>
      <c r="G569" s="183">
        <v>12</v>
      </c>
      <c r="H569" s="184">
        <v>34.787999999999997</v>
      </c>
      <c r="I569" s="85">
        <f t="shared" si="37"/>
        <v>34.787999999999997</v>
      </c>
      <c r="J569" s="84"/>
      <c r="K569" s="85">
        <f t="shared" si="34"/>
        <v>0</v>
      </c>
    </row>
    <row r="570" spans="1:11" ht="11.25" customHeight="1">
      <c r="A570" s="310">
        <v>0</v>
      </c>
      <c r="B570" s="165" t="s">
        <v>762</v>
      </c>
      <c r="C570" s="191" t="s">
        <v>2489</v>
      </c>
      <c r="D570" s="182" t="s">
        <v>2490</v>
      </c>
      <c r="E570" s="183" t="s">
        <v>2491</v>
      </c>
      <c r="F570" s="183">
        <v>1</v>
      </c>
      <c r="G570" s="183">
        <v>12</v>
      </c>
      <c r="H570" s="184">
        <v>15.023999999999999</v>
      </c>
      <c r="I570" s="85">
        <f t="shared" si="37"/>
        <v>15.023999999999999</v>
      </c>
      <c r="J570" s="84"/>
      <c r="K570" s="85">
        <f t="shared" si="34"/>
        <v>0</v>
      </c>
    </row>
    <row r="571" spans="1:11" ht="11.25" customHeight="1">
      <c r="A571" s="310">
        <v>0</v>
      </c>
      <c r="B571" s="165" t="s">
        <v>762</v>
      </c>
      <c r="C571" s="191" t="s">
        <v>2492</v>
      </c>
      <c r="D571" s="182" t="s">
        <v>2493</v>
      </c>
      <c r="E571" s="183" t="s">
        <v>2491</v>
      </c>
      <c r="F571" s="183">
        <v>1</v>
      </c>
      <c r="G571" s="183">
        <v>12</v>
      </c>
      <c r="H571" s="184">
        <v>11.496</v>
      </c>
      <c r="I571" s="85">
        <f t="shared" si="37"/>
        <v>11.496</v>
      </c>
      <c r="J571" s="84"/>
      <c r="K571" s="85">
        <f t="shared" si="34"/>
        <v>0</v>
      </c>
    </row>
    <row r="572" spans="1:11" ht="11.25" customHeight="1">
      <c r="A572" s="310">
        <v>0</v>
      </c>
      <c r="B572" s="165" t="s">
        <v>762</v>
      </c>
      <c r="C572" s="191" t="s">
        <v>1511</v>
      </c>
      <c r="D572" s="182" t="s">
        <v>1512</v>
      </c>
      <c r="E572" s="183" t="s">
        <v>1011</v>
      </c>
      <c r="F572" s="183">
        <v>1</v>
      </c>
      <c r="G572" s="183">
        <v>12</v>
      </c>
      <c r="H572" s="184">
        <v>15.587999999999999</v>
      </c>
      <c r="I572" s="85">
        <f t="shared" si="37"/>
        <v>15.587999999999999</v>
      </c>
      <c r="J572" s="84"/>
      <c r="K572" s="85">
        <f t="shared" si="34"/>
        <v>0</v>
      </c>
    </row>
    <row r="573" spans="1:11" ht="11.25" customHeight="1" thickBot="1">
      <c r="A573" s="310">
        <v>0</v>
      </c>
      <c r="B573" s="165" t="s">
        <v>762</v>
      </c>
      <c r="C573" s="191" t="s">
        <v>1513</v>
      </c>
      <c r="D573" s="182" t="s">
        <v>1514</v>
      </c>
      <c r="E573" s="183" t="s">
        <v>1011</v>
      </c>
      <c r="F573" s="183">
        <v>1</v>
      </c>
      <c r="G573" s="183">
        <v>12</v>
      </c>
      <c r="H573" s="184">
        <v>25.596</v>
      </c>
      <c r="I573" s="85">
        <f t="shared" si="37"/>
        <v>25.596</v>
      </c>
      <c r="J573" s="84"/>
      <c r="K573" s="85">
        <f t="shared" si="34"/>
        <v>0</v>
      </c>
    </row>
    <row r="574" spans="1:11" ht="11.25" customHeight="1" thickBot="1">
      <c r="A574" s="310"/>
      <c r="B574" s="165"/>
      <c r="C574" s="355" t="s">
        <v>1515</v>
      </c>
      <c r="D574" s="355"/>
      <c r="E574" s="355"/>
      <c r="F574" s="355"/>
      <c r="G574" s="355"/>
      <c r="H574" s="301"/>
      <c r="I574" s="85"/>
      <c r="J574" s="84"/>
      <c r="K574" s="85"/>
    </row>
    <row r="575" spans="1:11" ht="11.25" customHeight="1">
      <c r="A575" s="310">
        <v>0</v>
      </c>
      <c r="B575" s="165" t="s">
        <v>763</v>
      </c>
      <c r="C575" s="191" t="s">
        <v>1516</v>
      </c>
      <c r="D575" s="182" t="s">
        <v>1517</v>
      </c>
      <c r="E575" s="183" t="s">
        <v>1006</v>
      </c>
      <c r="F575" s="183">
        <v>1</v>
      </c>
      <c r="G575" s="183">
        <v>1</v>
      </c>
      <c r="H575" s="184">
        <v>186.708</v>
      </c>
      <c r="I575" s="85">
        <f>H575*(1-Скидка_3M_EUR)</f>
        <v>186.708</v>
      </c>
      <c r="J575" s="84"/>
      <c r="K575" s="85">
        <f t="shared" ref="K575:K638" si="38">I575*J575</f>
        <v>0</v>
      </c>
    </row>
    <row r="576" spans="1:11" ht="11.25" customHeight="1">
      <c r="A576" s="310">
        <v>0</v>
      </c>
      <c r="B576" s="165" t="s">
        <v>763</v>
      </c>
      <c r="C576" s="191" t="s">
        <v>1518</v>
      </c>
      <c r="D576" s="182" t="s">
        <v>1519</v>
      </c>
      <c r="E576" s="183" t="s">
        <v>1006</v>
      </c>
      <c r="F576" s="183">
        <v>1</v>
      </c>
      <c r="G576" s="183">
        <v>1</v>
      </c>
      <c r="H576" s="184">
        <v>74.891999999999996</v>
      </c>
      <c r="I576" s="85">
        <f>H576*(1-Скидка_3M_EUR)</f>
        <v>74.891999999999996</v>
      </c>
      <c r="J576" s="84"/>
      <c r="K576" s="85">
        <f t="shared" si="38"/>
        <v>0</v>
      </c>
    </row>
    <row r="577" spans="1:11" ht="11.25" customHeight="1">
      <c r="A577" s="310">
        <v>0</v>
      </c>
      <c r="B577" s="165" t="s">
        <v>763</v>
      </c>
      <c r="C577" s="191" t="s">
        <v>1520</v>
      </c>
      <c r="D577" s="182" t="s">
        <v>1521</v>
      </c>
      <c r="E577" s="183" t="s">
        <v>1006</v>
      </c>
      <c r="F577" s="183">
        <v>1</v>
      </c>
      <c r="G577" s="183">
        <v>1</v>
      </c>
      <c r="H577" s="184">
        <v>518.49599999999998</v>
      </c>
      <c r="I577" s="85">
        <f>H577*(1-Скидка_3M_EUR)</f>
        <v>518.49599999999998</v>
      </c>
      <c r="J577" s="84"/>
      <c r="K577" s="85">
        <f t="shared" si="38"/>
        <v>0</v>
      </c>
    </row>
    <row r="578" spans="1:11" ht="11.25" customHeight="1" thickBot="1">
      <c r="A578" s="310">
        <v>0</v>
      </c>
      <c r="B578" s="165" t="s">
        <v>763</v>
      </c>
      <c r="C578" s="191" t="s">
        <v>1522</v>
      </c>
      <c r="D578" s="182" t="s">
        <v>1523</v>
      </c>
      <c r="E578" s="183" t="s">
        <v>1006</v>
      </c>
      <c r="F578" s="183">
        <v>1</v>
      </c>
      <c r="G578" s="183">
        <v>1</v>
      </c>
      <c r="H578" s="184">
        <v>298.66800000000001</v>
      </c>
      <c r="I578" s="85">
        <f>H578*(1-Скидка_3M_EUR)</f>
        <v>298.66800000000001</v>
      </c>
      <c r="J578" s="84"/>
      <c r="K578" s="85">
        <f t="shared" si="38"/>
        <v>0</v>
      </c>
    </row>
    <row r="579" spans="1:11" ht="11.25" customHeight="1" thickBot="1">
      <c r="A579" s="310"/>
      <c r="B579" s="165"/>
      <c r="C579" s="355" t="s">
        <v>1524</v>
      </c>
      <c r="D579" s="355"/>
      <c r="E579" s="355"/>
      <c r="F579" s="355"/>
      <c r="G579" s="355"/>
      <c r="H579" s="301"/>
      <c r="I579" s="85"/>
      <c r="J579" s="84"/>
      <c r="K579" s="85"/>
    </row>
    <row r="580" spans="1:11" ht="11.25" customHeight="1">
      <c r="A580" s="310">
        <v>0</v>
      </c>
      <c r="B580" s="165" t="s">
        <v>762</v>
      </c>
      <c r="C580" s="191" t="s">
        <v>1525</v>
      </c>
      <c r="D580" s="182" t="s">
        <v>1526</v>
      </c>
      <c r="E580" s="183" t="s">
        <v>1309</v>
      </c>
      <c r="F580" s="183">
        <v>12</v>
      </c>
      <c r="G580" s="183">
        <v>1</v>
      </c>
      <c r="H580" s="184">
        <v>22.524000000000001</v>
      </c>
      <c r="I580" s="85">
        <f>H580*(1-Скидка_3M_EUR)</f>
        <v>22.524000000000001</v>
      </c>
      <c r="J580" s="84"/>
      <c r="K580" s="85">
        <f t="shared" si="38"/>
        <v>0</v>
      </c>
    </row>
    <row r="581" spans="1:11" ht="11.25" customHeight="1">
      <c r="A581" s="310">
        <v>0</v>
      </c>
      <c r="B581" s="165" t="s">
        <v>762</v>
      </c>
      <c r="C581" s="191" t="s">
        <v>1527</v>
      </c>
      <c r="D581" s="182" t="s">
        <v>1526</v>
      </c>
      <c r="E581" s="183" t="s">
        <v>1528</v>
      </c>
      <c r="F581" s="183">
        <v>1</v>
      </c>
      <c r="G581" s="183">
        <v>6</v>
      </c>
      <c r="H581" s="184">
        <v>31.2</v>
      </c>
      <c r="I581" s="85">
        <f>H581*(1-Скидка_3M_EUR)</f>
        <v>31.2</v>
      </c>
      <c r="J581" s="84"/>
      <c r="K581" s="85">
        <f t="shared" si="38"/>
        <v>0</v>
      </c>
    </row>
    <row r="582" spans="1:11" ht="11.25" customHeight="1">
      <c r="A582" s="310">
        <v>0</v>
      </c>
      <c r="B582" s="165" t="s">
        <v>762</v>
      </c>
      <c r="C582" s="191" t="s">
        <v>1529</v>
      </c>
      <c r="D582" s="182" t="s">
        <v>1530</v>
      </c>
      <c r="E582" s="183" t="s">
        <v>1309</v>
      </c>
      <c r="F582" s="183">
        <v>12</v>
      </c>
      <c r="G582" s="183">
        <v>1</v>
      </c>
      <c r="H582" s="184">
        <v>18.684000000000001</v>
      </c>
      <c r="I582" s="85">
        <f>H582*(1-Скидка_3M_EUR)</f>
        <v>18.684000000000001</v>
      </c>
      <c r="J582" s="84"/>
      <c r="K582" s="85">
        <f t="shared" si="38"/>
        <v>0</v>
      </c>
    </row>
    <row r="583" spans="1:11" ht="11.25" customHeight="1">
      <c r="A583" s="310"/>
      <c r="B583" s="165"/>
      <c r="C583" s="191"/>
      <c r="D583" s="182"/>
      <c r="E583" s="183"/>
      <c r="F583" s="183"/>
      <c r="G583" s="183"/>
      <c r="H583" s="184"/>
      <c r="I583" s="85"/>
      <c r="J583" s="84"/>
      <c r="K583" s="85"/>
    </row>
    <row r="584" spans="1:11" ht="11.25" customHeight="1">
      <c r="A584" s="310">
        <v>0</v>
      </c>
      <c r="B584" s="165" t="s">
        <v>796</v>
      </c>
      <c r="C584" s="191" t="s">
        <v>1531</v>
      </c>
      <c r="D584" s="182" t="s">
        <v>1532</v>
      </c>
      <c r="E584" s="183" t="s">
        <v>1006</v>
      </c>
      <c r="F584" s="183">
        <v>1</v>
      </c>
      <c r="G584" s="183">
        <v>10</v>
      </c>
      <c r="H584" s="184">
        <v>14.112</v>
      </c>
      <c r="I584" s="85">
        <f>H584*(1-Скидка_3M_EUR)</f>
        <v>14.112</v>
      </c>
      <c r="J584" s="84"/>
      <c r="K584" s="85">
        <f t="shared" si="38"/>
        <v>0</v>
      </c>
    </row>
    <row r="585" spans="1:11" ht="11.25" customHeight="1">
      <c r="A585" s="310">
        <v>0</v>
      </c>
      <c r="B585" s="165" t="s">
        <v>796</v>
      </c>
      <c r="C585" s="191" t="s">
        <v>1533</v>
      </c>
      <c r="D585" s="182" t="s">
        <v>1534</v>
      </c>
      <c r="E585" s="183" t="s">
        <v>1124</v>
      </c>
      <c r="F585" s="183">
        <v>1</v>
      </c>
      <c r="G585" s="183">
        <v>12</v>
      </c>
      <c r="H585" s="184">
        <v>24.515999999999998</v>
      </c>
      <c r="I585" s="85">
        <f>H585*(1-Скидка_3M_EUR)</f>
        <v>24.515999999999998</v>
      </c>
      <c r="J585" s="84"/>
      <c r="K585" s="85">
        <f t="shared" si="38"/>
        <v>0</v>
      </c>
    </row>
    <row r="586" spans="1:11" ht="11.25" customHeight="1">
      <c r="A586" s="310"/>
      <c r="B586" s="165"/>
      <c r="C586" s="191"/>
      <c r="D586" s="182"/>
      <c r="E586" s="183"/>
      <c r="F586" s="183"/>
      <c r="G586" s="183"/>
      <c r="H586" s="184"/>
      <c r="I586" s="85"/>
      <c r="J586" s="84"/>
      <c r="K586" s="85"/>
    </row>
    <row r="587" spans="1:11" ht="11.25" customHeight="1">
      <c r="A587" s="310">
        <v>0</v>
      </c>
      <c r="B587" s="165" t="s">
        <v>762</v>
      </c>
      <c r="C587" s="191" t="s">
        <v>580</v>
      </c>
      <c r="D587" s="182" t="s">
        <v>1535</v>
      </c>
      <c r="E587" s="183" t="s">
        <v>1124</v>
      </c>
      <c r="F587" s="183">
        <v>1</v>
      </c>
      <c r="G587" s="183">
        <v>6</v>
      </c>
      <c r="H587" s="184">
        <v>69.096000000000004</v>
      </c>
      <c r="I587" s="85">
        <f>H587*(1-Скидка_3M_EUR)</f>
        <v>69.096000000000004</v>
      </c>
      <c r="J587" s="84"/>
      <c r="K587" s="85">
        <f t="shared" si="38"/>
        <v>0</v>
      </c>
    </row>
    <row r="588" spans="1:11" ht="11.25" customHeight="1">
      <c r="A588" s="310">
        <v>0</v>
      </c>
      <c r="B588" s="165" t="s">
        <v>763</v>
      </c>
      <c r="C588" s="191" t="s">
        <v>582</v>
      </c>
      <c r="D588" s="182" t="s">
        <v>1536</v>
      </c>
      <c r="E588" s="183" t="s">
        <v>1006</v>
      </c>
      <c r="F588" s="183">
        <v>1</v>
      </c>
      <c r="G588" s="183">
        <v>1</v>
      </c>
      <c r="H588" s="184">
        <v>604.98</v>
      </c>
      <c r="I588" s="85">
        <f>H588*(1-Скидка_3M_EUR)</f>
        <v>604.98</v>
      </c>
      <c r="J588" s="84"/>
      <c r="K588" s="85">
        <f t="shared" si="38"/>
        <v>0</v>
      </c>
    </row>
    <row r="589" spans="1:11" ht="11.25" customHeight="1" thickBot="1">
      <c r="A589" s="310">
        <v>0</v>
      </c>
      <c r="B589" s="165" t="s">
        <v>762</v>
      </c>
      <c r="C589" s="191" t="s">
        <v>1537</v>
      </c>
      <c r="D589" s="182" t="s">
        <v>1538</v>
      </c>
      <c r="E589" s="183" t="s">
        <v>1006</v>
      </c>
      <c r="F589" s="183">
        <v>1</v>
      </c>
      <c r="G589" s="183">
        <v>36</v>
      </c>
      <c r="H589" s="184">
        <v>2.6880000000000002</v>
      </c>
      <c r="I589" s="85">
        <f>H589*(1-Скидка_3M_EUR)</f>
        <v>2.6880000000000002</v>
      </c>
      <c r="J589" s="84"/>
      <c r="K589" s="85">
        <f t="shared" si="38"/>
        <v>0</v>
      </c>
    </row>
    <row r="590" spans="1:11" ht="11.25" customHeight="1" thickBot="1">
      <c r="A590" s="310"/>
      <c r="B590" s="165"/>
      <c r="C590" s="355" t="s">
        <v>1539</v>
      </c>
      <c r="D590" s="355"/>
      <c r="E590" s="355"/>
      <c r="F590" s="355"/>
      <c r="G590" s="355"/>
      <c r="H590" s="301"/>
      <c r="I590" s="85"/>
      <c r="J590" s="84"/>
      <c r="K590" s="85"/>
    </row>
    <row r="591" spans="1:11" ht="11.25" customHeight="1">
      <c r="A591" s="310">
        <v>0</v>
      </c>
      <c r="B591" s="165" t="s">
        <v>762</v>
      </c>
      <c r="C591" s="191" t="s">
        <v>1540</v>
      </c>
      <c r="D591" s="182" t="s">
        <v>1541</v>
      </c>
      <c r="E591" s="183" t="s">
        <v>1024</v>
      </c>
      <c r="F591" s="183">
        <v>1</v>
      </c>
      <c r="G591" s="183">
        <v>12</v>
      </c>
      <c r="H591" s="184">
        <v>15.247</v>
      </c>
      <c r="I591" s="85">
        <f t="shared" ref="I591:I604" si="39">H591*(1-Скидка_3M_EUR)</f>
        <v>15.247</v>
      </c>
      <c r="J591" s="84"/>
      <c r="K591" s="85">
        <f t="shared" si="38"/>
        <v>0</v>
      </c>
    </row>
    <row r="592" spans="1:11" ht="11.25" customHeight="1">
      <c r="A592" s="310">
        <v>0</v>
      </c>
      <c r="B592" s="165" t="s">
        <v>762</v>
      </c>
      <c r="C592" s="191" t="s">
        <v>1542</v>
      </c>
      <c r="D592" s="182" t="s">
        <v>1543</v>
      </c>
      <c r="E592" s="183" t="s">
        <v>1024</v>
      </c>
      <c r="F592" s="183">
        <v>1</v>
      </c>
      <c r="G592" s="183">
        <v>12</v>
      </c>
      <c r="H592" s="184">
        <v>16.056000000000001</v>
      </c>
      <c r="I592" s="85">
        <f t="shared" si="39"/>
        <v>16.056000000000001</v>
      </c>
      <c r="J592" s="84"/>
      <c r="K592" s="85">
        <f t="shared" si="38"/>
        <v>0</v>
      </c>
    </row>
    <row r="593" spans="1:11" ht="11.25" customHeight="1">
      <c r="A593" s="310">
        <v>0</v>
      </c>
      <c r="B593" s="165" t="s">
        <v>762</v>
      </c>
      <c r="C593" s="191" t="s">
        <v>1544</v>
      </c>
      <c r="D593" s="182" t="s">
        <v>1545</v>
      </c>
      <c r="E593" s="183" t="s">
        <v>1024</v>
      </c>
      <c r="F593" s="183">
        <v>1</v>
      </c>
      <c r="G593" s="183">
        <v>12</v>
      </c>
      <c r="H593" s="184">
        <v>15.282999999999999</v>
      </c>
      <c r="I593" s="85">
        <f t="shared" si="39"/>
        <v>15.282999999999999</v>
      </c>
      <c r="J593" s="84"/>
      <c r="K593" s="85">
        <f t="shared" si="38"/>
        <v>0</v>
      </c>
    </row>
    <row r="594" spans="1:11" ht="11.25" customHeight="1">
      <c r="A594" s="310">
        <v>0</v>
      </c>
      <c r="B594" s="165" t="s">
        <v>762</v>
      </c>
      <c r="C594" s="191" t="s">
        <v>1546</v>
      </c>
      <c r="D594" s="182" t="s">
        <v>1547</v>
      </c>
      <c r="E594" s="183" t="s">
        <v>1309</v>
      </c>
      <c r="F594" s="183">
        <v>12</v>
      </c>
      <c r="G594" s="183">
        <v>1</v>
      </c>
      <c r="H594" s="184">
        <v>18.192</v>
      </c>
      <c r="I594" s="85">
        <f t="shared" si="39"/>
        <v>18.192</v>
      </c>
      <c r="J594" s="84"/>
      <c r="K594" s="85">
        <f t="shared" si="38"/>
        <v>0</v>
      </c>
    </row>
    <row r="595" spans="1:11" ht="11.25" customHeight="1">
      <c r="A595" s="310">
        <v>0</v>
      </c>
      <c r="B595" s="165" t="s">
        <v>762</v>
      </c>
      <c r="C595" s="191" t="s">
        <v>1548</v>
      </c>
      <c r="D595" s="182" t="s">
        <v>1549</v>
      </c>
      <c r="E595" s="183" t="s">
        <v>1309</v>
      </c>
      <c r="F595" s="183">
        <v>12</v>
      </c>
      <c r="G595" s="183">
        <v>1</v>
      </c>
      <c r="H595" s="184">
        <v>15.792</v>
      </c>
      <c r="I595" s="85">
        <f t="shared" si="39"/>
        <v>15.792</v>
      </c>
      <c r="J595" s="84"/>
      <c r="K595" s="85">
        <f t="shared" si="38"/>
        <v>0</v>
      </c>
    </row>
    <row r="596" spans="1:11" ht="11.25" customHeight="1">
      <c r="A596" s="310">
        <v>0</v>
      </c>
      <c r="B596" s="165" t="s">
        <v>762</v>
      </c>
      <c r="C596" s="191" t="s">
        <v>1550</v>
      </c>
      <c r="D596" s="182" t="s">
        <v>1551</v>
      </c>
      <c r="E596" s="183" t="s">
        <v>1024</v>
      </c>
      <c r="F596" s="183">
        <v>1</v>
      </c>
      <c r="G596" s="183">
        <v>12</v>
      </c>
      <c r="H596" s="184">
        <v>37.32</v>
      </c>
      <c r="I596" s="85">
        <f t="shared" si="39"/>
        <v>37.32</v>
      </c>
      <c r="J596" s="84"/>
      <c r="K596" s="85">
        <f t="shared" si="38"/>
        <v>0</v>
      </c>
    </row>
    <row r="597" spans="1:11" ht="11.25" customHeight="1">
      <c r="A597" s="310">
        <v>0</v>
      </c>
      <c r="B597" s="165" t="s">
        <v>762</v>
      </c>
      <c r="C597" s="191" t="s">
        <v>1552</v>
      </c>
      <c r="D597" s="182" t="s">
        <v>1553</v>
      </c>
      <c r="E597" s="183" t="s">
        <v>1309</v>
      </c>
      <c r="F597" s="183">
        <v>6</v>
      </c>
      <c r="G597" s="183">
        <v>1</v>
      </c>
      <c r="H597" s="184">
        <v>15.816000000000001</v>
      </c>
      <c r="I597" s="85">
        <f t="shared" si="39"/>
        <v>15.816000000000001</v>
      </c>
      <c r="J597" s="84"/>
      <c r="K597" s="85">
        <f t="shared" si="38"/>
        <v>0</v>
      </c>
    </row>
    <row r="598" spans="1:11" ht="11.25" customHeight="1">
      <c r="A598" s="310">
        <v>0</v>
      </c>
      <c r="B598" s="165" t="s">
        <v>762</v>
      </c>
      <c r="C598" s="191" t="s">
        <v>1554</v>
      </c>
      <c r="D598" s="182" t="s">
        <v>1555</v>
      </c>
      <c r="E598" s="183" t="s">
        <v>1309</v>
      </c>
      <c r="F598" s="183">
        <v>6</v>
      </c>
      <c r="G598" s="183">
        <v>1</v>
      </c>
      <c r="H598" s="184">
        <v>16.68</v>
      </c>
      <c r="I598" s="85">
        <f t="shared" si="39"/>
        <v>16.68</v>
      </c>
      <c r="J598" s="84"/>
      <c r="K598" s="85">
        <f t="shared" si="38"/>
        <v>0</v>
      </c>
    </row>
    <row r="599" spans="1:11" ht="11.25" customHeight="1">
      <c r="A599" s="310">
        <v>0</v>
      </c>
      <c r="B599" s="165" t="s">
        <v>762</v>
      </c>
      <c r="C599" s="191" t="s">
        <v>1556</v>
      </c>
      <c r="D599" s="182" t="s">
        <v>1557</v>
      </c>
      <c r="E599" s="183" t="s">
        <v>1024</v>
      </c>
      <c r="F599" s="183">
        <v>1</v>
      </c>
      <c r="G599" s="183">
        <v>12</v>
      </c>
      <c r="H599" s="184">
        <v>10.278</v>
      </c>
      <c r="I599" s="85">
        <f t="shared" si="39"/>
        <v>10.278</v>
      </c>
      <c r="J599" s="84"/>
      <c r="K599" s="85">
        <f t="shared" si="38"/>
        <v>0</v>
      </c>
    </row>
    <row r="600" spans="1:11" ht="11.25" customHeight="1">
      <c r="A600" s="310">
        <v>0</v>
      </c>
      <c r="B600" s="165" t="s">
        <v>762</v>
      </c>
      <c r="C600" s="191" t="s">
        <v>1558</v>
      </c>
      <c r="D600" s="182" t="s">
        <v>1559</v>
      </c>
      <c r="E600" s="183" t="s">
        <v>1024</v>
      </c>
      <c r="F600" s="183">
        <v>1</v>
      </c>
      <c r="G600" s="183">
        <v>12</v>
      </c>
      <c r="H600" s="184">
        <v>21.18</v>
      </c>
      <c r="I600" s="85">
        <f t="shared" si="39"/>
        <v>21.18</v>
      </c>
      <c r="J600" s="84"/>
      <c r="K600" s="85">
        <f t="shared" si="38"/>
        <v>0</v>
      </c>
    </row>
    <row r="601" spans="1:11" ht="11.25" customHeight="1">
      <c r="A601" s="310">
        <v>0</v>
      </c>
      <c r="B601" s="165" t="s">
        <v>762</v>
      </c>
      <c r="C601" s="191" t="s">
        <v>1560</v>
      </c>
      <c r="D601" s="182" t="s">
        <v>1561</v>
      </c>
      <c r="E601" s="183" t="s">
        <v>1024</v>
      </c>
      <c r="F601" s="183">
        <v>1</v>
      </c>
      <c r="G601" s="183">
        <v>12</v>
      </c>
      <c r="H601" s="184">
        <v>19.260000000000002</v>
      </c>
      <c r="I601" s="85">
        <f t="shared" si="39"/>
        <v>19.260000000000002</v>
      </c>
      <c r="J601" s="84"/>
      <c r="K601" s="85">
        <f t="shared" si="38"/>
        <v>0</v>
      </c>
    </row>
    <row r="602" spans="1:11" ht="11.25" customHeight="1">
      <c r="A602" s="310">
        <v>0</v>
      </c>
      <c r="B602" s="165" t="s">
        <v>762</v>
      </c>
      <c r="C602" s="191" t="s">
        <v>1562</v>
      </c>
      <c r="D602" s="182" t="s">
        <v>1563</v>
      </c>
      <c r="E602" s="183" t="s">
        <v>1024</v>
      </c>
      <c r="F602" s="183">
        <v>12</v>
      </c>
      <c r="G602" s="183">
        <v>1</v>
      </c>
      <c r="H602" s="184">
        <v>15.516</v>
      </c>
      <c r="I602" s="85">
        <f t="shared" si="39"/>
        <v>15.516</v>
      </c>
      <c r="J602" s="84"/>
      <c r="K602" s="85">
        <f t="shared" si="38"/>
        <v>0</v>
      </c>
    </row>
    <row r="603" spans="1:11" ht="11.25" customHeight="1">
      <c r="A603" s="310">
        <v>0</v>
      </c>
      <c r="B603" s="165" t="s">
        <v>762</v>
      </c>
      <c r="C603" s="191" t="s">
        <v>1564</v>
      </c>
      <c r="D603" s="182" t="s">
        <v>1565</v>
      </c>
      <c r="E603" s="183" t="s">
        <v>1309</v>
      </c>
      <c r="F603" s="183">
        <v>12</v>
      </c>
      <c r="G603" s="183">
        <v>1</v>
      </c>
      <c r="H603" s="184">
        <v>14.82</v>
      </c>
      <c r="I603" s="85">
        <f t="shared" si="39"/>
        <v>14.82</v>
      </c>
      <c r="J603" s="84"/>
      <c r="K603" s="85">
        <f t="shared" si="38"/>
        <v>0</v>
      </c>
    </row>
    <row r="604" spans="1:11" ht="11.25" customHeight="1">
      <c r="A604" s="310">
        <v>0</v>
      </c>
      <c r="B604" s="165" t="s">
        <v>762</v>
      </c>
      <c r="C604" s="191" t="s">
        <v>1566</v>
      </c>
      <c r="D604" s="182" t="s">
        <v>1567</v>
      </c>
      <c r="E604" s="183" t="s">
        <v>1309</v>
      </c>
      <c r="F604" s="183">
        <v>1</v>
      </c>
      <c r="G604" s="183">
        <v>6</v>
      </c>
      <c r="H604" s="184">
        <v>18.707999999999998</v>
      </c>
      <c r="I604" s="85">
        <f t="shared" si="39"/>
        <v>18.707999999999998</v>
      </c>
      <c r="J604" s="84"/>
      <c r="K604" s="85">
        <f t="shared" si="38"/>
        <v>0</v>
      </c>
    </row>
    <row r="605" spans="1:11" ht="11.25" customHeight="1" thickBot="1">
      <c r="A605" s="310">
        <v>0</v>
      </c>
      <c r="B605" s="165" t="s">
        <v>3079</v>
      </c>
      <c r="C605" s="191" t="s">
        <v>1977</v>
      </c>
      <c r="D605" s="182" t="s">
        <v>1978</v>
      </c>
      <c r="E605" s="183" t="s">
        <v>1011</v>
      </c>
      <c r="F605" s="183">
        <v>1</v>
      </c>
      <c r="G605" s="183">
        <v>6</v>
      </c>
      <c r="H605" s="184">
        <v>21.6</v>
      </c>
      <c r="I605" s="85">
        <f>H605*(1-Скидка_3M_EUR)</f>
        <v>21.6</v>
      </c>
      <c r="J605" s="84"/>
      <c r="K605" s="85">
        <f>I605*J605</f>
        <v>0</v>
      </c>
    </row>
    <row r="606" spans="1:11" ht="11.25" customHeight="1" thickBot="1">
      <c r="A606" s="310"/>
      <c r="B606" s="165"/>
      <c r="C606" s="355" t="s">
        <v>804</v>
      </c>
      <c r="D606" s="355"/>
      <c r="E606" s="355"/>
      <c r="F606" s="355"/>
      <c r="G606" s="355"/>
      <c r="H606" s="301"/>
      <c r="I606" s="85"/>
      <c r="J606" s="84"/>
      <c r="K606" s="85"/>
    </row>
    <row r="607" spans="1:11" ht="11.25" customHeight="1">
      <c r="A607" s="310">
        <v>0</v>
      </c>
      <c r="B607" s="165" t="s">
        <v>763</v>
      </c>
      <c r="C607" s="200" t="s">
        <v>1568</v>
      </c>
      <c r="D607" s="188" t="s">
        <v>1569</v>
      </c>
      <c r="E607" s="189" t="s">
        <v>1006</v>
      </c>
      <c r="F607" s="189">
        <v>1</v>
      </c>
      <c r="G607" s="189">
        <v>1</v>
      </c>
      <c r="H607" s="190">
        <v>108.324</v>
      </c>
      <c r="I607" s="85">
        <f>H607*(1-Скидка_3M_EUR)</f>
        <v>108.324</v>
      </c>
      <c r="J607" s="84"/>
      <c r="K607" s="85">
        <f t="shared" si="38"/>
        <v>0</v>
      </c>
    </row>
    <row r="608" spans="1:11" ht="11.25" customHeight="1">
      <c r="A608" s="310">
        <v>0</v>
      </c>
      <c r="B608" s="165" t="s">
        <v>763</v>
      </c>
      <c r="C608" s="191" t="s">
        <v>1570</v>
      </c>
      <c r="D608" s="182" t="s">
        <v>1571</v>
      </c>
      <c r="E608" s="183" t="s">
        <v>1006</v>
      </c>
      <c r="F608" s="183">
        <v>1</v>
      </c>
      <c r="G608" s="183">
        <v>1</v>
      </c>
      <c r="H608" s="184">
        <v>157.77600000000001</v>
      </c>
      <c r="I608" s="85">
        <f>H608*(1-Скидка_3M_EUR)</f>
        <v>157.77600000000001</v>
      </c>
      <c r="J608" s="84"/>
      <c r="K608" s="85">
        <f t="shared" si="38"/>
        <v>0</v>
      </c>
    </row>
    <row r="609" spans="1:11" ht="11.25" customHeight="1" thickBot="1">
      <c r="A609" s="310">
        <v>0</v>
      </c>
      <c r="B609" s="165" t="s">
        <v>763</v>
      </c>
      <c r="C609" s="191" t="s">
        <v>1572</v>
      </c>
      <c r="D609" s="182" t="s">
        <v>1573</v>
      </c>
      <c r="E609" s="183" t="s">
        <v>1006</v>
      </c>
      <c r="F609" s="183">
        <v>1</v>
      </c>
      <c r="G609" s="183">
        <v>1</v>
      </c>
      <c r="H609" s="184">
        <v>287.988</v>
      </c>
      <c r="I609" s="85">
        <f>H609*(1-Скидка_3M_EUR)</f>
        <v>287.988</v>
      </c>
      <c r="J609" s="84"/>
      <c r="K609" s="85">
        <f t="shared" si="38"/>
        <v>0</v>
      </c>
    </row>
    <row r="610" spans="1:11" ht="11.25" customHeight="1" thickBot="1">
      <c r="A610" s="310"/>
      <c r="B610" s="165"/>
      <c r="C610" s="355" t="s">
        <v>805</v>
      </c>
      <c r="D610" s="355"/>
      <c r="E610" s="355"/>
      <c r="F610" s="355"/>
      <c r="G610" s="355"/>
      <c r="H610" s="301"/>
      <c r="I610" s="85"/>
      <c r="J610" s="84"/>
      <c r="K610" s="85"/>
    </row>
    <row r="611" spans="1:11" ht="11.25" customHeight="1">
      <c r="A611" s="310">
        <v>0</v>
      </c>
      <c r="B611" s="165" t="s">
        <v>762</v>
      </c>
      <c r="C611" s="191" t="s">
        <v>1575</v>
      </c>
      <c r="D611" s="182" t="s">
        <v>1576</v>
      </c>
      <c r="E611" s="183" t="s">
        <v>1309</v>
      </c>
      <c r="F611" s="183">
        <v>1</v>
      </c>
      <c r="G611" s="183">
        <v>12</v>
      </c>
      <c r="H611" s="184">
        <v>5.9160000000000004</v>
      </c>
      <c r="I611" s="85">
        <f>H611*(1-Скидка_3M_EUR)</f>
        <v>5.9160000000000004</v>
      </c>
      <c r="J611" s="84"/>
      <c r="K611" s="85">
        <f t="shared" si="38"/>
        <v>0</v>
      </c>
    </row>
    <row r="612" spans="1:11" ht="11.25" customHeight="1" thickBot="1">
      <c r="A612" s="310">
        <v>0</v>
      </c>
      <c r="B612" s="165" t="s">
        <v>762</v>
      </c>
      <c r="C612" s="191" t="s">
        <v>1581</v>
      </c>
      <c r="D612" s="182" t="s">
        <v>1582</v>
      </c>
      <c r="E612" s="183" t="s">
        <v>1580</v>
      </c>
      <c r="F612" s="183">
        <v>1</v>
      </c>
      <c r="G612" s="183">
        <v>24</v>
      </c>
      <c r="H612" s="184">
        <v>7.02</v>
      </c>
      <c r="I612" s="85">
        <f>H612*(1-Скидка_3M_EUR)</f>
        <v>7.02</v>
      </c>
      <c r="J612" s="84"/>
      <c r="K612" s="85">
        <f t="shared" si="38"/>
        <v>0</v>
      </c>
    </row>
    <row r="613" spans="1:11" ht="11.25" customHeight="1" thickBot="1">
      <c r="A613" s="310"/>
      <c r="B613" s="165"/>
      <c r="C613" s="355" t="s">
        <v>1583</v>
      </c>
      <c r="D613" s="355"/>
      <c r="E613" s="355"/>
      <c r="F613" s="355"/>
      <c r="G613" s="355"/>
      <c r="H613" s="301"/>
      <c r="I613" s="85"/>
      <c r="J613" s="84"/>
      <c r="K613" s="85"/>
    </row>
    <row r="614" spans="1:11" ht="11.25" customHeight="1" thickBot="1">
      <c r="A614" s="310"/>
      <c r="B614" s="165"/>
      <c r="C614" s="355" t="s">
        <v>1584</v>
      </c>
      <c r="D614" s="355"/>
      <c r="E614" s="355"/>
      <c r="F614" s="355"/>
      <c r="G614" s="355"/>
      <c r="H614" s="301"/>
      <c r="I614" s="85"/>
      <c r="J614" s="84"/>
      <c r="K614" s="85"/>
    </row>
    <row r="615" spans="1:11" ht="11.25" customHeight="1">
      <c r="A615" s="310">
        <v>0</v>
      </c>
      <c r="B615" s="165" t="s">
        <v>762</v>
      </c>
      <c r="C615" s="191" t="s">
        <v>1585</v>
      </c>
      <c r="D615" s="182" t="s">
        <v>1586</v>
      </c>
      <c r="E615" s="183" t="s">
        <v>1119</v>
      </c>
      <c r="F615" s="183">
        <v>1</v>
      </c>
      <c r="G615" s="183">
        <v>1</v>
      </c>
      <c r="H615" s="184">
        <v>106.176</v>
      </c>
      <c r="I615" s="85">
        <f t="shared" ref="I615:I622" si="40">H615*(1-Скидка_3M_EUR)</f>
        <v>106.176</v>
      </c>
      <c r="J615" s="84"/>
      <c r="K615" s="85">
        <f t="shared" si="38"/>
        <v>0</v>
      </c>
    </row>
    <row r="616" spans="1:11" ht="11.25" customHeight="1">
      <c r="A616" s="310">
        <v>0</v>
      </c>
      <c r="B616" s="165" t="s">
        <v>762</v>
      </c>
      <c r="C616" s="191">
        <v>16026</v>
      </c>
      <c r="D616" s="182" t="s">
        <v>1587</v>
      </c>
      <c r="E616" s="183" t="s">
        <v>1119</v>
      </c>
      <c r="F616" s="183">
        <v>1</v>
      </c>
      <c r="G616" s="183">
        <v>1</v>
      </c>
      <c r="H616" s="184">
        <v>106.176</v>
      </c>
      <c r="I616" s="85">
        <f t="shared" si="40"/>
        <v>106.176</v>
      </c>
      <c r="J616" s="84"/>
      <c r="K616" s="85">
        <f t="shared" si="38"/>
        <v>0</v>
      </c>
    </row>
    <row r="617" spans="1:11" ht="11.25" customHeight="1">
      <c r="A617" s="310">
        <v>0</v>
      </c>
      <c r="B617" s="165" t="s">
        <v>762</v>
      </c>
      <c r="C617" s="191">
        <v>16024</v>
      </c>
      <c r="D617" s="182" t="s">
        <v>1588</v>
      </c>
      <c r="E617" s="183" t="s">
        <v>1119</v>
      </c>
      <c r="F617" s="183">
        <v>1</v>
      </c>
      <c r="G617" s="183">
        <v>1</v>
      </c>
      <c r="H617" s="184">
        <v>58.116</v>
      </c>
      <c r="I617" s="85">
        <f t="shared" si="40"/>
        <v>58.116</v>
      </c>
      <c r="J617" s="84"/>
      <c r="K617" s="85">
        <f t="shared" si="38"/>
        <v>0</v>
      </c>
    </row>
    <row r="618" spans="1:11" ht="11.25" customHeight="1">
      <c r="A618" s="310">
        <v>0</v>
      </c>
      <c r="B618" s="165" t="s">
        <v>762</v>
      </c>
      <c r="C618" s="191" t="s">
        <v>1589</v>
      </c>
      <c r="D618" s="182" t="s">
        <v>1590</v>
      </c>
      <c r="E618" s="183" t="s">
        <v>1119</v>
      </c>
      <c r="F618" s="183">
        <v>2</v>
      </c>
      <c r="G618" s="183">
        <v>4</v>
      </c>
      <c r="H618" s="184">
        <v>23.472000000000001</v>
      </c>
      <c r="I618" s="85">
        <f t="shared" si="40"/>
        <v>23.472000000000001</v>
      </c>
      <c r="J618" s="84"/>
      <c r="K618" s="85">
        <f t="shared" si="38"/>
        <v>0</v>
      </c>
    </row>
    <row r="619" spans="1:11" ht="11.25" customHeight="1">
      <c r="A619" s="310">
        <v>0</v>
      </c>
      <c r="B619" s="165" t="s">
        <v>762</v>
      </c>
      <c r="C619" s="191" t="s">
        <v>1591</v>
      </c>
      <c r="D619" s="182" t="s">
        <v>1592</v>
      </c>
      <c r="E619" s="183" t="s">
        <v>1119</v>
      </c>
      <c r="F619" s="183">
        <v>1</v>
      </c>
      <c r="G619" s="183">
        <v>1</v>
      </c>
      <c r="H619" s="184">
        <v>134.72399999999999</v>
      </c>
      <c r="I619" s="85">
        <f t="shared" si="40"/>
        <v>134.72399999999999</v>
      </c>
      <c r="J619" s="84"/>
      <c r="K619" s="85">
        <f t="shared" si="38"/>
        <v>0</v>
      </c>
    </row>
    <row r="620" spans="1:11" ht="11.25" customHeight="1">
      <c r="A620" s="310">
        <v>0</v>
      </c>
      <c r="B620" s="165" t="s">
        <v>762</v>
      </c>
      <c r="C620" s="191">
        <v>16023</v>
      </c>
      <c r="D620" s="182" t="s">
        <v>1593</v>
      </c>
      <c r="E620" s="183" t="s">
        <v>1119</v>
      </c>
      <c r="F620" s="183">
        <v>1</v>
      </c>
      <c r="G620" s="183">
        <v>4</v>
      </c>
      <c r="H620" s="184">
        <v>18.768000000000001</v>
      </c>
      <c r="I620" s="85">
        <f t="shared" si="40"/>
        <v>18.768000000000001</v>
      </c>
      <c r="J620" s="84"/>
      <c r="K620" s="85">
        <f t="shared" si="38"/>
        <v>0</v>
      </c>
    </row>
    <row r="621" spans="1:11" ht="11.25" customHeight="1">
      <c r="A621" s="310">
        <v>0</v>
      </c>
      <c r="B621" s="165" t="s">
        <v>762</v>
      </c>
      <c r="C621" s="191" t="s">
        <v>1594</v>
      </c>
      <c r="D621" s="182" t="s">
        <v>1595</v>
      </c>
      <c r="E621" s="183" t="s">
        <v>1119</v>
      </c>
      <c r="F621" s="183">
        <v>1</v>
      </c>
      <c r="G621" s="183">
        <v>1</v>
      </c>
      <c r="H621" s="184">
        <v>85.14</v>
      </c>
      <c r="I621" s="85">
        <f t="shared" si="40"/>
        <v>85.14</v>
      </c>
      <c r="J621" s="84"/>
      <c r="K621" s="85">
        <f t="shared" si="38"/>
        <v>0</v>
      </c>
    </row>
    <row r="622" spans="1:11" ht="11.25" customHeight="1" thickBot="1">
      <c r="A622" s="310">
        <v>0</v>
      </c>
      <c r="B622" s="165" t="s">
        <v>762</v>
      </c>
      <c r="C622" s="191" t="s">
        <v>1596</v>
      </c>
      <c r="D622" s="182" t="s">
        <v>1597</v>
      </c>
      <c r="E622" s="183" t="s">
        <v>1119</v>
      </c>
      <c r="F622" s="183">
        <v>8</v>
      </c>
      <c r="G622" s="183">
        <v>1</v>
      </c>
      <c r="H622" s="184">
        <v>19.873000000000001</v>
      </c>
      <c r="I622" s="85">
        <f t="shared" si="40"/>
        <v>19.873000000000001</v>
      </c>
      <c r="J622" s="84"/>
      <c r="K622" s="85">
        <f t="shared" si="38"/>
        <v>0</v>
      </c>
    </row>
    <row r="623" spans="1:11" ht="11.25" customHeight="1" thickBot="1">
      <c r="A623" s="310"/>
      <c r="B623" s="165"/>
      <c r="C623" s="355" t="s">
        <v>806</v>
      </c>
      <c r="D623" s="355"/>
      <c r="E623" s="355"/>
      <c r="F623" s="355"/>
      <c r="G623" s="355"/>
      <c r="H623" s="301"/>
      <c r="I623" s="85"/>
      <c r="J623" s="84"/>
      <c r="K623" s="85"/>
    </row>
    <row r="624" spans="1:11" ht="11.25" customHeight="1">
      <c r="A624" s="310">
        <v>0</v>
      </c>
      <c r="B624" s="165" t="s">
        <v>762</v>
      </c>
      <c r="C624" s="200">
        <v>50402</v>
      </c>
      <c r="D624" s="188" t="s">
        <v>1598</v>
      </c>
      <c r="E624" s="189" t="s">
        <v>1006</v>
      </c>
      <c r="F624" s="189">
        <v>90</v>
      </c>
      <c r="G624" s="189">
        <v>1</v>
      </c>
      <c r="H624" s="190">
        <v>0.38400000000000001</v>
      </c>
      <c r="I624" s="85">
        <f t="shared" ref="I624:I631" si="41">H624*(1-Скидка_3M_EUR)</f>
        <v>0.38400000000000001</v>
      </c>
      <c r="J624" s="84"/>
      <c r="K624" s="85">
        <f t="shared" si="38"/>
        <v>0</v>
      </c>
    </row>
    <row r="625" spans="1:11" ht="11.25" customHeight="1">
      <c r="A625" s="310">
        <v>0</v>
      </c>
      <c r="B625" s="165" t="s">
        <v>762</v>
      </c>
      <c r="C625" s="191">
        <v>50403</v>
      </c>
      <c r="D625" s="182" t="s">
        <v>1599</v>
      </c>
      <c r="E625" s="183" t="s">
        <v>1006</v>
      </c>
      <c r="F625" s="183">
        <v>90</v>
      </c>
      <c r="G625" s="183">
        <v>1</v>
      </c>
      <c r="H625" s="184">
        <v>0.52800000000000002</v>
      </c>
      <c r="I625" s="85">
        <f t="shared" si="41"/>
        <v>0.52800000000000002</v>
      </c>
      <c r="J625" s="84"/>
      <c r="K625" s="85">
        <f t="shared" si="38"/>
        <v>0</v>
      </c>
    </row>
    <row r="626" spans="1:11" ht="11.25" customHeight="1">
      <c r="A626" s="310">
        <v>0</v>
      </c>
      <c r="B626" s="165" t="s">
        <v>762</v>
      </c>
      <c r="C626" s="191">
        <v>50404</v>
      </c>
      <c r="D626" s="182" t="s">
        <v>1600</v>
      </c>
      <c r="E626" s="183" t="s">
        <v>1006</v>
      </c>
      <c r="F626" s="183">
        <v>90</v>
      </c>
      <c r="G626" s="183">
        <v>1</v>
      </c>
      <c r="H626" s="184">
        <v>0.70799999999999996</v>
      </c>
      <c r="I626" s="85">
        <f t="shared" si="41"/>
        <v>0.70799999999999996</v>
      </c>
      <c r="J626" s="84"/>
      <c r="K626" s="85">
        <f t="shared" si="38"/>
        <v>0</v>
      </c>
    </row>
    <row r="627" spans="1:11" ht="11.25" customHeight="1">
      <c r="A627" s="310">
        <v>0</v>
      </c>
      <c r="B627" s="165" t="s">
        <v>762</v>
      </c>
      <c r="C627" s="191">
        <v>50405</v>
      </c>
      <c r="D627" s="182" t="s">
        <v>1601</v>
      </c>
      <c r="E627" s="183" t="s">
        <v>1006</v>
      </c>
      <c r="F627" s="183">
        <v>90</v>
      </c>
      <c r="G627" s="183">
        <v>1</v>
      </c>
      <c r="H627" s="184">
        <v>1.1160000000000001</v>
      </c>
      <c r="I627" s="85">
        <f t="shared" si="41"/>
        <v>1.1160000000000001</v>
      </c>
      <c r="J627" s="84"/>
      <c r="K627" s="85">
        <f t="shared" si="38"/>
        <v>0</v>
      </c>
    </row>
    <row r="628" spans="1:11" ht="11.25" customHeight="1">
      <c r="A628" s="310">
        <v>0</v>
      </c>
      <c r="B628" s="165" t="s">
        <v>762</v>
      </c>
      <c r="C628" s="191">
        <v>50406</v>
      </c>
      <c r="D628" s="182" t="s">
        <v>1602</v>
      </c>
      <c r="E628" s="183" t="s">
        <v>1006</v>
      </c>
      <c r="F628" s="183">
        <v>180</v>
      </c>
      <c r="G628" s="183">
        <v>1</v>
      </c>
      <c r="H628" s="184">
        <v>0.192</v>
      </c>
      <c r="I628" s="85">
        <f t="shared" si="41"/>
        <v>0.192</v>
      </c>
      <c r="J628" s="84"/>
      <c r="K628" s="85">
        <f t="shared" si="38"/>
        <v>0</v>
      </c>
    </row>
    <row r="629" spans="1:11" ht="11.25" customHeight="1">
      <c r="A629" s="310">
        <v>0</v>
      </c>
      <c r="B629" s="165" t="s">
        <v>762</v>
      </c>
      <c r="C629" s="191">
        <v>50407</v>
      </c>
      <c r="D629" s="182" t="s">
        <v>1603</v>
      </c>
      <c r="E629" s="183" t="s">
        <v>1006</v>
      </c>
      <c r="F629" s="183">
        <v>180</v>
      </c>
      <c r="G629" s="183">
        <v>1</v>
      </c>
      <c r="H629" s="184">
        <v>0.252</v>
      </c>
      <c r="I629" s="85">
        <f t="shared" si="41"/>
        <v>0.252</v>
      </c>
      <c r="J629" s="84"/>
      <c r="K629" s="85">
        <f t="shared" si="38"/>
        <v>0</v>
      </c>
    </row>
    <row r="630" spans="1:11" ht="11.25" customHeight="1">
      <c r="A630" s="310">
        <v>0</v>
      </c>
      <c r="B630" s="165" t="s">
        <v>762</v>
      </c>
      <c r="C630" s="191">
        <v>50408</v>
      </c>
      <c r="D630" s="182" t="s">
        <v>1604</v>
      </c>
      <c r="E630" s="183" t="s">
        <v>1006</v>
      </c>
      <c r="F630" s="183">
        <v>180</v>
      </c>
      <c r="G630" s="183">
        <v>1</v>
      </c>
      <c r="H630" s="184">
        <v>0.38400000000000001</v>
      </c>
      <c r="I630" s="85">
        <f t="shared" si="41"/>
        <v>0.38400000000000001</v>
      </c>
      <c r="J630" s="84"/>
      <c r="K630" s="85">
        <f t="shared" si="38"/>
        <v>0</v>
      </c>
    </row>
    <row r="631" spans="1:11" ht="11.25" customHeight="1" thickBot="1">
      <c r="A631" s="310">
        <v>0</v>
      </c>
      <c r="B631" s="165" t="s">
        <v>762</v>
      </c>
      <c r="C631" s="191">
        <v>50409</v>
      </c>
      <c r="D631" s="182" t="s">
        <v>1605</v>
      </c>
      <c r="E631" s="183" t="s">
        <v>1006</v>
      </c>
      <c r="F631" s="183">
        <v>180</v>
      </c>
      <c r="G631" s="183">
        <v>1</v>
      </c>
      <c r="H631" s="184">
        <v>0.51600000000000001</v>
      </c>
      <c r="I631" s="85">
        <f t="shared" si="41"/>
        <v>0.51600000000000001</v>
      </c>
      <c r="J631" s="84"/>
      <c r="K631" s="85">
        <f t="shared" si="38"/>
        <v>0</v>
      </c>
    </row>
    <row r="632" spans="1:11" ht="11.25" customHeight="1" thickBot="1">
      <c r="A632" s="310"/>
      <c r="B632" s="165"/>
      <c r="C632" s="355" t="s">
        <v>1606</v>
      </c>
      <c r="D632" s="355"/>
      <c r="E632" s="355"/>
      <c r="F632" s="355"/>
      <c r="G632" s="355"/>
      <c r="H632" s="301"/>
      <c r="I632" s="85"/>
      <c r="J632" s="84"/>
      <c r="K632" s="85"/>
    </row>
    <row r="633" spans="1:11" ht="11.25" customHeight="1">
      <c r="A633" s="310">
        <v>0</v>
      </c>
      <c r="B633" s="165" t="s">
        <v>763</v>
      </c>
      <c r="C633" s="191" t="s">
        <v>1607</v>
      </c>
      <c r="D633" s="182" t="s">
        <v>1608</v>
      </c>
      <c r="E633" s="183" t="s">
        <v>1609</v>
      </c>
      <c r="F633" s="183">
        <v>1</v>
      </c>
      <c r="G633" s="183">
        <v>1</v>
      </c>
      <c r="H633" s="184">
        <v>946.404</v>
      </c>
      <c r="I633" s="85">
        <f>H633*(1-Скидка_3M_EUR)</f>
        <v>946.404</v>
      </c>
      <c r="J633" s="84"/>
      <c r="K633" s="85">
        <f t="shared" si="38"/>
        <v>0</v>
      </c>
    </row>
    <row r="634" spans="1:11" ht="11.25" customHeight="1">
      <c r="A634" s="310">
        <v>0</v>
      </c>
      <c r="B634" s="165" t="s">
        <v>763</v>
      </c>
      <c r="C634" s="191" t="s">
        <v>1610</v>
      </c>
      <c r="D634" s="182" t="s">
        <v>1611</v>
      </c>
      <c r="E634" s="183" t="s">
        <v>1609</v>
      </c>
      <c r="F634" s="183">
        <v>1</v>
      </c>
      <c r="G634" s="183">
        <v>2</v>
      </c>
      <c r="H634" s="184">
        <v>189.816</v>
      </c>
      <c r="I634" s="85">
        <f>H634*(1-Скидка_3M_EUR)</f>
        <v>189.816</v>
      </c>
      <c r="J634" s="84"/>
      <c r="K634" s="85">
        <f t="shared" si="38"/>
        <v>0</v>
      </c>
    </row>
    <row r="635" spans="1:11" ht="11.25" customHeight="1">
      <c r="A635" s="310">
        <v>0</v>
      </c>
      <c r="B635" s="165" t="s">
        <v>763</v>
      </c>
      <c r="C635" s="191" t="s">
        <v>1612</v>
      </c>
      <c r="D635" s="182" t="s">
        <v>1613</v>
      </c>
      <c r="E635" s="183" t="s">
        <v>1609</v>
      </c>
      <c r="F635" s="183">
        <v>1</v>
      </c>
      <c r="G635" s="183">
        <v>2</v>
      </c>
      <c r="H635" s="184">
        <v>105.372</v>
      </c>
      <c r="I635" s="85">
        <f>H635*(1-Скидка_3M_EUR)</f>
        <v>105.372</v>
      </c>
      <c r="J635" s="84"/>
      <c r="K635" s="85">
        <f t="shared" si="38"/>
        <v>0</v>
      </c>
    </row>
    <row r="636" spans="1:11" ht="11.25" customHeight="1" thickBot="1">
      <c r="A636" s="310">
        <v>0</v>
      </c>
      <c r="B636" s="165"/>
      <c r="C636" s="191" t="s">
        <v>1614</v>
      </c>
      <c r="D636" s="182" t="s">
        <v>1615</v>
      </c>
      <c r="E636" s="183" t="s">
        <v>1609</v>
      </c>
      <c r="F636" s="183">
        <v>1</v>
      </c>
      <c r="G636" s="183">
        <v>1</v>
      </c>
      <c r="H636" s="184">
        <v>288.036</v>
      </c>
      <c r="I636" s="85">
        <f>H636*(1-Скидка_3M_EUR)</f>
        <v>288.036</v>
      </c>
      <c r="J636" s="84"/>
      <c r="K636" s="85">
        <f t="shared" si="38"/>
        <v>0</v>
      </c>
    </row>
    <row r="637" spans="1:11" ht="11.25" customHeight="1" thickBot="1">
      <c r="A637" s="310"/>
      <c r="B637" s="165"/>
      <c r="C637" s="355" t="s">
        <v>1616</v>
      </c>
      <c r="D637" s="355"/>
      <c r="E637" s="355"/>
      <c r="F637" s="355"/>
      <c r="G637" s="355"/>
      <c r="H637" s="301"/>
      <c r="I637" s="85"/>
      <c r="J637" s="84"/>
      <c r="K637" s="85"/>
    </row>
    <row r="638" spans="1:11" ht="11.25" customHeight="1">
      <c r="A638" s="310">
        <v>0</v>
      </c>
      <c r="B638" s="165" t="s">
        <v>763</v>
      </c>
      <c r="C638" s="191" t="s">
        <v>1617</v>
      </c>
      <c r="D638" s="182" t="s">
        <v>1618</v>
      </c>
      <c r="E638" s="183" t="s">
        <v>1006</v>
      </c>
      <c r="F638" s="183">
        <v>1</v>
      </c>
      <c r="G638" s="183">
        <v>10</v>
      </c>
      <c r="H638" s="184">
        <v>30.527999999999999</v>
      </c>
      <c r="I638" s="85">
        <f t="shared" ref="I638:I651" si="42">H638*(1-Скидка_3M_EUR)</f>
        <v>30.527999999999999</v>
      </c>
      <c r="J638" s="84"/>
      <c r="K638" s="85">
        <f t="shared" si="38"/>
        <v>0</v>
      </c>
    </row>
    <row r="639" spans="1:11" ht="11.25" customHeight="1">
      <c r="A639" s="310">
        <v>0</v>
      </c>
      <c r="B639" s="165" t="s">
        <v>763</v>
      </c>
      <c r="C639" s="191">
        <v>16033</v>
      </c>
      <c r="D639" s="182" t="s">
        <v>1619</v>
      </c>
      <c r="E639" s="183" t="s">
        <v>1006</v>
      </c>
      <c r="F639" s="183">
        <v>1</v>
      </c>
      <c r="G639" s="183">
        <v>10</v>
      </c>
      <c r="H639" s="184">
        <v>30.527999999999999</v>
      </c>
      <c r="I639" s="85">
        <f t="shared" si="42"/>
        <v>30.527999999999999</v>
      </c>
      <c r="J639" s="84"/>
      <c r="K639" s="85">
        <f t="shared" ref="K639:K656" si="43">I639*J639</f>
        <v>0</v>
      </c>
    </row>
    <row r="640" spans="1:11" ht="11.25" customHeight="1">
      <c r="A640" s="310">
        <v>0</v>
      </c>
      <c r="B640" s="165" t="s">
        <v>763</v>
      </c>
      <c r="C640" s="191" t="s">
        <v>1620</v>
      </c>
      <c r="D640" s="182" t="s">
        <v>1621</v>
      </c>
      <c r="E640" s="183" t="s">
        <v>1006</v>
      </c>
      <c r="F640" s="183">
        <v>1</v>
      </c>
      <c r="G640" s="183">
        <v>10</v>
      </c>
      <c r="H640" s="184">
        <v>30.527999999999999</v>
      </c>
      <c r="I640" s="85">
        <f t="shared" si="42"/>
        <v>30.527999999999999</v>
      </c>
      <c r="J640" s="84"/>
      <c r="K640" s="85">
        <f t="shared" si="43"/>
        <v>0</v>
      </c>
    </row>
    <row r="641" spans="1:11" ht="11.25" customHeight="1">
      <c r="A641" s="310">
        <v>0</v>
      </c>
      <c r="B641" s="165" t="s">
        <v>763</v>
      </c>
      <c r="C641" s="191">
        <v>50573</v>
      </c>
      <c r="D641" s="182" t="s">
        <v>1622</v>
      </c>
      <c r="E641" s="183" t="s">
        <v>1006</v>
      </c>
      <c r="F641" s="183">
        <v>1</v>
      </c>
      <c r="G641" s="183">
        <v>10</v>
      </c>
      <c r="H641" s="184">
        <v>30.527999999999999</v>
      </c>
      <c r="I641" s="85">
        <f t="shared" si="42"/>
        <v>30.527999999999999</v>
      </c>
      <c r="J641" s="84"/>
      <c r="K641" s="85">
        <f t="shared" si="43"/>
        <v>0</v>
      </c>
    </row>
    <row r="642" spans="1:11" ht="11.25" customHeight="1">
      <c r="A642" s="310">
        <v>0</v>
      </c>
      <c r="B642" s="165" t="s">
        <v>763</v>
      </c>
      <c r="C642" s="191">
        <v>16039</v>
      </c>
      <c r="D642" s="182" t="s">
        <v>1623</v>
      </c>
      <c r="E642" s="183" t="s">
        <v>1006</v>
      </c>
      <c r="F642" s="183">
        <v>1</v>
      </c>
      <c r="G642" s="183">
        <v>10</v>
      </c>
      <c r="H642" s="184">
        <v>30.527999999999999</v>
      </c>
      <c r="I642" s="85">
        <f t="shared" si="42"/>
        <v>30.527999999999999</v>
      </c>
      <c r="J642" s="84"/>
      <c r="K642" s="85">
        <f t="shared" si="43"/>
        <v>0</v>
      </c>
    </row>
    <row r="643" spans="1:11" ht="11.25" customHeight="1">
      <c r="A643" s="310">
        <v>0</v>
      </c>
      <c r="B643" s="165" t="s">
        <v>763</v>
      </c>
      <c r="C643" s="191">
        <v>16042</v>
      </c>
      <c r="D643" s="182" t="s">
        <v>1624</v>
      </c>
      <c r="E643" s="183" t="s">
        <v>1006</v>
      </c>
      <c r="F643" s="183">
        <v>1</v>
      </c>
      <c r="G643" s="183">
        <v>10</v>
      </c>
      <c r="H643" s="184">
        <v>30.527999999999999</v>
      </c>
      <c r="I643" s="85">
        <f t="shared" si="42"/>
        <v>30.527999999999999</v>
      </c>
      <c r="J643" s="84"/>
      <c r="K643" s="85">
        <f t="shared" si="43"/>
        <v>0</v>
      </c>
    </row>
    <row r="644" spans="1:11" ht="11.25" customHeight="1">
      <c r="A644" s="310">
        <v>0</v>
      </c>
      <c r="B644" s="165" t="s">
        <v>763</v>
      </c>
      <c r="C644" s="191" t="s">
        <v>5002</v>
      </c>
      <c r="D644" s="182" t="s">
        <v>1625</v>
      </c>
      <c r="E644" s="183" t="s">
        <v>1006</v>
      </c>
      <c r="F644" s="183">
        <v>1</v>
      </c>
      <c r="G644" s="183">
        <v>1</v>
      </c>
      <c r="H644" s="184">
        <v>86.171999999999997</v>
      </c>
      <c r="I644" s="85">
        <f t="shared" si="42"/>
        <v>86.171999999999997</v>
      </c>
      <c r="J644" s="84"/>
      <c r="K644" s="85">
        <f t="shared" si="43"/>
        <v>0</v>
      </c>
    </row>
    <row r="645" spans="1:11" ht="11.25" customHeight="1">
      <c r="A645" s="310">
        <v>0</v>
      </c>
      <c r="B645" s="165" t="s">
        <v>763</v>
      </c>
      <c r="C645" s="191" t="s">
        <v>1626</v>
      </c>
      <c r="D645" s="182" t="s">
        <v>1627</v>
      </c>
      <c r="E645" s="183" t="s">
        <v>1006</v>
      </c>
      <c r="F645" s="183">
        <v>1</v>
      </c>
      <c r="G645" s="183">
        <v>1</v>
      </c>
      <c r="H645" s="184">
        <v>80.448000000000008</v>
      </c>
      <c r="I645" s="85">
        <f t="shared" si="42"/>
        <v>80.448000000000008</v>
      </c>
      <c r="J645" s="84"/>
      <c r="K645" s="85">
        <f t="shared" si="43"/>
        <v>0</v>
      </c>
    </row>
    <row r="646" spans="1:11" ht="11.25" customHeight="1">
      <c r="A646" s="310">
        <v>0</v>
      </c>
      <c r="B646" s="165" t="s">
        <v>763</v>
      </c>
      <c r="C646" s="191" t="s">
        <v>1628</v>
      </c>
      <c r="D646" s="182" t="s">
        <v>1629</v>
      </c>
      <c r="E646" s="183" t="s">
        <v>1006</v>
      </c>
      <c r="F646" s="183">
        <v>1</v>
      </c>
      <c r="G646" s="183">
        <v>12</v>
      </c>
      <c r="H646" s="184">
        <v>61.932000000000002</v>
      </c>
      <c r="I646" s="85">
        <f t="shared" si="42"/>
        <v>61.932000000000002</v>
      </c>
      <c r="J646" s="84"/>
      <c r="K646" s="85">
        <f t="shared" si="43"/>
        <v>0</v>
      </c>
    </row>
    <row r="647" spans="1:11" ht="11.25" customHeight="1">
      <c r="A647" s="310">
        <v>0</v>
      </c>
      <c r="B647" s="165" t="s">
        <v>762</v>
      </c>
      <c r="C647" s="191" t="s">
        <v>1630</v>
      </c>
      <c r="D647" s="182" t="s">
        <v>1631</v>
      </c>
      <c r="E647" s="183" t="s">
        <v>1006</v>
      </c>
      <c r="F647" s="183">
        <v>1</v>
      </c>
      <c r="G647" s="183">
        <v>240</v>
      </c>
      <c r="H647" s="184">
        <v>1.716</v>
      </c>
      <c r="I647" s="85">
        <f t="shared" si="42"/>
        <v>1.716</v>
      </c>
      <c r="J647" s="84"/>
      <c r="K647" s="85">
        <f t="shared" si="43"/>
        <v>0</v>
      </c>
    </row>
    <row r="648" spans="1:11" ht="11.25" customHeight="1">
      <c r="A648" s="310">
        <v>0</v>
      </c>
      <c r="B648" s="165" t="s">
        <v>766</v>
      </c>
      <c r="C648" s="191" t="s">
        <v>1632</v>
      </c>
      <c r="D648" s="182" t="s">
        <v>1633</v>
      </c>
      <c r="E648" s="183" t="s">
        <v>1006</v>
      </c>
      <c r="F648" s="183">
        <v>1</v>
      </c>
      <c r="G648" s="183">
        <v>60</v>
      </c>
      <c r="H648" s="184">
        <v>1.98</v>
      </c>
      <c r="I648" s="85">
        <f t="shared" si="42"/>
        <v>1.98</v>
      </c>
      <c r="J648" s="84"/>
      <c r="K648" s="85">
        <f t="shared" si="43"/>
        <v>0</v>
      </c>
    </row>
    <row r="649" spans="1:11" ht="11.25" customHeight="1">
      <c r="A649" s="310">
        <v>0</v>
      </c>
      <c r="B649" s="165" t="s">
        <v>762</v>
      </c>
      <c r="C649" s="191" t="s">
        <v>1634</v>
      </c>
      <c r="D649" s="182" t="s">
        <v>1635</v>
      </c>
      <c r="E649" s="183" t="s">
        <v>1006</v>
      </c>
      <c r="F649" s="183">
        <v>250</v>
      </c>
      <c r="G649" s="183">
        <v>1</v>
      </c>
      <c r="H649" s="184">
        <v>0.48000000000000004</v>
      </c>
      <c r="I649" s="85">
        <f t="shared" si="42"/>
        <v>0.48000000000000004</v>
      </c>
      <c r="J649" s="84"/>
      <c r="K649" s="85">
        <f t="shared" si="43"/>
        <v>0</v>
      </c>
    </row>
    <row r="650" spans="1:11" ht="11.25" customHeight="1">
      <c r="A650" s="310">
        <v>0</v>
      </c>
      <c r="B650" s="165" t="s">
        <v>762</v>
      </c>
      <c r="C650" s="191" t="s">
        <v>1636</v>
      </c>
      <c r="D650" s="182" t="s">
        <v>1637</v>
      </c>
      <c r="E650" s="183" t="s">
        <v>1006</v>
      </c>
      <c r="F650" s="183">
        <v>1</v>
      </c>
      <c r="G650" s="183">
        <v>24</v>
      </c>
      <c r="H650" s="184">
        <v>4.4160000000000004</v>
      </c>
      <c r="I650" s="85">
        <f t="shared" si="42"/>
        <v>4.4160000000000004</v>
      </c>
      <c r="J650" s="84"/>
      <c r="K650" s="85">
        <f t="shared" si="43"/>
        <v>0</v>
      </c>
    </row>
    <row r="651" spans="1:11" ht="11.25" customHeight="1" thickBot="1">
      <c r="A651" s="310">
        <v>0</v>
      </c>
      <c r="B651" s="165" t="s">
        <v>762</v>
      </c>
      <c r="C651" s="191" t="s">
        <v>1638</v>
      </c>
      <c r="D651" s="182" t="s">
        <v>1639</v>
      </c>
      <c r="E651" s="183" t="s">
        <v>1006</v>
      </c>
      <c r="F651" s="183">
        <v>20</v>
      </c>
      <c r="G651" s="183">
        <v>1</v>
      </c>
      <c r="H651" s="184">
        <v>9.1560000000000006</v>
      </c>
      <c r="I651" s="85">
        <f t="shared" si="42"/>
        <v>9.1560000000000006</v>
      </c>
      <c r="J651" s="84"/>
      <c r="K651" s="85">
        <f t="shared" si="43"/>
        <v>0</v>
      </c>
    </row>
    <row r="652" spans="1:11" ht="11.25" customHeight="1" thickBot="1">
      <c r="A652" s="310"/>
      <c r="B652" s="165"/>
      <c r="C652" s="355" t="s">
        <v>807</v>
      </c>
      <c r="D652" s="355"/>
      <c r="E652" s="355"/>
      <c r="F652" s="355"/>
      <c r="G652" s="355"/>
      <c r="H652" s="301"/>
      <c r="I652" s="85"/>
      <c r="J652" s="84"/>
      <c r="K652" s="85"/>
    </row>
    <row r="653" spans="1:11" ht="11.25" customHeight="1">
      <c r="A653" s="310">
        <v>0</v>
      </c>
      <c r="B653" s="165" t="s">
        <v>766</v>
      </c>
      <c r="C653" s="200">
        <v>63512</v>
      </c>
      <c r="D653" s="188" t="s">
        <v>1640</v>
      </c>
      <c r="E653" s="189" t="s">
        <v>1641</v>
      </c>
      <c r="F653" s="189">
        <v>100</v>
      </c>
      <c r="G653" s="189">
        <v>1</v>
      </c>
      <c r="H653" s="190">
        <v>3.5931600000000001</v>
      </c>
      <c r="I653" s="85">
        <f>H653*(1-Скидка_3M_EUR)</f>
        <v>3.5931600000000001</v>
      </c>
      <c r="J653" s="84"/>
      <c r="K653" s="85">
        <f t="shared" si="43"/>
        <v>0</v>
      </c>
    </row>
    <row r="654" spans="1:11" ht="11.25" customHeight="1" thickBot="1">
      <c r="A654" s="310">
        <v>0</v>
      </c>
      <c r="B654" s="165" t="s">
        <v>766</v>
      </c>
      <c r="C654" s="191">
        <v>63513</v>
      </c>
      <c r="D654" s="182" t="s">
        <v>1642</v>
      </c>
      <c r="E654" s="183" t="s">
        <v>1641</v>
      </c>
      <c r="F654" s="183">
        <v>100</v>
      </c>
      <c r="G654" s="183">
        <v>1</v>
      </c>
      <c r="H654" s="184">
        <v>3.5931600000000001</v>
      </c>
      <c r="I654" s="85">
        <f>H654*(1-Скидка_3M_EUR)</f>
        <v>3.5931600000000001</v>
      </c>
      <c r="J654" s="84"/>
      <c r="K654" s="85">
        <f t="shared" si="43"/>
        <v>0</v>
      </c>
    </row>
    <row r="655" spans="1:11" ht="11.25" customHeight="1" thickBot="1">
      <c r="A655" s="310"/>
      <c r="B655" s="165"/>
      <c r="C655" s="355" t="s">
        <v>1643</v>
      </c>
      <c r="D655" s="355"/>
      <c r="E655" s="355"/>
      <c r="F655" s="355"/>
      <c r="G655" s="355"/>
      <c r="H655" s="301"/>
      <c r="I655" s="85"/>
      <c r="J655" s="84"/>
      <c r="K655" s="85"/>
    </row>
    <row r="656" spans="1:11" ht="11.25" customHeight="1" thickBot="1">
      <c r="A656" s="310">
        <v>0</v>
      </c>
      <c r="B656" s="165" t="s">
        <v>762</v>
      </c>
      <c r="C656" s="191" t="s">
        <v>1644</v>
      </c>
      <c r="D656" s="182" t="s">
        <v>1645</v>
      </c>
      <c r="E656" s="183" t="s">
        <v>1579</v>
      </c>
      <c r="F656" s="183">
        <v>1</v>
      </c>
      <c r="G656" s="183">
        <v>12</v>
      </c>
      <c r="H656" s="184">
        <v>27.396000000000001</v>
      </c>
      <c r="I656" s="85">
        <f>H656*(1-Скидка_3M_EUR)</f>
        <v>27.396000000000001</v>
      </c>
      <c r="J656" s="84"/>
      <c r="K656" s="85">
        <f t="shared" si="43"/>
        <v>0</v>
      </c>
    </row>
    <row r="657" spans="1:11" ht="11.25" customHeight="1" thickBot="1">
      <c r="A657" s="310"/>
      <c r="B657" s="165"/>
      <c r="C657" s="358" t="s">
        <v>2494</v>
      </c>
      <c r="D657" s="359"/>
      <c r="E657" s="359"/>
      <c r="F657" s="359"/>
      <c r="G657" s="359"/>
      <c r="H657" s="360"/>
      <c r="I657" s="85"/>
      <c r="J657" s="84"/>
      <c r="K657" s="85"/>
    </row>
    <row r="658" spans="1:11" ht="11.25" customHeight="1" thickBot="1">
      <c r="A658" s="310">
        <v>0</v>
      </c>
      <c r="B658" s="165" t="s">
        <v>762</v>
      </c>
      <c r="C658" s="191" t="s">
        <v>2495</v>
      </c>
      <c r="D658" s="182" t="s">
        <v>2496</v>
      </c>
      <c r="E658" s="183" t="s">
        <v>817</v>
      </c>
      <c r="F658" s="183">
        <v>50</v>
      </c>
      <c r="G658" s="183">
        <v>6</v>
      </c>
      <c r="H658" s="184">
        <v>1.129</v>
      </c>
      <c r="I658" s="85">
        <f>H658*(1-Скидка_3M_EUR)</f>
        <v>1.129</v>
      </c>
      <c r="J658" s="84"/>
      <c r="K658" s="85">
        <f t="shared" ref="K658:K670" si="44">I658*J658</f>
        <v>0</v>
      </c>
    </row>
    <row r="659" spans="1:11" ht="11.25" customHeight="1" thickBot="1">
      <c r="A659" s="310"/>
      <c r="B659" s="165"/>
      <c r="C659" s="355" t="s">
        <v>1646</v>
      </c>
      <c r="D659" s="355"/>
      <c r="E659" s="355"/>
      <c r="F659" s="355"/>
      <c r="G659" s="355"/>
      <c r="H659" s="301"/>
      <c r="I659" s="85"/>
      <c r="J659" s="84"/>
      <c r="K659" s="85"/>
    </row>
    <row r="660" spans="1:11" ht="11.25" customHeight="1">
      <c r="A660" s="310">
        <v>0</v>
      </c>
      <c r="B660" s="165" t="s">
        <v>762</v>
      </c>
      <c r="C660" s="191" t="s">
        <v>1647</v>
      </c>
      <c r="D660" s="182" t="s">
        <v>1648</v>
      </c>
      <c r="E660" s="183" t="s">
        <v>1006</v>
      </c>
      <c r="F660" s="183">
        <v>1</v>
      </c>
      <c r="G660" s="183">
        <v>1</v>
      </c>
      <c r="H660" s="184">
        <v>510.56400000000002</v>
      </c>
      <c r="I660" s="85">
        <f t="shared" ref="I660:I669" si="45">H660*(1-Скидка_3M_EUR)</f>
        <v>510.56400000000002</v>
      </c>
      <c r="J660" s="84"/>
      <c r="K660" s="85">
        <f t="shared" si="44"/>
        <v>0</v>
      </c>
    </row>
    <row r="661" spans="1:11" ht="11.25" customHeight="1">
      <c r="A661" s="310">
        <v>0</v>
      </c>
      <c r="B661" s="165" t="s">
        <v>762</v>
      </c>
      <c r="C661" s="191" t="s">
        <v>1649</v>
      </c>
      <c r="D661" s="182" t="s">
        <v>1650</v>
      </c>
      <c r="E661" s="183" t="s">
        <v>1006</v>
      </c>
      <c r="F661" s="183">
        <v>1</v>
      </c>
      <c r="G661" s="183">
        <v>10</v>
      </c>
      <c r="H661" s="184">
        <v>12.204000000000001</v>
      </c>
      <c r="I661" s="85">
        <f t="shared" si="45"/>
        <v>12.204000000000001</v>
      </c>
      <c r="J661" s="84"/>
      <c r="K661" s="85">
        <f t="shared" si="44"/>
        <v>0</v>
      </c>
    </row>
    <row r="662" spans="1:11" ht="11.25" customHeight="1">
      <c r="A662" s="310">
        <v>0</v>
      </c>
      <c r="B662" s="165" t="s">
        <v>763</v>
      </c>
      <c r="C662" s="191" t="s">
        <v>1651</v>
      </c>
      <c r="D662" s="182" t="s">
        <v>1652</v>
      </c>
      <c r="E662" s="183" t="s">
        <v>1006</v>
      </c>
      <c r="F662" s="183">
        <v>1</v>
      </c>
      <c r="G662" s="183">
        <v>1</v>
      </c>
      <c r="H662" s="184">
        <v>446.928</v>
      </c>
      <c r="I662" s="85">
        <f t="shared" si="45"/>
        <v>446.928</v>
      </c>
      <c r="J662" s="84"/>
      <c r="K662" s="85">
        <f t="shared" si="44"/>
        <v>0</v>
      </c>
    </row>
    <row r="663" spans="1:11" ht="11.25" customHeight="1">
      <c r="A663" s="310">
        <v>0</v>
      </c>
      <c r="B663" s="165" t="s">
        <v>762</v>
      </c>
      <c r="C663" s="191" t="s">
        <v>1653</v>
      </c>
      <c r="D663" s="182" t="s">
        <v>1654</v>
      </c>
      <c r="E663" s="183" t="s">
        <v>1579</v>
      </c>
      <c r="F663" s="183">
        <v>1</v>
      </c>
      <c r="G663" s="183">
        <v>24</v>
      </c>
      <c r="H663" s="184">
        <v>16.943999999999999</v>
      </c>
      <c r="I663" s="85">
        <f t="shared" si="45"/>
        <v>16.943999999999999</v>
      </c>
      <c r="J663" s="84"/>
      <c r="K663" s="85">
        <f t="shared" si="44"/>
        <v>0</v>
      </c>
    </row>
    <row r="664" spans="1:11" ht="12" customHeight="1">
      <c r="A664" s="310">
        <v>0</v>
      </c>
      <c r="B664" s="165" t="s">
        <v>796</v>
      </c>
      <c r="C664" s="191" t="s">
        <v>1655</v>
      </c>
      <c r="D664" s="182" t="s">
        <v>1656</v>
      </c>
      <c r="E664" s="183" t="s">
        <v>817</v>
      </c>
      <c r="F664" s="183">
        <v>1</v>
      </c>
      <c r="G664" s="183">
        <v>0</v>
      </c>
      <c r="H664" s="184">
        <v>21.431999999999999</v>
      </c>
      <c r="I664" s="85">
        <f t="shared" si="45"/>
        <v>21.431999999999999</v>
      </c>
      <c r="J664" s="84"/>
      <c r="K664" s="85">
        <f t="shared" si="44"/>
        <v>0</v>
      </c>
    </row>
    <row r="665" spans="1:11" ht="12" customHeight="1">
      <c r="A665" s="310">
        <v>0</v>
      </c>
      <c r="B665" s="165" t="s">
        <v>796</v>
      </c>
      <c r="C665" s="191" t="s">
        <v>1657</v>
      </c>
      <c r="D665" s="182" t="s">
        <v>1658</v>
      </c>
      <c r="E665" s="183" t="s">
        <v>817</v>
      </c>
      <c r="F665" s="183">
        <v>1</v>
      </c>
      <c r="G665" s="183">
        <v>0</v>
      </c>
      <c r="H665" s="184">
        <v>40.536000000000001</v>
      </c>
      <c r="I665" s="85">
        <f t="shared" si="45"/>
        <v>40.536000000000001</v>
      </c>
      <c r="J665" s="84"/>
      <c r="K665" s="85">
        <f t="shared" si="44"/>
        <v>0</v>
      </c>
    </row>
    <row r="666" spans="1:11" ht="12" customHeight="1">
      <c r="A666" s="310">
        <v>0</v>
      </c>
      <c r="B666" s="165" t="s">
        <v>796</v>
      </c>
      <c r="C666" s="191" t="s">
        <v>1659</v>
      </c>
      <c r="D666" s="182" t="s">
        <v>3268</v>
      </c>
      <c r="E666" s="183" t="s">
        <v>817</v>
      </c>
      <c r="F666" s="183">
        <v>2</v>
      </c>
      <c r="G666" s="183">
        <v>0</v>
      </c>
      <c r="H666" s="184">
        <v>34.692</v>
      </c>
      <c r="I666" s="85">
        <f t="shared" si="45"/>
        <v>34.692</v>
      </c>
      <c r="J666" s="84"/>
      <c r="K666" s="85">
        <f t="shared" si="44"/>
        <v>0</v>
      </c>
    </row>
    <row r="667" spans="1:11" ht="12" customHeight="1">
      <c r="A667" s="310">
        <v>0</v>
      </c>
      <c r="B667" s="165" t="s">
        <v>776</v>
      </c>
      <c r="C667" s="191">
        <v>56285</v>
      </c>
      <c r="D667" s="182" t="s">
        <v>1660</v>
      </c>
      <c r="E667" s="183" t="s">
        <v>817</v>
      </c>
      <c r="F667" s="183">
        <v>500</v>
      </c>
      <c r="G667" s="183">
        <v>0</v>
      </c>
      <c r="H667" s="184">
        <v>265.33199999999999</v>
      </c>
      <c r="I667" s="85">
        <f t="shared" si="45"/>
        <v>265.33199999999999</v>
      </c>
      <c r="J667" s="84"/>
      <c r="K667" s="85">
        <f t="shared" si="44"/>
        <v>0</v>
      </c>
    </row>
    <row r="668" spans="1:11" ht="12" customHeight="1">
      <c r="A668" s="310">
        <v>0</v>
      </c>
      <c r="B668" s="165" t="s">
        <v>776</v>
      </c>
      <c r="C668" s="191">
        <v>56251</v>
      </c>
      <c r="D668" s="182" t="s">
        <v>1661</v>
      </c>
      <c r="E668" s="183" t="s">
        <v>817</v>
      </c>
      <c r="F668" s="183">
        <v>500</v>
      </c>
      <c r="G668" s="183">
        <v>0</v>
      </c>
      <c r="H668" s="184">
        <v>265.33199999999999</v>
      </c>
      <c r="I668" s="85">
        <f t="shared" si="45"/>
        <v>265.33199999999999</v>
      </c>
      <c r="J668" s="84"/>
      <c r="K668" s="85">
        <f t="shared" si="44"/>
        <v>0</v>
      </c>
    </row>
    <row r="669" spans="1:11" ht="11.65">
      <c r="A669" s="310">
        <v>0</v>
      </c>
      <c r="B669" s="165" t="s">
        <v>776</v>
      </c>
      <c r="C669" s="191">
        <v>60182</v>
      </c>
      <c r="D669" s="182" t="s">
        <v>1662</v>
      </c>
      <c r="E669" s="183" t="s">
        <v>817</v>
      </c>
      <c r="F669" s="183">
        <v>1</v>
      </c>
      <c r="G669" s="183">
        <v>200</v>
      </c>
      <c r="H669" s="184">
        <v>3.1920000000000002</v>
      </c>
      <c r="I669" s="85">
        <f t="shared" si="45"/>
        <v>3.1920000000000002</v>
      </c>
      <c r="J669" s="84"/>
      <c r="K669" s="85">
        <f t="shared" si="44"/>
        <v>0</v>
      </c>
    </row>
    <row r="670" spans="1:11" ht="11.65">
      <c r="A670" s="310">
        <v>0</v>
      </c>
      <c r="B670" s="165" t="s">
        <v>776</v>
      </c>
      <c r="C670" s="191">
        <v>60185</v>
      </c>
      <c r="D670" s="182" t="s">
        <v>1663</v>
      </c>
      <c r="E670" s="183" t="s">
        <v>817</v>
      </c>
      <c r="F670" s="183">
        <v>1</v>
      </c>
      <c r="G670" s="183">
        <v>200</v>
      </c>
      <c r="H670" s="184">
        <v>3.1920000000000002</v>
      </c>
      <c r="I670" s="85">
        <f>H670*(1-Скидка_3M_EUR)</f>
        <v>3.1920000000000002</v>
      </c>
      <c r="J670" s="84"/>
      <c r="K670" s="85">
        <f t="shared" si="44"/>
        <v>0</v>
      </c>
    </row>
  </sheetData>
  <autoFilter ref="A6:K685" xr:uid="{E41C4820-69CB-45B0-80F3-C4950DB39C23}"/>
  <mergeCells count="95">
    <mergeCell ref="C537:G537"/>
    <mergeCell ref="C552:G552"/>
    <mergeCell ref="C562:G562"/>
    <mergeCell ref="C574:G574"/>
    <mergeCell ref="C579:G579"/>
    <mergeCell ref="C538:G538"/>
    <mergeCell ref="C522:G522"/>
    <mergeCell ref="C524:G524"/>
    <mergeCell ref="C525:G525"/>
    <mergeCell ref="C534:G534"/>
    <mergeCell ref="C515:G515"/>
    <mergeCell ref="C528:G528"/>
    <mergeCell ref="C370:H370"/>
    <mergeCell ref="C376:G376"/>
    <mergeCell ref="C405:G405"/>
    <mergeCell ref="C410:G410"/>
    <mergeCell ref="C511:G511"/>
    <mergeCell ref="C491:G491"/>
    <mergeCell ref="C501:G501"/>
    <mergeCell ref="C416:G416"/>
    <mergeCell ref="C420:G420"/>
    <mergeCell ref="C431:G431"/>
    <mergeCell ref="C447:G447"/>
    <mergeCell ref="C445:G445"/>
    <mergeCell ref="C448:G448"/>
    <mergeCell ref="C459:G459"/>
    <mergeCell ref="C468:G468"/>
    <mergeCell ref="C349:G349"/>
    <mergeCell ref="C352:G352"/>
    <mergeCell ref="C356:G356"/>
    <mergeCell ref="C364:G364"/>
    <mergeCell ref="C369:G369"/>
    <mergeCell ref="C326:G326"/>
    <mergeCell ref="C327:G327"/>
    <mergeCell ref="C331:G331"/>
    <mergeCell ref="C337:G337"/>
    <mergeCell ref="C345:G345"/>
    <mergeCell ref="C287:G287"/>
    <mergeCell ref="C290:G290"/>
    <mergeCell ref="C294:G294"/>
    <mergeCell ref="C300:G300"/>
    <mergeCell ref="C318:G318"/>
    <mergeCell ref="C259:G259"/>
    <mergeCell ref="C268:G268"/>
    <mergeCell ref="C273:G273"/>
    <mergeCell ref="C279:G279"/>
    <mergeCell ref="C282:G282"/>
    <mergeCell ref="C227:G227"/>
    <mergeCell ref="C234:G234"/>
    <mergeCell ref="C235:G235"/>
    <mergeCell ref="C240:G240"/>
    <mergeCell ref="C250:G250"/>
    <mergeCell ref="C162:G162"/>
    <mergeCell ref="C175:G175"/>
    <mergeCell ref="C193:G193"/>
    <mergeCell ref="C199:G199"/>
    <mergeCell ref="C212:G212"/>
    <mergeCell ref="C209:G209"/>
    <mergeCell ref="C206:G206"/>
    <mergeCell ref="C207:G207"/>
    <mergeCell ref="C163:G163"/>
    <mergeCell ref="C124:G124"/>
    <mergeCell ref="C133:G133"/>
    <mergeCell ref="C139:G139"/>
    <mergeCell ref="C142:G142"/>
    <mergeCell ref="C148:G148"/>
    <mergeCell ref="C71:G71"/>
    <mergeCell ref="C78:G78"/>
    <mergeCell ref="C106:G106"/>
    <mergeCell ref="C114:G114"/>
    <mergeCell ref="C118:G118"/>
    <mergeCell ref="C79:G79"/>
    <mergeCell ref="C659:G659"/>
    <mergeCell ref="C614:G614"/>
    <mergeCell ref="C610:G610"/>
    <mergeCell ref="C590:G590"/>
    <mergeCell ref="C606:G606"/>
    <mergeCell ref="C613:G613"/>
    <mergeCell ref="C623:G623"/>
    <mergeCell ref="C632:G632"/>
    <mergeCell ref="C637:G637"/>
    <mergeCell ref="C652:G652"/>
    <mergeCell ref="C655:G655"/>
    <mergeCell ref="C657:H657"/>
    <mergeCell ref="C2:H2"/>
    <mergeCell ref="C3:H3"/>
    <mergeCell ref="C7:H7"/>
    <mergeCell ref="C19:H19"/>
    <mergeCell ref="C29:H29"/>
    <mergeCell ref="C68:G68"/>
    <mergeCell ref="C37:H37"/>
    <mergeCell ref="C41:H41"/>
    <mergeCell ref="C45:H45"/>
    <mergeCell ref="C57:G57"/>
    <mergeCell ref="C63:G63"/>
  </mergeCells>
  <conditionalFormatting sqref="A8:A670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R1C1" display="Содержание" xr:uid="{C4C5C168-0451-4DAB-9BD6-EF57CE234249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185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9921875" defaultRowHeight="11.65" outlineLevelCol="1"/>
  <cols>
    <col min="1" max="1" width="7.73046875" style="166" hidden="1" customWidth="1" outlineLevel="1"/>
    <col min="2" max="2" width="17.73046875" style="14" customWidth="1" collapsed="1"/>
    <col min="3" max="3" width="56.73046875" style="14" customWidth="1"/>
    <col min="4" max="7" width="9.19921875" style="14"/>
    <col min="8" max="10" width="9.19921875" style="14" outlineLevel="1"/>
    <col min="11" max="16384" width="9.19921875" style="14"/>
  </cols>
  <sheetData>
    <row r="2" spans="1:10" ht="15.75">
      <c r="B2" s="357" t="s">
        <v>0</v>
      </c>
      <c r="C2" s="357"/>
      <c r="D2" s="357"/>
      <c r="E2" s="357"/>
      <c r="F2" s="357"/>
      <c r="G2" s="357"/>
    </row>
    <row r="3" spans="1:10" ht="15.75">
      <c r="B3" s="357" t="s">
        <v>2089</v>
      </c>
      <c r="C3" s="357"/>
      <c r="D3" s="357"/>
      <c r="E3" s="357"/>
      <c r="F3" s="357"/>
      <c r="G3" s="357"/>
    </row>
    <row r="4" spans="1:10">
      <c r="C4" s="177"/>
      <c r="D4" s="177"/>
      <c r="E4" s="177"/>
      <c r="F4" s="177"/>
      <c r="G4" s="178"/>
      <c r="H4" s="1"/>
      <c r="I4" s="66"/>
    </row>
    <row r="5" spans="1:10">
      <c r="B5" s="14" t="s">
        <v>3758</v>
      </c>
      <c r="C5" s="177"/>
      <c r="D5" s="177"/>
      <c r="E5" s="177"/>
      <c r="F5" s="177"/>
      <c r="G5" s="178"/>
      <c r="H5" s="1"/>
      <c r="I5" s="66" t="s">
        <v>1957</v>
      </c>
      <c r="J5" s="67">
        <v>0</v>
      </c>
    </row>
    <row r="6" spans="1:10" ht="14.65" thickBot="1">
      <c r="B6" s="179" t="s">
        <v>1</v>
      </c>
      <c r="C6" s="177"/>
      <c r="D6" s="177"/>
      <c r="E6" s="153" t="s">
        <v>2088</v>
      </c>
      <c r="G6" s="178"/>
      <c r="H6" s="1"/>
      <c r="I6" s="66" t="s">
        <v>1958</v>
      </c>
      <c r="J6" s="7">
        <f>SUM(J8:J746)</f>
        <v>0</v>
      </c>
    </row>
    <row r="7" spans="1:10" ht="35.25" thickBot="1">
      <c r="A7" s="167" t="s">
        <v>3238</v>
      </c>
      <c r="B7" s="198" t="s">
        <v>757</v>
      </c>
      <c r="C7" s="180" t="s">
        <v>122</v>
      </c>
      <c r="D7" s="180" t="s">
        <v>758</v>
      </c>
      <c r="E7" s="180" t="s">
        <v>1664</v>
      </c>
      <c r="F7" s="180" t="s">
        <v>759</v>
      </c>
      <c r="G7" s="181" t="s">
        <v>760</v>
      </c>
      <c r="H7" s="78" t="s">
        <v>1959</v>
      </c>
      <c r="I7" s="79" t="s">
        <v>1960</v>
      </c>
      <c r="J7" s="80" t="s">
        <v>1961</v>
      </c>
    </row>
    <row r="8" spans="1:10" ht="11.25" customHeight="1">
      <c r="A8" s="168"/>
      <c r="B8" s="361" t="s">
        <v>2090</v>
      </c>
      <c r="C8" s="361"/>
      <c r="D8" s="361"/>
      <c r="E8" s="361"/>
      <c r="F8" s="361"/>
      <c r="G8" s="362"/>
      <c r="H8" s="85"/>
      <c r="I8" s="84"/>
      <c r="J8" s="85"/>
    </row>
    <row r="9" spans="1:10" ht="11.25" customHeight="1">
      <c r="A9" s="168">
        <v>0</v>
      </c>
      <c r="B9" s="191" t="s">
        <v>2106</v>
      </c>
      <c r="C9" s="182" t="s">
        <v>2107</v>
      </c>
      <c r="D9" s="183" t="s">
        <v>1006</v>
      </c>
      <c r="E9" s="183">
        <v>1</v>
      </c>
      <c r="F9" s="183">
        <v>50</v>
      </c>
      <c r="G9" s="184">
        <v>3.456</v>
      </c>
      <c r="H9" s="85">
        <f>G9*(1-Скидка_3M_AM)</f>
        <v>3.456</v>
      </c>
      <c r="I9" s="84"/>
      <c r="J9" s="85">
        <f t="shared" ref="J9:J42" si="0">H9*I9</f>
        <v>0</v>
      </c>
    </row>
    <row r="10" spans="1:10" ht="11.25" customHeight="1">
      <c r="A10" s="168">
        <v>0</v>
      </c>
      <c r="B10" s="191" t="s">
        <v>2108</v>
      </c>
      <c r="C10" s="182" t="s">
        <v>2109</v>
      </c>
      <c r="D10" s="183" t="s">
        <v>1006</v>
      </c>
      <c r="E10" s="183">
        <v>1</v>
      </c>
      <c r="F10" s="183">
        <v>50</v>
      </c>
      <c r="G10" s="184">
        <v>2.7960000000000003</v>
      </c>
      <c r="H10" s="85">
        <f t="shared" ref="H10:H42" si="1">G10*(1-Скидка_3M_AM)</f>
        <v>2.7960000000000003</v>
      </c>
      <c r="I10" s="84"/>
      <c r="J10" s="85">
        <f t="shared" si="0"/>
        <v>0</v>
      </c>
    </row>
    <row r="11" spans="1:10" ht="11.25" customHeight="1">
      <c r="A11" s="168">
        <v>0</v>
      </c>
      <c r="B11" s="191" t="s">
        <v>2110</v>
      </c>
      <c r="C11" s="182" t="s">
        <v>2111</v>
      </c>
      <c r="D11" s="183" t="s">
        <v>1006</v>
      </c>
      <c r="E11" s="183">
        <v>1</v>
      </c>
      <c r="F11" s="183">
        <v>50</v>
      </c>
      <c r="G11" s="184">
        <v>8.952</v>
      </c>
      <c r="H11" s="85">
        <f t="shared" si="1"/>
        <v>8.952</v>
      </c>
      <c r="I11" s="84"/>
      <c r="J11" s="85">
        <f t="shared" si="0"/>
        <v>0</v>
      </c>
    </row>
    <row r="12" spans="1:10" ht="11.25" customHeight="1">
      <c r="A12" s="168">
        <v>0</v>
      </c>
      <c r="B12" s="191" t="s">
        <v>2112</v>
      </c>
      <c r="C12" s="182" t="s">
        <v>2113</v>
      </c>
      <c r="D12" s="183" t="s">
        <v>1006</v>
      </c>
      <c r="E12" s="183">
        <v>1</v>
      </c>
      <c r="F12" s="183">
        <v>50</v>
      </c>
      <c r="G12" s="184">
        <v>13.007999999999999</v>
      </c>
      <c r="H12" s="85">
        <f t="shared" si="1"/>
        <v>13.007999999999999</v>
      </c>
      <c r="I12" s="84"/>
      <c r="J12" s="85">
        <f t="shared" si="0"/>
        <v>0</v>
      </c>
    </row>
    <row r="13" spans="1:10" ht="11.25" customHeight="1">
      <c r="A13" s="168"/>
      <c r="B13" s="361" t="s">
        <v>2091</v>
      </c>
      <c r="C13" s="361"/>
      <c r="D13" s="361"/>
      <c r="E13" s="361"/>
      <c r="F13" s="361"/>
      <c r="G13" s="362"/>
      <c r="H13" s="85"/>
      <c r="I13" s="84"/>
      <c r="J13" s="85"/>
    </row>
    <row r="14" spans="1:10" ht="11.25" customHeight="1">
      <c r="A14" s="168">
        <v>0</v>
      </c>
      <c r="B14" s="191" t="s">
        <v>2114</v>
      </c>
      <c r="C14" s="182" t="s">
        <v>2115</v>
      </c>
      <c r="D14" s="183" t="s">
        <v>1006</v>
      </c>
      <c r="E14" s="183">
        <v>1</v>
      </c>
      <c r="F14" s="183">
        <v>10</v>
      </c>
      <c r="G14" s="184">
        <v>6.3119999999999994</v>
      </c>
      <c r="H14" s="85">
        <f t="shared" si="1"/>
        <v>6.3119999999999994</v>
      </c>
      <c r="I14" s="84"/>
      <c r="J14" s="85">
        <f t="shared" si="0"/>
        <v>0</v>
      </c>
    </row>
    <row r="15" spans="1:10" ht="11.25" customHeight="1">
      <c r="A15" s="168">
        <v>0</v>
      </c>
      <c r="B15" s="191" t="s">
        <v>5003</v>
      </c>
      <c r="C15" s="182" t="s">
        <v>2116</v>
      </c>
      <c r="D15" s="183" t="s">
        <v>1006</v>
      </c>
      <c r="E15" s="183">
        <v>1</v>
      </c>
      <c r="F15" s="183">
        <v>10</v>
      </c>
      <c r="G15" s="184">
        <v>6.3119999999999994</v>
      </c>
      <c r="H15" s="85">
        <f t="shared" si="1"/>
        <v>6.3119999999999994</v>
      </c>
      <c r="I15" s="84"/>
      <c r="J15" s="85">
        <f t="shared" si="0"/>
        <v>0</v>
      </c>
    </row>
    <row r="16" spans="1:10" ht="11.25" customHeight="1">
      <c r="A16" s="168">
        <v>0</v>
      </c>
      <c r="B16" s="199" t="s">
        <v>5004</v>
      </c>
      <c r="C16" s="185" t="s">
        <v>2117</v>
      </c>
      <c r="D16" s="186" t="s">
        <v>1006</v>
      </c>
      <c r="E16" s="186">
        <v>1</v>
      </c>
      <c r="F16" s="186">
        <v>10</v>
      </c>
      <c r="G16" s="187">
        <v>6.3119999999999994</v>
      </c>
      <c r="H16" s="85">
        <f t="shared" si="1"/>
        <v>6.3119999999999994</v>
      </c>
      <c r="I16" s="84"/>
      <c r="J16" s="85">
        <f t="shared" si="0"/>
        <v>0</v>
      </c>
    </row>
    <row r="17" spans="1:10" ht="11.25" customHeight="1">
      <c r="A17" s="168"/>
      <c r="B17" s="361" t="s">
        <v>2092</v>
      </c>
      <c r="C17" s="361"/>
      <c r="D17" s="361"/>
      <c r="E17" s="361"/>
      <c r="F17" s="361"/>
      <c r="G17" s="362"/>
      <c r="H17" s="85"/>
      <c r="I17" s="84"/>
      <c r="J17" s="85"/>
    </row>
    <row r="18" spans="1:10" ht="11.25" customHeight="1">
      <c r="A18" s="168">
        <v>0</v>
      </c>
      <c r="B18" s="200" t="s">
        <v>2118</v>
      </c>
      <c r="C18" s="188" t="s">
        <v>2119</v>
      </c>
      <c r="D18" s="189" t="s">
        <v>1006</v>
      </c>
      <c r="E18" s="189">
        <v>1</v>
      </c>
      <c r="F18" s="189">
        <v>100</v>
      </c>
      <c r="G18" s="190">
        <v>3.8640000000000003</v>
      </c>
      <c r="H18" s="85">
        <f t="shared" si="1"/>
        <v>3.8640000000000003</v>
      </c>
      <c r="I18" s="84"/>
      <c r="J18" s="85">
        <f t="shared" si="0"/>
        <v>0</v>
      </c>
    </row>
    <row r="19" spans="1:10" ht="11.25" customHeight="1">
      <c r="A19" s="168">
        <v>0</v>
      </c>
      <c r="B19" s="191" t="s">
        <v>5005</v>
      </c>
      <c r="C19" s="182" t="s">
        <v>2120</v>
      </c>
      <c r="D19" s="183" t="s">
        <v>1006</v>
      </c>
      <c r="E19" s="183">
        <v>1</v>
      </c>
      <c r="F19" s="183">
        <v>100</v>
      </c>
      <c r="G19" s="184">
        <v>3.8640000000000003</v>
      </c>
      <c r="H19" s="85">
        <f t="shared" si="1"/>
        <v>3.8640000000000003</v>
      </c>
      <c r="I19" s="84"/>
      <c r="J19" s="85">
        <f t="shared" si="0"/>
        <v>0</v>
      </c>
    </row>
    <row r="20" spans="1:10" ht="11.25" customHeight="1">
      <c r="A20" s="168">
        <v>0</v>
      </c>
      <c r="B20" s="191" t="s">
        <v>2121</v>
      </c>
      <c r="C20" s="182" t="s">
        <v>3476</v>
      </c>
      <c r="D20" s="183" t="s">
        <v>1006</v>
      </c>
      <c r="E20" s="183">
        <v>1</v>
      </c>
      <c r="F20" s="183">
        <v>100</v>
      </c>
      <c r="G20" s="184">
        <v>3.8640000000000003</v>
      </c>
      <c r="H20" s="85">
        <f t="shared" si="1"/>
        <v>3.8640000000000003</v>
      </c>
      <c r="I20" s="84"/>
      <c r="J20" s="85">
        <f t="shared" si="0"/>
        <v>0</v>
      </c>
    </row>
    <row r="21" spans="1:10" ht="11.25" customHeight="1">
      <c r="A21" s="168"/>
      <c r="B21" s="361" t="s">
        <v>2093</v>
      </c>
      <c r="C21" s="361"/>
      <c r="D21" s="361"/>
      <c r="E21" s="361"/>
      <c r="F21" s="361"/>
      <c r="G21" s="362"/>
      <c r="H21" s="85"/>
      <c r="I21" s="84"/>
      <c r="J21" s="85"/>
    </row>
    <row r="22" spans="1:10" ht="11.25" customHeight="1">
      <c r="A22" s="168">
        <v>0</v>
      </c>
      <c r="B22" s="200" t="s">
        <v>2123</v>
      </c>
      <c r="C22" s="188" t="s">
        <v>2124</v>
      </c>
      <c r="D22" s="189" t="s">
        <v>1006</v>
      </c>
      <c r="E22" s="189">
        <v>1</v>
      </c>
      <c r="F22" s="189">
        <v>10</v>
      </c>
      <c r="G22" s="190">
        <v>4.4640000000000004</v>
      </c>
      <c r="H22" s="85">
        <f t="shared" si="1"/>
        <v>4.4640000000000004</v>
      </c>
      <c r="I22" s="84"/>
      <c r="J22" s="85">
        <f t="shared" si="0"/>
        <v>0</v>
      </c>
    </row>
    <row r="23" spans="1:10" ht="11.25" customHeight="1">
      <c r="A23" s="168">
        <v>0</v>
      </c>
      <c r="B23" s="191">
        <v>65034</v>
      </c>
      <c r="C23" s="182" t="s">
        <v>2125</v>
      </c>
      <c r="D23" s="183" t="s">
        <v>1006</v>
      </c>
      <c r="E23" s="183">
        <v>1</v>
      </c>
      <c r="F23" s="183">
        <v>10</v>
      </c>
      <c r="G23" s="184">
        <v>4.4640000000000004</v>
      </c>
      <c r="H23" s="85">
        <f t="shared" si="1"/>
        <v>4.4640000000000004</v>
      </c>
      <c r="I23" s="84"/>
      <c r="J23" s="85">
        <f t="shared" si="0"/>
        <v>0</v>
      </c>
    </row>
    <row r="24" spans="1:10" ht="11.25" customHeight="1">
      <c r="A24" s="168">
        <v>0</v>
      </c>
      <c r="B24" s="191" t="s">
        <v>2126</v>
      </c>
      <c r="C24" s="182" t="s">
        <v>2127</v>
      </c>
      <c r="D24" s="183" t="s">
        <v>1006</v>
      </c>
      <c r="E24" s="183">
        <v>1</v>
      </c>
      <c r="F24" s="183">
        <v>10</v>
      </c>
      <c r="G24" s="184">
        <v>4.4640000000000004</v>
      </c>
      <c r="H24" s="85">
        <f t="shared" si="1"/>
        <v>4.4640000000000004</v>
      </c>
      <c r="I24" s="84"/>
      <c r="J24" s="85">
        <f t="shared" si="0"/>
        <v>0</v>
      </c>
    </row>
    <row r="25" spans="1:10" ht="11.25" customHeight="1">
      <c r="A25" s="168">
        <v>0</v>
      </c>
      <c r="B25" s="191" t="s">
        <v>5006</v>
      </c>
      <c r="C25" s="182" t="s">
        <v>2128</v>
      </c>
      <c r="D25" s="183" t="s">
        <v>1006</v>
      </c>
      <c r="E25" s="183">
        <v>1</v>
      </c>
      <c r="F25" s="183">
        <v>10</v>
      </c>
      <c r="G25" s="184">
        <v>4.4640000000000004</v>
      </c>
      <c r="H25" s="85">
        <f t="shared" si="1"/>
        <v>4.4640000000000004</v>
      </c>
      <c r="I25" s="84"/>
      <c r="J25" s="85">
        <f t="shared" si="0"/>
        <v>0</v>
      </c>
    </row>
    <row r="26" spans="1:10" ht="11.25" customHeight="1">
      <c r="A26" s="168">
        <v>0</v>
      </c>
      <c r="B26" s="199" t="s">
        <v>5007</v>
      </c>
      <c r="C26" s="185" t="s">
        <v>2129</v>
      </c>
      <c r="D26" s="186" t="s">
        <v>1006</v>
      </c>
      <c r="E26" s="186">
        <v>1</v>
      </c>
      <c r="F26" s="186">
        <v>10</v>
      </c>
      <c r="G26" s="187">
        <v>8.8919999999999995</v>
      </c>
      <c r="H26" s="85">
        <f t="shared" si="1"/>
        <v>8.8919999999999995</v>
      </c>
      <c r="I26" s="84"/>
      <c r="J26" s="85">
        <f t="shared" si="0"/>
        <v>0</v>
      </c>
    </row>
    <row r="27" spans="1:10" ht="11.25" customHeight="1">
      <c r="A27" s="168"/>
      <c r="B27" s="361" t="s">
        <v>2130</v>
      </c>
      <c r="C27" s="361"/>
      <c r="D27" s="361"/>
      <c r="E27" s="361"/>
      <c r="F27" s="361"/>
      <c r="G27" s="362"/>
      <c r="H27" s="85"/>
      <c r="I27" s="84"/>
      <c r="J27" s="85"/>
    </row>
    <row r="28" spans="1:10" ht="11.25" customHeight="1">
      <c r="A28" s="168">
        <v>0</v>
      </c>
      <c r="B28" s="200" t="s">
        <v>2131</v>
      </c>
      <c r="C28" s="188" t="s">
        <v>2132</v>
      </c>
      <c r="D28" s="189" t="s">
        <v>1006</v>
      </c>
      <c r="E28" s="189">
        <v>1</v>
      </c>
      <c r="F28" s="189">
        <v>100</v>
      </c>
      <c r="G28" s="190">
        <v>2.58</v>
      </c>
      <c r="H28" s="85">
        <f t="shared" si="1"/>
        <v>2.58</v>
      </c>
      <c r="I28" s="84"/>
      <c r="J28" s="85">
        <f t="shared" si="0"/>
        <v>0</v>
      </c>
    </row>
    <row r="29" spans="1:10" ht="11.25" customHeight="1">
      <c r="A29" s="168">
        <v>0</v>
      </c>
      <c r="B29" s="191" t="s">
        <v>2133</v>
      </c>
      <c r="C29" s="182" t="s">
        <v>2134</v>
      </c>
      <c r="D29" s="183" t="s">
        <v>1006</v>
      </c>
      <c r="E29" s="183">
        <v>1</v>
      </c>
      <c r="F29" s="183">
        <v>100</v>
      </c>
      <c r="G29" s="184">
        <v>2.2919999999999998</v>
      </c>
      <c r="H29" s="85">
        <f t="shared" si="1"/>
        <v>2.2919999999999998</v>
      </c>
      <c r="I29" s="84"/>
      <c r="J29" s="85">
        <f t="shared" si="0"/>
        <v>0</v>
      </c>
    </row>
    <row r="30" spans="1:10" ht="11.25" customHeight="1">
      <c r="A30" s="168">
        <v>0</v>
      </c>
      <c r="B30" s="191" t="s">
        <v>2135</v>
      </c>
      <c r="C30" s="182" t="s">
        <v>2136</v>
      </c>
      <c r="D30" s="183" t="s">
        <v>1006</v>
      </c>
      <c r="E30" s="183">
        <v>1</v>
      </c>
      <c r="F30" s="183">
        <v>100</v>
      </c>
      <c r="G30" s="184">
        <v>2.1480000000000001</v>
      </c>
      <c r="H30" s="85">
        <f t="shared" si="1"/>
        <v>2.1480000000000001</v>
      </c>
      <c r="I30" s="84"/>
      <c r="J30" s="85">
        <f t="shared" si="0"/>
        <v>0</v>
      </c>
    </row>
    <row r="31" spans="1:10" ht="11.25" customHeight="1">
      <c r="A31" s="168">
        <v>0</v>
      </c>
      <c r="B31" s="191" t="s">
        <v>2137</v>
      </c>
      <c r="C31" s="182" t="s">
        <v>2138</v>
      </c>
      <c r="D31" s="183" t="s">
        <v>1006</v>
      </c>
      <c r="E31" s="183">
        <v>1</v>
      </c>
      <c r="F31" s="183">
        <v>100</v>
      </c>
      <c r="G31" s="184">
        <v>4.8479999999999999</v>
      </c>
      <c r="H31" s="85">
        <f t="shared" si="1"/>
        <v>4.8479999999999999</v>
      </c>
      <c r="I31" s="84"/>
      <c r="J31" s="85">
        <f t="shared" si="0"/>
        <v>0</v>
      </c>
    </row>
    <row r="32" spans="1:10" ht="11.25" customHeight="1">
      <c r="A32" s="168">
        <v>0</v>
      </c>
      <c r="B32" s="191" t="s">
        <v>2139</v>
      </c>
      <c r="C32" s="182" t="s">
        <v>2140</v>
      </c>
      <c r="D32" s="183" t="s">
        <v>1006</v>
      </c>
      <c r="E32" s="183">
        <v>1</v>
      </c>
      <c r="F32" s="183">
        <v>100</v>
      </c>
      <c r="G32" s="184">
        <v>4.8479999999999999</v>
      </c>
      <c r="H32" s="85">
        <f t="shared" si="1"/>
        <v>4.8479999999999999</v>
      </c>
      <c r="I32" s="84"/>
      <c r="J32" s="85">
        <f t="shared" si="0"/>
        <v>0</v>
      </c>
    </row>
    <row r="33" spans="1:10" ht="11.25" customHeight="1">
      <c r="A33" s="168">
        <v>0</v>
      </c>
      <c r="B33" s="191" t="s">
        <v>2141</v>
      </c>
      <c r="C33" s="182" t="s">
        <v>2142</v>
      </c>
      <c r="D33" s="183" t="s">
        <v>1006</v>
      </c>
      <c r="E33" s="183">
        <v>1</v>
      </c>
      <c r="F33" s="183">
        <v>100</v>
      </c>
      <c r="G33" s="184">
        <v>4.8479999999999999</v>
      </c>
      <c r="H33" s="85">
        <f t="shared" si="1"/>
        <v>4.8479999999999999</v>
      </c>
      <c r="I33" s="84"/>
      <c r="J33" s="85">
        <f t="shared" si="0"/>
        <v>0</v>
      </c>
    </row>
    <row r="34" spans="1:10" ht="11.25" customHeight="1">
      <c r="A34" s="168">
        <v>0</v>
      </c>
      <c r="B34" s="191" t="s">
        <v>2143</v>
      </c>
      <c r="C34" s="182" t="s">
        <v>2144</v>
      </c>
      <c r="D34" s="183" t="s">
        <v>1006</v>
      </c>
      <c r="E34" s="183">
        <v>1</v>
      </c>
      <c r="F34" s="183">
        <v>100</v>
      </c>
      <c r="G34" s="184">
        <v>2.58</v>
      </c>
      <c r="H34" s="85">
        <f t="shared" si="1"/>
        <v>2.58</v>
      </c>
      <c r="I34" s="84"/>
      <c r="J34" s="85">
        <f t="shared" si="0"/>
        <v>0</v>
      </c>
    </row>
    <row r="35" spans="1:10" ht="11.25" customHeight="1">
      <c r="A35" s="168">
        <v>0</v>
      </c>
      <c r="B35" s="191" t="s">
        <v>2145</v>
      </c>
      <c r="C35" s="182" t="s">
        <v>2146</v>
      </c>
      <c r="D35" s="183" t="s">
        <v>1006</v>
      </c>
      <c r="E35" s="183">
        <v>1</v>
      </c>
      <c r="F35" s="183">
        <v>100</v>
      </c>
      <c r="G35" s="184">
        <v>2.2919999999999998</v>
      </c>
      <c r="H35" s="85">
        <f t="shared" si="1"/>
        <v>2.2919999999999998</v>
      </c>
      <c r="I35" s="84"/>
      <c r="J35" s="85">
        <f t="shared" si="0"/>
        <v>0</v>
      </c>
    </row>
    <row r="36" spans="1:10" ht="11.25" customHeight="1">
      <c r="A36" s="168">
        <v>0</v>
      </c>
      <c r="B36" s="191" t="s">
        <v>2147</v>
      </c>
      <c r="C36" s="182" t="s">
        <v>2148</v>
      </c>
      <c r="D36" s="183" t="s">
        <v>1006</v>
      </c>
      <c r="E36" s="183">
        <v>1</v>
      </c>
      <c r="F36" s="183">
        <v>100</v>
      </c>
      <c r="G36" s="184">
        <v>2.1480000000000001</v>
      </c>
      <c r="H36" s="85">
        <f t="shared" si="1"/>
        <v>2.1480000000000001</v>
      </c>
      <c r="I36" s="84"/>
      <c r="J36" s="85">
        <f t="shared" si="0"/>
        <v>0</v>
      </c>
    </row>
    <row r="37" spans="1:10" ht="11.25" customHeight="1">
      <c r="A37" s="168">
        <v>0</v>
      </c>
      <c r="B37" s="191" t="s">
        <v>2121</v>
      </c>
      <c r="C37" s="182" t="s">
        <v>2122</v>
      </c>
      <c r="D37" s="183" t="s">
        <v>1006</v>
      </c>
      <c r="E37" s="183">
        <v>1</v>
      </c>
      <c r="F37" s="183">
        <v>10</v>
      </c>
      <c r="G37" s="184">
        <v>3.8640000000000003</v>
      </c>
      <c r="H37" s="85">
        <f t="shared" si="1"/>
        <v>3.8640000000000003</v>
      </c>
      <c r="I37" s="84"/>
      <c r="J37" s="85">
        <f t="shared" si="0"/>
        <v>0</v>
      </c>
    </row>
    <row r="38" spans="1:10" ht="11.25" customHeight="1">
      <c r="A38" s="168">
        <v>0</v>
      </c>
      <c r="B38" s="199" t="s">
        <v>5008</v>
      </c>
      <c r="C38" s="185" t="s">
        <v>2149</v>
      </c>
      <c r="D38" s="186" t="s">
        <v>1006</v>
      </c>
      <c r="E38" s="186">
        <v>1</v>
      </c>
      <c r="F38" s="186">
        <v>10</v>
      </c>
      <c r="G38" s="187">
        <v>16.884</v>
      </c>
      <c r="H38" s="85">
        <f t="shared" si="1"/>
        <v>16.884</v>
      </c>
      <c r="I38" s="84"/>
      <c r="J38" s="85">
        <f t="shared" si="0"/>
        <v>0</v>
      </c>
    </row>
    <row r="39" spans="1:10" ht="11.25" customHeight="1">
      <c r="A39" s="168">
        <v>0</v>
      </c>
      <c r="B39" s="199" t="s">
        <v>5009</v>
      </c>
      <c r="C39" s="185" t="s">
        <v>2150</v>
      </c>
      <c r="D39" s="186" t="s">
        <v>1006</v>
      </c>
      <c r="E39" s="186">
        <v>1</v>
      </c>
      <c r="F39" s="186">
        <v>10</v>
      </c>
      <c r="G39" s="187">
        <v>24.047999999999998</v>
      </c>
      <c r="H39" s="85">
        <f t="shared" si="1"/>
        <v>24.047999999999998</v>
      </c>
      <c r="I39" s="84"/>
      <c r="J39" s="85">
        <f t="shared" si="0"/>
        <v>0</v>
      </c>
    </row>
    <row r="40" spans="1:10" ht="11.25" customHeight="1">
      <c r="A40" s="168">
        <v>0</v>
      </c>
      <c r="B40" s="199" t="s">
        <v>2151</v>
      </c>
      <c r="C40" s="185" t="s">
        <v>2152</v>
      </c>
      <c r="D40" s="186" t="s">
        <v>1006</v>
      </c>
      <c r="E40" s="186">
        <v>1</v>
      </c>
      <c r="F40" s="186">
        <v>40</v>
      </c>
      <c r="G40" s="187">
        <v>11.964</v>
      </c>
      <c r="H40" s="85">
        <f t="shared" si="1"/>
        <v>11.964</v>
      </c>
      <c r="I40" s="84"/>
      <c r="J40" s="85">
        <f t="shared" si="0"/>
        <v>0</v>
      </c>
    </row>
    <row r="41" spans="1:10" ht="11.25" customHeight="1">
      <c r="A41" s="168">
        <v>0</v>
      </c>
      <c r="B41" s="199" t="s">
        <v>1109</v>
      </c>
      <c r="C41" s="185" t="s">
        <v>2153</v>
      </c>
      <c r="D41" s="186" t="s">
        <v>1006</v>
      </c>
      <c r="E41" s="186">
        <v>1</v>
      </c>
      <c r="F41" s="186">
        <v>40</v>
      </c>
      <c r="G41" s="187">
        <v>10.152000000000001</v>
      </c>
      <c r="H41" s="85">
        <f t="shared" si="1"/>
        <v>10.152000000000001</v>
      </c>
      <c r="I41" s="84"/>
      <c r="J41" s="85">
        <f t="shared" si="0"/>
        <v>0</v>
      </c>
    </row>
    <row r="42" spans="1:10" ht="11.25" customHeight="1">
      <c r="A42" s="168">
        <v>0</v>
      </c>
      <c r="B42" s="200" t="s">
        <v>2154</v>
      </c>
      <c r="C42" s="188" t="s">
        <v>2155</v>
      </c>
      <c r="D42" s="189" t="s">
        <v>1006</v>
      </c>
      <c r="E42" s="189">
        <v>1</v>
      </c>
      <c r="F42" s="189">
        <v>40</v>
      </c>
      <c r="G42" s="190">
        <v>8.4480000000000004</v>
      </c>
      <c r="H42" s="85">
        <f t="shared" si="1"/>
        <v>8.4480000000000004</v>
      </c>
      <c r="I42" s="84"/>
      <c r="J42" s="85">
        <f t="shared" si="0"/>
        <v>0</v>
      </c>
    </row>
    <row r="43" spans="1:10" ht="11.25" customHeight="1">
      <c r="A43" s="168"/>
      <c r="B43" s="361" t="s">
        <v>2094</v>
      </c>
      <c r="C43" s="361"/>
      <c r="D43" s="361"/>
      <c r="E43" s="361"/>
      <c r="F43" s="361"/>
      <c r="G43" s="362"/>
      <c r="H43" s="85"/>
      <c r="I43" s="84"/>
      <c r="J43" s="85"/>
    </row>
    <row r="44" spans="1:10" ht="11.25" customHeight="1">
      <c r="A44" s="168">
        <v>0</v>
      </c>
      <c r="B44" s="200">
        <v>30118</v>
      </c>
      <c r="C44" s="188" t="s">
        <v>2156</v>
      </c>
      <c r="D44" s="189" t="s">
        <v>1006</v>
      </c>
      <c r="E44" s="189">
        <v>1</v>
      </c>
      <c r="F44" s="189">
        <v>80</v>
      </c>
      <c r="G44" s="190">
        <v>4.992</v>
      </c>
      <c r="H44" s="85">
        <f t="shared" ref="H44:H98" si="2">G44*(1-Скидка_3M_AM)</f>
        <v>4.992</v>
      </c>
      <c r="I44" s="84"/>
      <c r="J44" s="85">
        <f t="shared" ref="J44:J98" si="3">H44*I44</f>
        <v>0</v>
      </c>
    </row>
    <row r="45" spans="1:10" ht="11.25" customHeight="1">
      <c r="A45" s="168">
        <v>0</v>
      </c>
      <c r="B45" s="200" t="s">
        <v>2157</v>
      </c>
      <c r="C45" s="188" t="s">
        <v>2158</v>
      </c>
      <c r="D45" s="189" t="s">
        <v>1006</v>
      </c>
      <c r="E45" s="189">
        <v>1</v>
      </c>
      <c r="F45" s="189">
        <v>80</v>
      </c>
      <c r="G45" s="190">
        <v>4.992</v>
      </c>
      <c r="H45" s="85">
        <f t="shared" si="2"/>
        <v>4.992</v>
      </c>
      <c r="I45" s="84"/>
      <c r="J45" s="85">
        <f t="shared" si="3"/>
        <v>0</v>
      </c>
    </row>
    <row r="46" spans="1:10" ht="11.25" customHeight="1">
      <c r="A46" s="168">
        <v>0</v>
      </c>
      <c r="B46" s="200">
        <v>30121</v>
      </c>
      <c r="C46" s="188" t="s">
        <v>2159</v>
      </c>
      <c r="D46" s="189" t="s">
        <v>1006</v>
      </c>
      <c r="E46" s="189">
        <v>1</v>
      </c>
      <c r="F46" s="189">
        <v>80</v>
      </c>
      <c r="G46" s="190">
        <v>4.992</v>
      </c>
      <c r="H46" s="85">
        <f t="shared" si="2"/>
        <v>4.992</v>
      </c>
      <c r="I46" s="84"/>
      <c r="J46" s="85">
        <f t="shared" si="3"/>
        <v>0</v>
      </c>
    </row>
    <row r="47" spans="1:10" ht="11.25" customHeight="1">
      <c r="A47" s="168">
        <v>0</v>
      </c>
      <c r="B47" s="200">
        <v>30122</v>
      </c>
      <c r="C47" s="188" t="s">
        <v>2160</v>
      </c>
      <c r="D47" s="189" t="s">
        <v>1006</v>
      </c>
      <c r="E47" s="189">
        <v>1</v>
      </c>
      <c r="F47" s="189">
        <v>80</v>
      </c>
      <c r="G47" s="190">
        <v>4.992</v>
      </c>
      <c r="H47" s="85">
        <f t="shared" si="2"/>
        <v>4.992</v>
      </c>
      <c r="I47" s="84"/>
      <c r="J47" s="85">
        <f t="shared" si="3"/>
        <v>0</v>
      </c>
    </row>
    <row r="48" spans="1:10" ht="11.25" customHeight="1">
      <c r="A48" s="168">
        <v>0</v>
      </c>
      <c r="B48" s="200">
        <v>30126</v>
      </c>
      <c r="C48" s="188" t="s">
        <v>2161</v>
      </c>
      <c r="D48" s="189" t="s">
        <v>1006</v>
      </c>
      <c r="E48" s="189">
        <v>1</v>
      </c>
      <c r="F48" s="189">
        <v>80</v>
      </c>
      <c r="G48" s="190">
        <v>6.0239999999999991</v>
      </c>
      <c r="H48" s="85">
        <f t="shared" si="2"/>
        <v>6.0239999999999991</v>
      </c>
      <c r="I48" s="84"/>
      <c r="J48" s="85">
        <f t="shared" si="3"/>
        <v>0</v>
      </c>
    </row>
    <row r="49" spans="1:10" ht="11.25" customHeight="1">
      <c r="A49" s="168">
        <v>0</v>
      </c>
      <c r="B49" s="200">
        <v>30127</v>
      </c>
      <c r="C49" s="188" t="s">
        <v>2162</v>
      </c>
      <c r="D49" s="189" t="s">
        <v>1006</v>
      </c>
      <c r="E49" s="189">
        <v>1</v>
      </c>
      <c r="F49" s="189">
        <v>80</v>
      </c>
      <c r="G49" s="190">
        <v>6.0239999999999991</v>
      </c>
      <c r="H49" s="85">
        <f t="shared" si="2"/>
        <v>6.0239999999999991</v>
      </c>
      <c r="I49" s="84"/>
      <c r="J49" s="85">
        <f t="shared" si="3"/>
        <v>0</v>
      </c>
    </row>
    <row r="50" spans="1:10" ht="11.25" customHeight="1">
      <c r="A50" s="168">
        <v>0</v>
      </c>
      <c r="B50" s="200">
        <v>30128</v>
      </c>
      <c r="C50" s="188" t="s">
        <v>2163</v>
      </c>
      <c r="D50" s="189" t="s">
        <v>1006</v>
      </c>
      <c r="E50" s="189">
        <v>1</v>
      </c>
      <c r="F50" s="189">
        <v>80</v>
      </c>
      <c r="G50" s="190">
        <v>6.0239999999999991</v>
      </c>
      <c r="H50" s="85">
        <f t="shared" si="2"/>
        <v>6.0239999999999991</v>
      </c>
      <c r="I50" s="84"/>
      <c r="J50" s="85">
        <f t="shared" si="3"/>
        <v>0</v>
      </c>
    </row>
    <row r="51" spans="1:10" ht="11.25" customHeight="1">
      <c r="A51" s="168">
        <v>0</v>
      </c>
      <c r="B51" s="200">
        <v>30129</v>
      </c>
      <c r="C51" s="188" t="s">
        <v>2164</v>
      </c>
      <c r="D51" s="189" t="s">
        <v>1006</v>
      </c>
      <c r="E51" s="189">
        <v>1</v>
      </c>
      <c r="F51" s="189">
        <v>80</v>
      </c>
      <c r="G51" s="190">
        <v>5.8320000000000007</v>
      </c>
      <c r="H51" s="85">
        <f t="shared" si="2"/>
        <v>5.8320000000000007</v>
      </c>
      <c r="I51" s="84"/>
      <c r="J51" s="85">
        <f t="shared" si="3"/>
        <v>0</v>
      </c>
    </row>
    <row r="52" spans="1:10" ht="11.25" customHeight="1">
      <c r="A52" s="168"/>
      <c r="B52" s="361" t="s">
        <v>2095</v>
      </c>
      <c r="C52" s="361"/>
      <c r="D52" s="361"/>
      <c r="E52" s="361"/>
      <c r="F52" s="361"/>
      <c r="G52" s="362"/>
      <c r="H52" s="85"/>
      <c r="I52" s="84"/>
      <c r="J52" s="85"/>
    </row>
    <row r="53" spans="1:10" ht="11.25" customHeight="1">
      <c r="A53" s="168">
        <v>0</v>
      </c>
      <c r="B53" s="200">
        <v>27603</v>
      </c>
      <c r="C53" s="188" t="s">
        <v>2165</v>
      </c>
      <c r="D53" s="189" t="s">
        <v>1006</v>
      </c>
      <c r="E53" s="189">
        <v>1</v>
      </c>
      <c r="F53" s="189">
        <v>5</v>
      </c>
      <c r="G53" s="190">
        <v>88.8</v>
      </c>
      <c r="H53" s="85">
        <f t="shared" si="2"/>
        <v>88.8</v>
      </c>
      <c r="I53" s="84"/>
      <c r="J53" s="85">
        <f t="shared" si="3"/>
        <v>0</v>
      </c>
    </row>
    <row r="54" spans="1:10" ht="11.25" customHeight="1">
      <c r="A54" s="168">
        <v>0</v>
      </c>
      <c r="B54" s="200" t="s">
        <v>2166</v>
      </c>
      <c r="C54" s="188" t="s">
        <v>2167</v>
      </c>
      <c r="D54" s="189" t="s">
        <v>1006</v>
      </c>
      <c r="E54" s="189">
        <v>1</v>
      </c>
      <c r="F54" s="189">
        <v>5</v>
      </c>
      <c r="G54" s="190">
        <v>88.8</v>
      </c>
      <c r="H54" s="85">
        <f t="shared" si="2"/>
        <v>88.8</v>
      </c>
      <c r="I54" s="84"/>
      <c r="J54" s="85">
        <f t="shared" si="3"/>
        <v>0</v>
      </c>
    </row>
    <row r="55" spans="1:10" ht="11.25" customHeight="1">
      <c r="A55" s="168">
        <v>0</v>
      </c>
      <c r="B55" s="200">
        <v>27606</v>
      </c>
      <c r="C55" s="188" t="s">
        <v>2168</v>
      </c>
      <c r="D55" s="189" t="s">
        <v>1006</v>
      </c>
      <c r="E55" s="189">
        <v>1</v>
      </c>
      <c r="F55" s="189">
        <v>5</v>
      </c>
      <c r="G55" s="190">
        <v>88.8</v>
      </c>
      <c r="H55" s="85">
        <f t="shared" si="2"/>
        <v>88.8</v>
      </c>
      <c r="I55" s="84"/>
      <c r="J55" s="85">
        <f t="shared" si="3"/>
        <v>0</v>
      </c>
    </row>
    <row r="56" spans="1:10" ht="11.25" customHeight="1">
      <c r="A56" s="168">
        <v>0</v>
      </c>
      <c r="B56" s="200">
        <v>27621</v>
      </c>
      <c r="C56" s="188" t="s">
        <v>2169</v>
      </c>
      <c r="D56" s="189" t="s">
        <v>1006</v>
      </c>
      <c r="E56" s="189">
        <v>40</v>
      </c>
      <c r="F56" s="189">
        <v>2</v>
      </c>
      <c r="G56" s="190">
        <v>8.5704000000000011</v>
      </c>
      <c r="H56" s="85">
        <f t="shared" si="2"/>
        <v>8.5704000000000011</v>
      </c>
      <c r="I56" s="84"/>
      <c r="J56" s="85">
        <f t="shared" si="3"/>
        <v>0</v>
      </c>
    </row>
    <row r="57" spans="1:10" ht="11.25" customHeight="1">
      <c r="A57" s="168">
        <v>0</v>
      </c>
      <c r="B57" s="200">
        <v>27623</v>
      </c>
      <c r="C57" s="188" t="s">
        <v>2170</v>
      </c>
      <c r="D57" s="189" t="s">
        <v>1006</v>
      </c>
      <c r="E57" s="189">
        <v>40</v>
      </c>
      <c r="F57" s="189">
        <v>2</v>
      </c>
      <c r="G57" s="190">
        <v>8.5704000000000011</v>
      </c>
      <c r="H57" s="85">
        <f t="shared" si="2"/>
        <v>8.5704000000000011</v>
      </c>
      <c r="I57" s="84"/>
      <c r="J57" s="85">
        <f t="shared" si="3"/>
        <v>0</v>
      </c>
    </row>
    <row r="58" spans="1:10" ht="11.25" customHeight="1">
      <c r="A58" s="168"/>
      <c r="B58" s="361" t="s">
        <v>2096</v>
      </c>
      <c r="C58" s="361"/>
      <c r="D58" s="361"/>
      <c r="E58" s="361"/>
      <c r="F58" s="361"/>
      <c r="G58" s="362"/>
      <c r="H58" s="85"/>
      <c r="I58" s="84"/>
      <c r="J58" s="85"/>
    </row>
    <row r="59" spans="1:10" ht="11.25" customHeight="1">
      <c r="A59" s="168">
        <v>0</v>
      </c>
      <c r="B59" s="200">
        <v>33215</v>
      </c>
      <c r="C59" s="188" t="s">
        <v>5010</v>
      </c>
      <c r="D59" s="189" t="s">
        <v>1006</v>
      </c>
      <c r="E59" s="189">
        <v>1</v>
      </c>
      <c r="F59" s="189">
        <v>5</v>
      </c>
      <c r="G59" s="190">
        <v>78.816000000000003</v>
      </c>
      <c r="H59" s="85">
        <f t="shared" si="2"/>
        <v>78.816000000000003</v>
      </c>
      <c r="I59" s="84"/>
      <c r="J59" s="85">
        <f t="shared" si="3"/>
        <v>0</v>
      </c>
    </row>
    <row r="60" spans="1:10" ht="11.25" customHeight="1">
      <c r="A60" s="168">
        <v>0</v>
      </c>
      <c r="B60" s="200">
        <v>33212</v>
      </c>
      <c r="C60" s="188" t="s">
        <v>5011</v>
      </c>
      <c r="D60" s="189" t="s">
        <v>1006</v>
      </c>
      <c r="E60" s="189">
        <v>1</v>
      </c>
      <c r="F60" s="189">
        <v>5</v>
      </c>
      <c r="G60" s="190">
        <v>78.816000000000003</v>
      </c>
      <c r="H60" s="85">
        <f t="shared" si="2"/>
        <v>78.816000000000003</v>
      </c>
      <c r="I60" s="84"/>
      <c r="J60" s="85">
        <f t="shared" si="3"/>
        <v>0</v>
      </c>
    </row>
    <row r="61" spans="1:10" ht="11.25" customHeight="1">
      <c r="A61" s="168">
        <v>0</v>
      </c>
      <c r="B61" s="200">
        <v>33213</v>
      </c>
      <c r="C61" s="188" t="s">
        <v>5012</v>
      </c>
      <c r="D61" s="189" t="s">
        <v>1006</v>
      </c>
      <c r="E61" s="189">
        <v>1</v>
      </c>
      <c r="F61" s="189">
        <v>5</v>
      </c>
      <c r="G61" s="190">
        <v>78.816000000000003</v>
      </c>
      <c r="H61" s="85">
        <f t="shared" si="2"/>
        <v>78.816000000000003</v>
      </c>
      <c r="I61" s="84"/>
      <c r="J61" s="85">
        <f t="shared" si="3"/>
        <v>0</v>
      </c>
    </row>
    <row r="62" spans="1:10" ht="11.25" customHeight="1">
      <c r="A62" s="168">
        <v>0</v>
      </c>
      <c r="B62" s="200">
        <v>33214</v>
      </c>
      <c r="C62" s="188" t="s">
        <v>5013</v>
      </c>
      <c r="D62" s="189" t="s">
        <v>1006</v>
      </c>
      <c r="E62" s="189">
        <v>1</v>
      </c>
      <c r="F62" s="189">
        <v>5</v>
      </c>
      <c r="G62" s="190">
        <v>73.548000000000002</v>
      </c>
      <c r="H62" s="85">
        <f t="shared" si="2"/>
        <v>73.548000000000002</v>
      </c>
      <c r="I62" s="84"/>
      <c r="J62" s="85">
        <f t="shared" si="3"/>
        <v>0</v>
      </c>
    </row>
    <row r="63" spans="1:10" ht="11.25" customHeight="1">
      <c r="A63" s="168">
        <v>0</v>
      </c>
      <c r="B63" s="200">
        <v>33055</v>
      </c>
      <c r="C63" s="188" t="s">
        <v>2171</v>
      </c>
      <c r="D63" s="189" t="s">
        <v>1006</v>
      </c>
      <c r="E63" s="189">
        <v>40</v>
      </c>
      <c r="F63" s="189">
        <v>2</v>
      </c>
      <c r="G63" s="190">
        <v>7.0440000000000005</v>
      </c>
      <c r="H63" s="85">
        <f t="shared" si="2"/>
        <v>7.0440000000000005</v>
      </c>
      <c r="I63" s="84"/>
      <c r="J63" s="85">
        <f t="shared" si="3"/>
        <v>0</v>
      </c>
    </row>
    <row r="64" spans="1:10" ht="11.25" customHeight="1">
      <c r="A64" s="168">
        <v>0</v>
      </c>
      <c r="B64" s="200" t="s">
        <v>2172</v>
      </c>
      <c r="C64" s="188" t="s">
        <v>2173</v>
      </c>
      <c r="D64" s="189" t="s">
        <v>1006</v>
      </c>
      <c r="E64" s="189">
        <v>40</v>
      </c>
      <c r="F64" s="189">
        <v>2</v>
      </c>
      <c r="G64" s="190">
        <v>7.0440000000000005</v>
      </c>
      <c r="H64" s="85">
        <f t="shared" si="2"/>
        <v>7.0440000000000005</v>
      </c>
      <c r="I64" s="84"/>
      <c r="J64" s="85">
        <f t="shared" si="3"/>
        <v>0</v>
      </c>
    </row>
    <row r="65" spans="1:10" ht="11.25" customHeight="1">
      <c r="A65" s="168">
        <v>0</v>
      </c>
      <c r="B65" s="200">
        <v>33057</v>
      </c>
      <c r="C65" s="188" t="s">
        <v>2174</v>
      </c>
      <c r="D65" s="189" t="s">
        <v>1006</v>
      </c>
      <c r="E65" s="189">
        <v>40</v>
      </c>
      <c r="F65" s="189">
        <v>2</v>
      </c>
      <c r="G65" s="190">
        <v>6.8280000000000003</v>
      </c>
      <c r="H65" s="85">
        <f t="shared" si="2"/>
        <v>6.8280000000000003</v>
      </c>
      <c r="I65" s="84"/>
      <c r="J65" s="85">
        <f t="shared" si="3"/>
        <v>0</v>
      </c>
    </row>
    <row r="66" spans="1:10" ht="11.25" customHeight="1">
      <c r="A66" s="168">
        <v>0</v>
      </c>
      <c r="B66" s="200">
        <v>33058</v>
      </c>
      <c r="C66" s="188" t="s">
        <v>2175</v>
      </c>
      <c r="D66" s="189" t="s">
        <v>1006</v>
      </c>
      <c r="E66" s="189">
        <v>40</v>
      </c>
      <c r="F66" s="189">
        <v>2</v>
      </c>
      <c r="G66" s="190">
        <v>7.0440000000000005</v>
      </c>
      <c r="H66" s="85">
        <f t="shared" si="2"/>
        <v>7.0440000000000005</v>
      </c>
      <c r="I66" s="84"/>
      <c r="J66" s="85">
        <f t="shared" si="3"/>
        <v>0</v>
      </c>
    </row>
    <row r="67" spans="1:10" ht="11.25" customHeight="1">
      <c r="A67" s="168"/>
      <c r="B67" s="361" t="s">
        <v>2097</v>
      </c>
      <c r="C67" s="361"/>
      <c r="D67" s="361"/>
      <c r="E67" s="361"/>
      <c r="F67" s="361"/>
      <c r="G67" s="362"/>
      <c r="H67" s="85"/>
      <c r="I67" s="84"/>
      <c r="J67" s="85"/>
    </row>
    <row r="68" spans="1:10" ht="11.25" customHeight="1">
      <c r="A68" s="168">
        <v>0</v>
      </c>
      <c r="B68" s="200">
        <v>15012</v>
      </c>
      <c r="C68" s="188" t="s">
        <v>2176</v>
      </c>
      <c r="D68" s="189" t="s">
        <v>1006</v>
      </c>
      <c r="E68" s="189">
        <v>1</v>
      </c>
      <c r="F68" s="189">
        <v>5</v>
      </c>
      <c r="G68" s="190">
        <v>24.6</v>
      </c>
      <c r="H68" s="85">
        <f t="shared" si="2"/>
        <v>24.6</v>
      </c>
      <c r="I68" s="84"/>
      <c r="J68" s="85">
        <f t="shared" si="3"/>
        <v>0</v>
      </c>
    </row>
    <row r="69" spans="1:10" ht="11.25" customHeight="1">
      <c r="A69" s="168"/>
      <c r="B69" s="200">
        <v>7000028515</v>
      </c>
      <c r="C69" s="188" t="s">
        <v>2177</v>
      </c>
      <c r="D69" s="189" t="s">
        <v>1006</v>
      </c>
      <c r="E69" s="189">
        <v>1</v>
      </c>
      <c r="F69" s="189">
        <v>25</v>
      </c>
      <c r="G69" s="190">
        <v>10.523999999999999</v>
      </c>
      <c r="H69" s="85"/>
      <c r="I69" s="84"/>
      <c r="J69" s="85"/>
    </row>
    <row r="70" spans="1:10" ht="11.25" customHeight="1">
      <c r="A70" s="168"/>
      <c r="B70" s="361" t="s">
        <v>2098</v>
      </c>
      <c r="C70" s="361"/>
      <c r="D70" s="361"/>
      <c r="E70" s="361"/>
      <c r="F70" s="361"/>
      <c r="G70" s="362"/>
      <c r="H70" s="85"/>
      <c r="I70" s="84"/>
      <c r="J70" s="85"/>
    </row>
    <row r="71" spans="1:10" ht="11.25" customHeight="1">
      <c r="A71" s="168">
        <v>0</v>
      </c>
      <c r="B71" s="200" t="s">
        <v>2178</v>
      </c>
      <c r="C71" s="188" t="s">
        <v>2179</v>
      </c>
      <c r="D71" s="189" t="s">
        <v>1006</v>
      </c>
      <c r="E71" s="189">
        <v>1</v>
      </c>
      <c r="F71" s="189">
        <v>40</v>
      </c>
      <c r="G71" s="190">
        <v>3.1920000000000002</v>
      </c>
      <c r="H71" s="85">
        <f t="shared" si="2"/>
        <v>3.1920000000000002</v>
      </c>
      <c r="I71" s="84"/>
      <c r="J71" s="85">
        <f t="shared" si="3"/>
        <v>0</v>
      </c>
    </row>
    <row r="72" spans="1:10" ht="11.25" customHeight="1">
      <c r="A72" s="168">
        <v>0</v>
      </c>
      <c r="B72" s="191" t="s">
        <v>2180</v>
      </c>
      <c r="C72" s="182" t="s">
        <v>2181</v>
      </c>
      <c r="D72" s="183" t="s">
        <v>1006</v>
      </c>
      <c r="E72" s="183">
        <v>1</v>
      </c>
      <c r="F72" s="183">
        <v>40</v>
      </c>
      <c r="G72" s="184">
        <v>3.8279999999999998</v>
      </c>
      <c r="H72" s="85">
        <f t="shared" si="2"/>
        <v>3.8279999999999998</v>
      </c>
      <c r="I72" s="84"/>
      <c r="J72" s="85">
        <f t="shared" si="3"/>
        <v>0</v>
      </c>
    </row>
    <row r="73" spans="1:10" ht="11.25" customHeight="1">
      <c r="A73" s="168">
        <v>0</v>
      </c>
      <c r="B73" s="191" t="s">
        <v>4747</v>
      </c>
      <c r="C73" s="182" t="s">
        <v>2182</v>
      </c>
      <c r="D73" s="183" t="s">
        <v>1006</v>
      </c>
      <c r="E73" s="183">
        <v>1</v>
      </c>
      <c r="F73" s="183">
        <v>40</v>
      </c>
      <c r="G73" s="184">
        <v>4.1880000000000006</v>
      </c>
      <c r="H73" s="85">
        <f t="shared" si="2"/>
        <v>4.1880000000000006</v>
      </c>
      <c r="I73" s="84"/>
      <c r="J73" s="85">
        <f t="shared" si="3"/>
        <v>0</v>
      </c>
    </row>
    <row r="74" spans="1:10" ht="11.25" customHeight="1">
      <c r="A74" s="168">
        <v>0</v>
      </c>
      <c r="B74" s="191" t="s">
        <v>2183</v>
      </c>
      <c r="C74" s="182" t="s">
        <v>2184</v>
      </c>
      <c r="D74" s="183" t="s">
        <v>1006</v>
      </c>
      <c r="E74" s="183">
        <v>1</v>
      </c>
      <c r="F74" s="183">
        <v>40</v>
      </c>
      <c r="G74" s="184">
        <v>4.1880000000000006</v>
      </c>
      <c r="H74" s="85">
        <f t="shared" si="2"/>
        <v>4.1880000000000006</v>
      </c>
      <c r="I74" s="84"/>
      <c r="J74" s="85">
        <f t="shared" si="3"/>
        <v>0</v>
      </c>
    </row>
    <row r="75" spans="1:10" ht="11.25" customHeight="1">
      <c r="A75" s="168">
        <v>0</v>
      </c>
      <c r="B75" s="191" t="s">
        <v>2185</v>
      </c>
      <c r="C75" s="182" t="s">
        <v>2186</v>
      </c>
      <c r="D75" s="183" t="s">
        <v>1006</v>
      </c>
      <c r="E75" s="183">
        <v>1</v>
      </c>
      <c r="F75" s="183">
        <v>10</v>
      </c>
      <c r="G75" s="184">
        <v>5.3159999999999998</v>
      </c>
      <c r="H75" s="85">
        <f t="shared" si="2"/>
        <v>5.3159999999999998</v>
      </c>
      <c r="I75" s="84"/>
      <c r="J75" s="85">
        <f t="shared" si="3"/>
        <v>0</v>
      </c>
    </row>
    <row r="76" spans="1:10" ht="11.25" customHeight="1">
      <c r="A76" s="168">
        <v>0</v>
      </c>
      <c r="B76" s="191" t="s">
        <v>5014</v>
      </c>
      <c r="C76" s="182" t="s">
        <v>2187</v>
      </c>
      <c r="D76" s="183" t="s">
        <v>1006</v>
      </c>
      <c r="E76" s="183">
        <v>1</v>
      </c>
      <c r="F76" s="183">
        <v>40</v>
      </c>
      <c r="G76" s="184">
        <v>7.0440000000000005</v>
      </c>
      <c r="H76" s="85">
        <f t="shared" si="2"/>
        <v>7.0440000000000005</v>
      </c>
      <c r="I76" s="84"/>
      <c r="J76" s="85">
        <f t="shared" si="3"/>
        <v>0</v>
      </c>
    </row>
    <row r="77" spans="1:10" ht="11.25" customHeight="1">
      <c r="A77" s="168"/>
      <c r="B77" s="361" t="s">
        <v>2099</v>
      </c>
      <c r="C77" s="361"/>
      <c r="D77" s="361"/>
      <c r="E77" s="361"/>
      <c r="F77" s="361"/>
      <c r="G77" s="362"/>
      <c r="H77" s="85"/>
      <c r="I77" s="84"/>
      <c r="J77" s="85"/>
    </row>
    <row r="78" spans="1:10" ht="11.25" customHeight="1">
      <c r="A78" s="168">
        <v>0</v>
      </c>
      <c r="B78" s="191" t="s">
        <v>2188</v>
      </c>
      <c r="C78" s="182" t="s">
        <v>2189</v>
      </c>
      <c r="D78" s="183" t="s">
        <v>1006</v>
      </c>
      <c r="E78" s="183">
        <v>1</v>
      </c>
      <c r="F78" s="183">
        <v>10</v>
      </c>
      <c r="G78" s="184">
        <v>19.895999999999997</v>
      </c>
      <c r="H78" s="85">
        <f t="shared" si="2"/>
        <v>19.895999999999997</v>
      </c>
      <c r="I78" s="84"/>
      <c r="J78" s="85">
        <f t="shared" si="3"/>
        <v>0</v>
      </c>
    </row>
    <row r="79" spans="1:10" ht="11.25" customHeight="1">
      <c r="A79" s="168">
        <v>0</v>
      </c>
      <c r="B79" s="191" t="s">
        <v>2190</v>
      </c>
      <c r="C79" s="182" t="s">
        <v>2191</v>
      </c>
      <c r="D79" s="183" t="s">
        <v>1006</v>
      </c>
      <c r="E79" s="183">
        <v>1</v>
      </c>
      <c r="F79" s="183">
        <v>10</v>
      </c>
      <c r="G79" s="184">
        <v>19.895999999999997</v>
      </c>
      <c r="H79" s="85">
        <f t="shared" si="2"/>
        <v>19.895999999999997</v>
      </c>
      <c r="I79" s="84"/>
      <c r="J79" s="85">
        <f t="shared" si="3"/>
        <v>0</v>
      </c>
    </row>
    <row r="80" spans="1:10" ht="11.25" customHeight="1">
      <c r="A80" s="168">
        <v>0</v>
      </c>
      <c r="B80" s="191" t="s">
        <v>2192</v>
      </c>
      <c r="C80" s="182" t="s">
        <v>2193</v>
      </c>
      <c r="D80" s="183" t="s">
        <v>1006</v>
      </c>
      <c r="E80" s="183">
        <v>1</v>
      </c>
      <c r="F80" s="183">
        <v>10</v>
      </c>
      <c r="G80" s="184">
        <v>19.895999999999997</v>
      </c>
      <c r="H80" s="85">
        <f t="shared" si="2"/>
        <v>19.895999999999997</v>
      </c>
      <c r="I80" s="84"/>
      <c r="J80" s="85">
        <f t="shared" si="3"/>
        <v>0</v>
      </c>
    </row>
    <row r="81" spans="1:10" ht="11.25" customHeight="1">
      <c r="A81" s="168"/>
      <c r="B81" s="361" t="s">
        <v>2100</v>
      </c>
      <c r="C81" s="361"/>
      <c r="D81" s="361"/>
      <c r="E81" s="361"/>
      <c r="F81" s="361"/>
      <c r="G81" s="362"/>
      <c r="H81" s="85"/>
      <c r="I81" s="84"/>
      <c r="J81" s="85"/>
    </row>
    <row r="82" spans="1:10" ht="11.25" customHeight="1">
      <c r="A82" s="168">
        <v>0</v>
      </c>
      <c r="B82" s="191" t="s">
        <v>2194</v>
      </c>
      <c r="C82" s="182" t="s">
        <v>2195</v>
      </c>
      <c r="D82" s="183" t="s">
        <v>1006</v>
      </c>
      <c r="E82" s="183">
        <v>1</v>
      </c>
      <c r="F82" s="183">
        <v>10</v>
      </c>
      <c r="G82" s="184">
        <v>18.143999999999998</v>
      </c>
      <c r="H82" s="85">
        <f t="shared" si="2"/>
        <v>18.143999999999998</v>
      </c>
      <c r="I82" s="84"/>
      <c r="J82" s="85">
        <f t="shared" si="3"/>
        <v>0</v>
      </c>
    </row>
    <row r="83" spans="1:10" ht="11.25" customHeight="1">
      <c r="A83" s="168">
        <v>0</v>
      </c>
      <c r="B83" s="191" t="s">
        <v>2196</v>
      </c>
      <c r="C83" s="182" t="s">
        <v>2197</v>
      </c>
      <c r="D83" s="183" t="s">
        <v>1006</v>
      </c>
      <c r="E83" s="183">
        <v>1</v>
      </c>
      <c r="F83" s="183">
        <v>10</v>
      </c>
      <c r="G83" s="184">
        <v>21.504000000000001</v>
      </c>
      <c r="H83" s="85">
        <f t="shared" si="2"/>
        <v>21.504000000000001</v>
      </c>
      <c r="I83" s="84"/>
      <c r="J83" s="85">
        <f t="shared" si="3"/>
        <v>0</v>
      </c>
    </row>
    <row r="84" spans="1:10" ht="11.25" customHeight="1">
      <c r="A84" s="168"/>
      <c r="B84" s="361" t="s">
        <v>2101</v>
      </c>
      <c r="C84" s="361"/>
      <c r="D84" s="361"/>
      <c r="E84" s="361"/>
      <c r="F84" s="361"/>
      <c r="G84" s="362"/>
      <c r="H84" s="85"/>
      <c r="I84" s="84"/>
      <c r="J84" s="85"/>
    </row>
    <row r="85" spans="1:10" ht="11.25" customHeight="1">
      <c r="A85" s="168">
        <v>0</v>
      </c>
      <c r="B85" s="191" t="s">
        <v>2198</v>
      </c>
      <c r="C85" s="182" t="s">
        <v>2199</v>
      </c>
      <c r="D85" s="183" t="s">
        <v>1006</v>
      </c>
      <c r="E85" s="183">
        <v>1</v>
      </c>
      <c r="F85" s="183">
        <v>10</v>
      </c>
      <c r="G85" s="184">
        <v>19.295999999999999</v>
      </c>
      <c r="H85" s="85">
        <f t="shared" si="2"/>
        <v>19.295999999999999</v>
      </c>
      <c r="I85" s="84"/>
      <c r="J85" s="85">
        <f t="shared" si="3"/>
        <v>0</v>
      </c>
    </row>
    <row r="86" spans="1:10" ht="11.25" customHeight="1">
      <c r="A86" s="168">
        <v>0</v>
      </c>
      <c r="B86" s="191" t="s">
        <v>2200</v>
      </c>
      <c r="C86" s="182" t="s">
        <v>2201</v>
      </c>
      <c r="D86" s="183" t="s">
        <v>1006</v>
      </c>
      <c r="E86" s="183">
        <v>1</v>
      </c>
      <c r="F86" s="183">
        <v>10</v>
      </c>
      <c r="G86" s="184">
        <v>19.295999999999999</v>
      </c>
      <c r="H86" s="85">
        <f t="shared" si="2"/>
        <v>19.295999999999999</v>
      </c>
      <c r="I86" s="84"/>
      <c r="J86" s="85">
        <f t="shared" si="3"/>
        <v>0</v>
      </c>
    </row>
    <row r="87" spans="1:10" ht="11.25" customHeight="1">
      <c r="A87" s="168">
        <v>0</v>
      </c>
      <c r="B87" s="191" t="s">
        <v>2202</v>
      </c>
      <c r="C87" s="182" t="s">
        <v>2203</v>
      </c>
      <c r="D87" s="183" t="s">
        <v>1006</v>
      </c>
      <c r="E87" s="183">
        <v>1</v>
      </c>
      <c r="F87" s="183">
        <v>10</v>
      </c>
      <c r="G87" s="184">
        <v>19.295999999999999</v>
      </c>
      <c r="H87" s="85">
        <f t="shared" si="2"/>
        <v>19.295999999999999</v>
      </c>
      <c r="I87" s="84"/>
      <c r="J87" s="85">
        <f t="shared" si="3"/>
        <v>0</v>
      </c>
    </row>
    <row r="88" spans="1:10" ht="11.25" customHeight="1">
      <c r="A88" s="168">
        <v>0</v>
      </c>
      <c r="B88" s="191" t="s">
        <v>2204</v>
      </c>
      <c r="C88" s="182" t="s">
        <v>2205</v>
      </c>
      <c r="D88" s="183" t="s">
        <v>1006</v>
      </c>
      <c r="E88" s="183">
        <v>1</v>
      </c>
      <c r="F88" s="183">
        <v>10</v>
      </c>
      <c r="G88" s="184">
        <v>19.895999999999997</v>
      </c>
      <c r="H88" s="85">
        <f t="shared" si="2"/>
        <v>19.895999999999997</v>
      </c>
      <c r="I88" s="84"/>
      <c r="J88" s="85">
        <f t="shared" si="3"/>
        <v>0</v>
      </c>
    </row>
    <row r="89" spans="1:10" ht="11.25" customHeight="1">
      <c r="A89" s="168"/>
      <c r="B89" s="361" t="s">
        <v>2102</v>
      </c>
      <c r="C89" s="361"/>
      <c r="D89" s="361"/>
      <c r="E89" s="361"/>
      <c r="F89" s="361"/>
      <c r="G89" s="362"/>
      <c r="H89" s="85"/>
      <c r="I89" s="84"/>
      <c r="J89" s="85"/>
    </row>
    <row r="90" spans="1:10" ht="11.25" customHeight="1">
      <c r="A90" s="168">
        <v>0</v>
      </c>
      <c r="B90" s="191" t="s">
        <v>2206</v>
      </c>
      <c r="C90" s="182" t="s">
        <v>2207</v>
      </c>
      <c r="D90" s="183" t="s">
        <v>1006</v>
      </c>
      <c r="E90" s="183">
        <v>1</v>
      </c>
      <c r="F90" s="183">
        <v>8</v>
      </c>
      <c r="G90" s="184">
        <v>24.936</v>
      </c>
      <c r="H90" s="85">
        <f t="shared" si="2"/>
        <v>24.936</v>
      </c>
      <c r="I90" s="84"/>
      <c r="J90" s="85">
        <f t="shared" si="3"/>
        <v>0</v>
      </c>
    </row>
    <row r="91" spans="1:10" ht="11.25" customHeight="1">
      <c r="A91" s="168">
        <v>0</v>
      </c>
      <c r="B91" s="191" t="s">
        <v>2208</v>
      </c>
      <c r="C91" s="182" t="s">
        <v>2209</v>
      </c>
      <c r="D91" s="183" t="s">
        <v>1006</v>
      </c>
      <c r="E91" s="183">
        <v>1</v>
      </c>
      <c r="F91" s="183">
        <v>8</v>
      </c>
      <c r="G91" s="184">
        <v>24.252000000000002</v>
      </c>
      <c r="H91" s="85">
        <f t="shared" si="2"/>
        <v>24.252000000000002</v>
      </c>
      <c r="I91" s="84"/>
      <c r="J91" s="85">
        <f t="shared" si="3"/>
        <v>0</v>
      </c>
    </row>
    <row r="92" spans="1:10" ht="11.25" customHeight="1">
      <c r="A92" s="168"/>
      <c r="B92" s="361" t="s">
        <v>2103</v>
      </c>
      <c r="C92" s="361"/>
      <c r="D92" s="361"/>
      <c r="E92" s="361"/>
      <c r="F92" s="361"/>
      <c r="G92" s="362"/>
      <c r="H92" s="85"/>
      <c r="I92" s="84"/>
      <c r="J92" s="85"/>
    </row>
    <row r="93" spans="1:10" ht="11.25" customHeight="1">
      <c r="A93" s="168">
        <v>0</v>
      </c>
      <c r="B93" s="191" t="s">
        <v>2210</v>
      </c>
      <c r="C93" s="182" t="s">
        <v>2211</v>
      </c>
      <c r="D93" s="183" t="s">
        <v>1006</v>
      </c>
      <c r="E93" s="183">
        <v>1</v>
      </c>
      <c r="F93" s="183">
        <v>3</v>
      </c>
      <c r="G93" s="184">
        <v>86.531999999999996</v>
      </c>
      <c r="H93" s="85">
        <f t="shared" si="2"/>
        <v>86.531999999999996</v>
      </c>
      <c r="I93" s="84"/>
      <c r="J93" s="85">
        <f t="shared" si="3"/>
        <v>0</v>
      </c>
    </row>
    <row r="94" spans="1:10" ht="11.25" customHeight="1">
      <c r="A94" s="168">
        <v>0</v>
      </c>
      <c r="B94" s="191" t="s">
        <v>2212</v>
      </c>
      <c r="C94" s="182" t="s">
        <v>2213</v>
      </c>
      <c r="D94" s="183" t="s">
        <v>1006</v>
      </c>
      <c r="E94" s="183">
        <v>1</v>
      </c>
      <c r="F94" s="183">
        <v>3</v>
      </c>
      <c r="G94" s="184">
        <v>84.804000000000002</v>
      </c>
      <c r="H94" s="85">
        <f t="shared" si="2"/>
        <v>84.804000000000002</v>
      </c>
      <c r="I94" s="84"/>
      <c r="J94" s="85">
        <f t="shared" si="3"/>
        <v>0</v>
      </c>
    </row>
    <row r="95" spans="1:10" ht="11.25" customHeight="1">
      <c r="A95" s="168">
        <v>0</v>
      </c>
      <c r="B95" s="191" t="s">
        <v>2214</v>
      </c>
      <c r="C95" s="182" t="s">
        <v>2215</v>
      </c>
      <c r="D95" s="183" t="s">
        <v>1006</v>
      </c>
      <c r="E95" s="183">
        <v>1</v>
      </c>
      <c r="F95" s="183">
        <v>3</v>
      </c>
      <c r="G95" s="184">
        <v>109.536</v>
      </c>
      <c r="H95" s="85">
        <f t="shared" si="2"/>
        <v>109.536</v>
      </c>
      <c r="I95" s="84"/>
      <c r="J95" s="85">
        <f t="shared" si="3"/>
        <v>0</v>
      </c>
    </row>
    <row r="96" spans="1:10" ht="11.25" customHeight="1">
      <c r="A96" s="168"/>
      <c r="B96" s="361" t="s">
        <v>2104</v>
      </c>
      <c r="C96" s="361"/>
      <c r="D96" s="361"/>
      <c r="E96" s="361"/>
      <c r="F96" s="361"/>
      <c r="G96" s="362"/>
      <c r="H96" s="85"/>
      <c r="I96" s="84"/>
      <c r="J96" s="85"/>
    </row>
    <row r="97" spans="1:10" ht="11.25" customHeight="1">
      <c r="A97" s="168">
        <v>0</v>
      </c>
      <c r="B97" s="191" t="s">
        <v>1058</v>
      </c>
      <c r="C97" s="182" t="s">
        <v>2216</v>
      </c>
      <c r="D97" s="183" t="s">
        <v>1006</v>
      </c>
      <c r="E97" s="183">
        <v>1</v>
      </c>
      <c r="F97" s="183">
        <v>30</v>
      </c>
      <c r="G97" s="184">
        <v>8.652000000000001</v>
      </c>
      <c r="H97" s="85">
        <f t="shared" si="2"/>
        <v>8.652000000000001</v>
      </c>
      <c r="I97" s="84"/>
      <c r="J97" s="85">
        <f t="shared" si="3"/>
        <v>0</v>
      </c>
    </row>
    <row r="98" spans="1:10" ht="11.25" customHeight="1">
      <c r="A98" s="168">
        <v>0</v>
      </c>
      <c r="B98" s="191" t="s">
        <v>1060</v>
      </c>
      <c r="C98" s="182" t="s">
        <v>2217</v>
      </c>
      <c r="D98" s="183" t="s">
        <v>1006</v>
      </c>
      <c r="E98" s="183">
        <v>1</v>
      </c>
      <c r="F98" s="183">
        <v>20</v>
      </c>
      <c r="G98" s="184">
        <v>14.507999999999999</v>
      </c>
      <c r="H98" s="85">
        <f t="shared" si="2"/>
        <v>14.507999999999999</v>
      </c>
      <c r="I98" s="84"/>
      <c r="J98" s="85">
        <f t="shared" si="3"/>
        <v>0</v>
      </c>
    </row>
    <row r="99" spans="1:10" ht="10.9" customHeight="1">
      <c r="A99" s="168"/>
      <c r="B99" s="361" t="s">
        <v>2105</v>
      </c>
      <c r="C99" s="361"/>
      <c r="D99" s="361"/>
      <c r="E99" s="361"/>
      <c r="F99" s="361"/>
      <c r="G99" s="362"/>
      <c r="H99" s="85"/>
      <c r="I99" s="84"/>
      <c r="J99" s="85"/>
    </row>
    <row r="100" spans="1:10" ht="10.9" customHeight="1">
      <c r="A100" s="168">
        <v>0</v>
      </c>
      <c r="B100" s="191">
        <v>64858</v>
      </c>
      <c r="C100" s="182" t="s">
        <v>2219</v>
      </c>
      <c r="D100" s="183" t="s">
        <v>1006</v>
      </c>
      <c r="E100" s="183">
        <v>1</v>
      </c>
      <c r="F100" s="183">
        <v>10</v>
      </c>
      <c r="G100" s="184">
        <v>16.884</v>
      </c>
      <c r="H100" s="85">
        <f t="shared" ref="H100:H122" si="4">G100*(1-Скидка_3M_AM)</f>
        <v>16.884</v>
      </c>
      <c r="I100" s="84"/>
      <c r="J100" s="85">
        <f>H100*I100</f>
        <v>0</v>
      </c>
    </row>
    <row r="101" spans="1:10" ht="10.9" customHeight="1">
      <c r="A101" s="168">
        <v>0</v>
      </c>
      <c r="B101" s="191">
        <v>64859</v>
      </c>
      <c r="C101" s="182" t="s">
        <v>2220</v>
      </c>
      <c r="D101" s="183" t="s">
        <v>1006</v>
      </c>
      <c r="E101" s="183">
        <v>1</v>
      </c>
      <c r="F101" s="183">
        <v>10</v>
      </c>
      <c r="G101" s="184">
        <v>24.047999999999998</v>
      </c>
      <c r="H101" s="85">
        <f t="shared" si="4"/>
        <v>24.047999999999998</v>
      </c>
      <c r="I101" s="84"/>
      <c r="J101" s="85">
        <f>H101*I101</f>
        <v>0</v>
      </c>
    </row>
    <row r="102" spans="1:10" ht="10.9" customHeight="1">
      <c r="A102" s="168">
        <v>0</v>
      </c>
      <c r="B102" s="361" t="s">
        <v>2222</v>
      </c>
      <c r="C102" s="361"/>
      <c r="D102" s="361"/>
      <c r="E102" s="361"/>
      <c r="F102" s="361"/>
      <c r="G102" s="362"/>
      <c r="H102" s="85">
        <f t="shared" si="4"/>
        <v>0</v>
      </c>
      <c r="I102" s="84"/>
      <c r="J102" s="85">
        <f t="shared" ref="J102:J165" si="5">H102*I102</f>
        <v>0</v>
      </c>
    </row>
    <row r="103" spans="1:10">
      <c r="A103" s="168">
        <v>0</v>
      </c>
      <c r="B103" s="191">
        <v>13778</v>
      </c>
      <c r="C103" s="182" t="s">
        <v>2229</v>
      </c>
      <c r="D103" s="183" t="s">
        <v>1006</v>
      </c>
      <c r="E103" s="183">
        <v>1</v>
      </c>
      <c r="F103" s="183">
        <v>3</v>
      </c>
      <c r="G103" s="184">
        <v>34.415999999999997</v>
      </c>
      <c r="H103" s="85">
        <f t="shared" si="4"/>
        <v>34.415999999999997</v>
      </c>
      <c r="I103" s="84"/>
      <c r="J103" s="85">
        <f t="shared" si="5"/>
        <v>0</v>
      </c>
    </row>
    <row r="104" spans="1:10">
      <c r="A104" s="168">
        <v>0</v>
      </c>
      <c r="B104" s="361" t="s">
        <v>2223</v>
      </c>
      <c r="C104" s="361"/>
      <c r="D104" s="361"/>
      <c r="E104" s="361"/>
      <c r="F104" s="361"/>
      <c r="G104" s="362"/>
      <c r="H104" s="85">
        <f t="shared" si="4"/>
        <v>0</v>
      </c>
      <c r="I104" s="84"/>
      <c r="J104" s="85">
        <f t="shared" si="5"/>
        <v>0</v>
      </c>
    </row>
    <row r="105" spans="1:10">
      <c r="A105" s="168">
        <v>0</v>
      </c>
      <c r="B105" s="191">
        <v>13719</v>
      </c>
      <c r="C105" s="182" t="s">
        <v>2230</v>
      </c>
      <c r="D105" s="183" t="s">
        <v>1006</v>
      </c>
      <c r="E105" s="183">
        <v>1</v>
      </c>
      <c r="F105" s="183">
        <v>3</v>
      </c>
      <c r="G105" s="184">
        <v>36.887999999999998</v>
      </c>
      <c r="H105" s="85">
        <f t="shared" si="4"/>
        <v>36.887999999999998</v>
      </c>
      <c r="I105" s="84"/>
      <c r="J105" s="85">
        <f t="shared" si="5"/>
        <v>0</v>
      </c>
    </row>
    <row r="106" spans="1:10">
      <c r="A106" s="168">
        <v>0</v>
      </c>
      <c r="B106" s="191">
        <v>13741</v>
      </c>
      <c r="C106" s="182" t="s">
        <v>2231</v>
      </c>
      <c r="D106" s="183" t="s">
        <v>1006</v>
      </c>
      <c r="E106" s="183">
        <v>1</v>
      </c>
      <c r="F106" s="183">
        <v>8</v>
      </c>
      <c r="G106" s="184">
        <v>24.252000000000002</v>
      </c>
      <c r="H106" s="85">
        <f t="shared" si="4"/>
        <v>24.252000000000002</v>
      </c>
      <c r="I106" s="84"/>
      <c r="J106" s="85">
        <f t="shared" si="5"/>
        <v>0</v>
      </c>
    </row>
    <row r="107" spans="1:10">
      <c r="A107" s="168">
        <v>0</v>
      </c>
      <c r="B107" s="361" t="s">
        <v>2224</v>
      </c>
      <c r="C107" s="361"/>
      <c r="D107" s="361"/>
      <c r="E107" s="361"/>
      <c r="F107" s="361"/>
      <c r="G107" s="362"/>
      <c r="H107" s="85">
        <f t="shared" si="4"/>
        <v>0</v>
      </c>
      <c r="I107" s="84"/>
      <c r="J107" s="85">
        <f t="shared" si="5"/>
        <v>0</v>
      </c>
    </row>
    <row r="108" spans="1:10">
      <c r="A108" s="168">
        <v>0</v>
      </c>
      <c r="B108" s="191">
        <v>64659</v>
      </c>
      <c r="C108" s="182" t="s">
        <v>2232</v>
      </c>
      <c r="D108" s="183" t="s">
        <v>1006</v>
      </c>
      <c r="E108" s="183">
        <v>1</v>
      </c>
      <c r="F108" s="183">
        <v>3</v>
      </c>
      <c r="G108" s="184">
        <v>1.26</v>
      </c>
      <c r="H108" s="85">
        <f t="shared" si="4"/>
        <v>1.26</v>
      </c>
      <c r="I108" s="84"/>
      <c r="J108" s="85">
        <f t="shared" si="5"/>
        <v>0</v>
      </c>
    </row>
    <row r="109" spans="1:10">
      <c r="A109" s="168">
        <v>0</v>
      </c>
      <c r="B109" s="361" t="s">
        <v>2225</v>
      </c>
      <c r="C109" s="361"/>
      <c r="D109" s="361"/>
      <c r="E109" s="361"/>
      <c r="F109" s="361"/>
      <c r="G109" s="362"/>
      <c r="H109" s="85">
        <f t="shared" si="4"/>
        <v>0</v>
      </c>
      <c r="I109" s="84"/>
      <c r="J109" s="85">
        <f t="shared" si="5"/>
        <v>0</v>
      </c>
    </row>
    <row r="110" spans="1:10">
      <c r="A110" s="168">
        <v>0</v>
      </c>
      <c r="B110" s="191" t="s">
        <v>2200</v>
      </c>
      <c r="C110" s="182" t="s">
        <v>2201</v>
      </c>
      <c r="D110" s="183" t="s">
        <v>1006</v>
      </c>
      <c r="E110" s="183">
        <v>1</v>
      </c>
      <c r="F110" s="183">
        <v>10</v>
      </c>
      <c r="G110" s="184">
        <v>19.295999999999999</v>
      </c>
      <c r="H110" s="85">
        <f t="shared" si="4"/>
        <v>19.295999999999999</v>
      </c>
      <c r="I110" s="84"/>
      <c r="J110" s="85">
        <f t="shared" si="5"/>
        <v>0</v>
      </c>
    </row>
    <row r="111" spans="1:10">
      <c r="A111" s="168">
        <v>0</v>
      </c>
      <c r="B111" s="361" t="s">
        <v>2226</v>
      </c>
      <c r="C111" s="361"/>
      <c r="D111" s="361"/>
      <c r="E111" s="361"/>
      <c r="F111" s="361"/>
      <c r="G111" s="362"/>
      <c r="H111" s="85">
        <f t="shared" si="4"/>
        <v>0</v>
      </c>
      <c r="I111" s="84"/>
      <c r="J111" s="85">
        <f t="shared" si="5"/>
        <v>0</v>
      </c>
    </row>
    <row r="112" spans="1:10">
      <c r="A112" s="168">
        <v>0</v>
      </c>
      <c r="B112" s="191">
        <v>33055</v>
      </c>
      <c r="C112" s="182" t="s">
        <v>2171</v>
      </c>
      <c r="D112" s="183" t="s">
        <v>1006</v>
      </c>
      <c r="E112" s="183">
        <v>40</v>
      </c>
      <c r="F112" s="183">
        <v>2</v>
      </c>
      <c r="G112" s="184">
        <v>7.0739999999999998</v>
      </c>
      <c r="H112" s="85">
        <f t="shared" si="4"/>
        <v>7.0739999999999998</v>
      </c>
      <c r="I112" s="84"/>
      <c r="J112" s="85">
        <f t="shared" si="5"/>
        <v>0</v>
      </c>
    </row>
    <row r="113" spans="1:10">
      <c r="A113" s="168">
        <v>0</v>
      </c>
      <c r="B113" s="361" t="s">
        <v>2227</v>
      </c>
      <c r="C113" s="361"/>
      <c r="D113" s="361"/>
      <c r="E113" s="361"/>
      <c r="F113" s="361"/>
      <c r="G113" s="362"/>
      <c r="H113" s="85">
        <f t="shared" si="4"/>
        <v>0</v>
      </c>
      <c r="I113" s="84"/>
      <c r="J113" s="85">
        <f t="shared" si="5"/>
        <v>0</v>
      </c>
    </row>
    <row r="114" spans="1:10">
      <c r="A114" s="168">
        <v>0</v>
      </c>
      <c r="B114" s="191">
        <v>65334</v>
      </c>
      <c r="C114" s="182" t="s">
        <v>2233</v>
      </c>
      <c r="D114" s="183" t="s">
        <v>1006</v>
      </c>
      <c r="E114" s="183">
        <v>1</v>
      </c>
      <c r="F114" s="183">
        <v>3</v>
      </c>
      <c r="G114" s="184">
        <v>4.476</v>
      </c>
      <c r="H114" s="85">
        <f t="shared" si="4"/>
        <v>4.476</v>
      </c>
      <c r="I114" s="84"/>
      <c r="J114" s="85">
        <f t="shared" si="5"/>
        <v>0</v>
      </c>
    </row>
    <row r="115" spans="1:10">
      <c r="A115" s="168">
        <v>0</v>
      </c>
      <c r="B115" s="191">
        <v>65336</v>
      </c>
      <c r="C115" s="182" t="s">
        <v>2234</v>
      </c>
      <c r="D115" s="183" t="s">
        <v>1006</v>
      </c>
      <c r="E115" s="183">
        <v>1</v>
      </c>
      <c r="F115" s="183">
        <v>3</v>
      </c>
      <c r="G115" s="184">
        <v>4.2720000000000002</v>
      </c>
      <c r="H115" s="85">
        <f t="shared" si="4"/>
        <v>4.2720000000000002</v>
      </c>
      <c r="I115" s="84"/>
      <c r="J115" s="85">
        <f t="shared" si="5"/>
        <v>0</v>
      </c>
    </row>
    <row r="116" spans="1:10">
      <c r="A116" s="168">
        <v>0</v>
      </c>
      <c r="B116" s="191">
        <v>63329</v>
      </c>
      <c r="C116" s="182" t="s">
        <v>2235</v>
      </c>
      <c r="D116" s="183" t="s">
        <v>1006</v>
      </c>
      <c r="E116" s="183">
        <v>1</v>
      </c>
      <c r="F116" s="183">
        <v>3</v>
      </c>
      <c r="G116" s="184">
        <v>0.44400000000000001</v>
      </c>
      <c r="H116" s="85">
        <f t="shared" si="4"/>
        <v>0.44400000000000001</v>
      </c>
      <c r="I116" s="84"/>
      <c r="J116" s="85">
        <f t="shared" si="5"/>
        <v>0</v>
      </c>
    </row>
    <row r="117" spans="1:10">
      <c r="A117" s="168">
        <v>0</v>
      </c>
      <c r="B117" s="191">
        <v>63337</v>
      </c>
      <c r="C117" s="182" t="s">
        <v>2236</v>
      </c>
      <c r="D117" s="183" t="s">
        <v>1006</v>
      </c>
      <c r="E117" s="183">
        <v>1</v>
      </c>
      <c r="F117" s="183">
        <v>3</v>
      </c>
      <c r="G117" s="184">
        <v>0.42</v>
      </c>
      <c r="H117" s="85">
        <f t="shared" si="4"/>
        <v>0.42</v>
      </c>
      <c r="I117" s="84"/>
      <c r="J117" s="85">
        <f t="shared" si="5"/>
        <v>0</v>
      </c>
    </row>
    <row r="118" spans="1:10">
      <c r="A118" s="168">
        <v>0</v>
      </c>
      <c r="B118" s="191">
        <v>63339</v>
      </c>
      <c r="C118" s="182" t="s">
        <v>2237</v>
      </c>
      <c r="D118" s="183" t="s">
        <v>1006</v>
      </c>
      <c r="E118" s="183">
        <v>1</v>
      </c>
      <c r="F118" s="183">
        <v>3</v>
      </c>
      <c r="G118" s="184">
        <v>0.42</v>
      </c>
      <c r="H118" s="85">
        <f t="shared" si="4"/>
        <v>0.42</v>
      </c>
      <c r="I118" s="84"/>
      <c r="J118" s="85">
        <f t="shared" si="5"/>
        <v>0</v>
      </c>
    </row>
    <row r="119" spans="1:10">
      <c r="A119" s="168">
        <v>0</v>
      </c>
      <c r="B119" s="361" t="s">
        <v>2224</v>
      </c>
      <c r="C119" s="361"/>
      <c r="D119" s="361"/>
      <c r="E119" s="361"/>
      <c r="F119" s="361"/>
      <c r="G119" s="362"/>
      <c r="H119" s="85">
        <f t="shared" si="4"/>
        <v>0</v>
      </c>
      <c r="I119" s="84"/>
      <c r="J119" s="85">
        <f t="shared" si="5"/>
        <v>0</v>
      </c>
    </row>
    <row r="120" spans="1:10">
      <c r="A120" s="168">
        <v>0</v>
      </c>
      <c r="B120" s="191">
        <v>7447</v>
      </c>
      <c r="C120" s="182" t="s">
        <v>2238</v>
      </c>
      <c r="D120" s="183" t="s">
        <v>1006</v>
      </c>
      <c r="E120" s="183">
        <v>1</v>
      </c>
      <c r="F120" s="183">
        <v>3</v>
      </c>
      <c r="G120" s="184">
        <v>1.788</v>
      </c>
      <c r="H120" s="85">
        <f t="shared" si="4"/>
        <v>1.788</v>
      </c>
      <c r="I120" s="84"/>
      <c r="J120" s="85">
        <f t="shared" si="5"/>
        <v>0</v>
      </c>
    </row>
    <row r="121" spans="1:10">
      <c r="A121" s="168">
        <v>0</v>
      </c>
      <c r="B121" s="361" t="s">
        <v>2228</v>
      </c>
      <c r="C121" s="361"/>
      <c r="D121" s="361"/>
      <c r="E121" s="361"/>
      <c r="F121" s="361"/>
      <c r="G121" s="362"/>
      <c r="H121" s="85">
        <f t="shared" si="4"/>
        <v>0</v>
      </c>
      <c r="I121" s="84"/>
      <c r="J121" s="85">
        <f t="shared" si="5"/>
        <v>0</v>
      </c>
    </row>
    <row r="122" spans="1:10">
      <c r="A122" s="168">
        <v>0</v>
      </c>
      <c r="B122" s="191">
        <v>61122</v>
      </c>
      <c r="C122" s="182" t="s">
        <v>2218</v>
      </c>
      <c r="D122" s="183" t="s">
        <v>1006</v>
      </c>
      <c r="E122" s="183">
        <v>1</v>
      </c>
      <c r="F122" s="183">
        <v>20</v>
      </c>
      <c r="G122" s="184">
        <v>13.752000000000001</v>
      </c>
      <c r="H122" s="85">
        <f t="shared" si="4"/>
        <v>13.752000000000001</v>
      </c>
      <c r="I122" s="84"/>
      <c r="J122" s="85">
        <f t="shared" si="5"/>
        <v>0</v>
      </c>
    </row>
    <row r="123" spans="1:10">
      <c r="A123" s="168">
        <v>0</v>
      </c>
      <c r="B123" s="361" t="s">
        <v>3473</v>
      </c>
      <c r="C123" s="361"/>
      <c r="D123" s="361"/>
      <c r="E123" s="361"/>
      <c r="F123" s="361"/>
      <c r="G123" s="362"/>
      <c r="H123" s="85">
        <f t="shared" ref="H123:H141" si="6">G123*(1-Скидка_3M_AM)</f>
        <v>0</v>
      </c>
      <c r="I123" s="84"/>
      <c r="J123" s="85">
        <f t="shared" si="5"/>
        <v>0</v>
      </c>
    </row>
    <row r="124" spans="1:10">
      <c r="A124" s="168">
        <v>0</v>
      </c>
      <c r="B124" s="191" t="s">
        <v>3477</v>
      </c>
      <c r="C124" s="182" t="s">
        <v>3478</v>
      </c>
      <c r="D124" s="183" t="s">
        <v>1006</v>
      </c>
      <c r="E124" s="202" t="s">
        <v>3479</v>
      </c>
      <c r="F124" s="183">
        <v>20</v>
      </c>
      <c r="G124" s="184">
        <v>3.6480000000000001</v>
      </c>
      <c r="H124" s="85">
        <f t="shared" si="6"/>
        <v>3.6480000000000001</v>
      </c>
      <c r="I124" s="84"/>
      <c r="J124" s="85">
        <f t="shared" si="5"/>
        <v>0</v>
      </c>
    </row>
    <row r="125" spans="1:10">
      <c r="A125" s="168">
        <v>0</v>
      </c>
      <c r="B125" s="191" t="s">
        <v>3480</v>
      </c>
      <c r="C125" s="182" t="s">
        <v>3481</v>
      </c>
      <c r="D125" s="183" t="s">
        <v>1006</v>
      </c>
      <c r="E125" s="202" t="s">
        <v>3479</v>
      </c>
      <c r="F125" s="183">
        <v>23</v>
      </c>
      <c r="G125" s="184">
        <v>1.9320000000000002</v>
      </c>
      <c r="H125" s="85">
        <f t="shared" si="6"/>
        <v>1.9320000000000002</v>
      </c>
      <c r="I125" s="84"/>
      <c r="J125" s="85">
        <f t="shared" si="5"/>
        <v>0</v>
      </c>
    </row>
    <row r="126" spans="1:10">
      <c r="A126" s="168">
        <v>0</v>
      </c>
      <c r="B126" s="191" t="s">
        <v>3482</v>
      </c>
      <c r="C126" s="182" t="s">
        <v>3483</v>
      </c>
      <c r="D126" s="183" t="s">
        <v>1006</v>
      </c>
      <c r="E126" s="202" t="s">
        <v>3479</v>
      </c>
      <c r="F126" s="183">
        <v>23</v>
      </c>
      <c r="G126" s="184">
        <v>1.6679999999999999</v>
      </c>
      <c r="H126" s="85">
        <f t="shared" si="6"/>
        <v>1.6679999999999999</v>
      </c>
      <c r="I126" s="84"/>
      <c r="J126" s="85">
        <f t="shared" si="5"/>
        <v>0</v>
      </c>
    </row>
    <row r="127" spans="1:10">
      <c r="A127" s="168">
        <v>0</v>
      </c>
      <c r="B127" s="191" t="s">
        <v>3484</v>
      </c>
      <c r="C127" s="182" t="s">
        <v>3485</v>
      </c>
      <c r="D127" s="183" t="s">
        <v>1006</v>
      </c>
      <c r="E127" s="202" t="s">
        <v>3479</v>
      </c>
      <c r="F127" s="183">
        <v>30</v>
      </c>
      <c r="G127" s="184">
        <v>2.6880000000000002</v>
      </c>
      <c r="H127" s="85">
        <f t="shared" si="6"/>
        <v>2.6880000000000002</v>
      </c>
      <c r="I127" s="84"/>
      <c r="J127" s="85">
        <f t="shared" si="5"/>
        <v>0</v>
      </c>
    </row>
    <row r="128" spans="1:10">
      <c r="A128" s="168">
        <v>0</v>
      </c>
      <c r="B128" s="191" t="s">
        <v>3486</v>
      </c>
      <c r="C128" s="182" t="s">
        <v>3487</v>
      </c>
      <c r="D128" s="183" t="s">
        <v>1006</v>
      </c>
      <c r="E128" s="202" t="s">
        <v>3479</v>
      </c>
      <c r="F128" s="183">
        <v>20</v>
      </c>
      <c r="G128" s="184">
        <v>3.24</v>
      </c>
      <c r="H128" s="85">
        <f t="shared" si="6"/>
        <v>3.24</v>
      </c>
      <c r="I128" s="84"/>
      <c r="J128" s="85">
        <f t="shared" si="5"/>
        <v>0</v>
      </c>
    </row>
    <row r="129" spans="1:10">
      <c r="A129" s="168">
        <v>0</v>
      </c>
      <c r="B129" s="191" t="s">
        <v>3488</v>
      </c>
      <c r="C129" s="182" t="s">
        <v>3489</v>
      </c>
      <c r="D129" s="183" t="s">
        <v>1006</v>
      </c>
      <c r="E129" s="202" t="s">
        <v>3479</v>
      </c>
      <c r="F129" s="183">
        <v>23</v>
      </c>
      <c r="G129" s="184">
        <v>1.74</v>
      </c>
      <c r="H129" s="85">
        <f t="shared" si="6"/>
        <v>1.74</v>
      </c>
      <c r="I129" s="84"/>
      <c r="J129" s="85">
        <f t="shared" si="5"/>
        <v>0</v>
      </c>
    </row>
    <row r="130" spans="1:10">
      <c r="A130" s="168">
        <v>0</v>
      </c>
      <c r="B130" s="191" t="s">
        <v>3490</v>
      </c>
      <c r="C130" s="182" t="s">
        <v>3491</v>
      </c>
      <c r="D130" s="183" t="s">
        <v>1006</v>
      </c>
      <c r="E130" s="202" t="s">
        <v>3479</v>
      </c>
      <c r="F130" s="183">
        <v>30</v>
      </c>
      <c r="G130" s="184">
        <v>2.9880000000000004</v>
      </c>
      <c r="H130" s="85">
        <f t="shared" si="6"/>
        <v>2.9880000000000004</v>
      </c>
      <c r="I130" s="84"/>
      <c r="J130" s="85">
        <f t="shared" si="5"/>
        <v>0</v>
      </c>
    </row>
    <row r="131" spans="1:10">
      <c r="A131" s="168">
        <v>0</v>
      </c>
      <c r="B131" s="191" t="s">
        <v>3492</v>
      </c>
      <c r="C131" s="182" t="s">
        <v>3493</v>
      </c>
      <c r="D131" s="183" t="s">
        <v>1006</v>
      </c>
      <c r="E131" s="202" t="s">
        <v>3479</v>
      </c>
      <c r="F131" s="183">
        <v>10</v>
      </c>
      <c r="G131" s="184">
        <v>59.231999999999999</v>
      </c>
      <c r="H131" s="85">
        <f t="shared" si="6"/>
        <v>59.231999999999999</v>
      </c>
      <c r="I131" s="84"/>
      <c r="J131" s="85">
        <f t="shared" si="5"/>
        <v>0</v>
      </c>
    </row>
    <row r="132" spans="1:10">
      <c r="A132" s="168">
        <v>0</v>
      </c>
      <c r="B132" s="191" t="s">
        <v>3494</v>
      </c>
      <c r="C132" s="182" t="s">
        <v>3495</v>
      </c>
      <c r="D132" s="183" t="s">
        <v>1006</v>
      </c>
      <c r="E132" s="202" t="s">
        <v>3479</v>
      </c>
      <c r="F132" s="183">
        <v>15</v>
      </c>
      <c r="G132" s="184">
        <v>10.656000000000001</v>
      </c>
      <c r="H132" s="85">
        <f t="shared" si="6"/>
        <v>10.656000000000001</v>
      </c>
      <c r="I132" s="84"/>
      <c r="J132" s="85">
        <f t="shared" si="5"/>
        <v>0</v>
      </c>
    </row>
    <row r="133" spans="1:10">
      <c r="A133" s="168">
        <v>0</v>
      </c>
      <c r="B133" s="191" t="s">
        <v>3496</v>
      </c>
      <c r="C133" s="182" t="s">
        <v>3497</v>
      </c>
      <c r="D133" s="183" t="s">
        <v>1006</v>
      </c>
      <c r="E133" s="202" t="s">
        <v>3479</v>
      </c>
      <c r="F133" s="183">
        <v>10</v>
      </c>
      <c r="G133" s="184">
        <v>60.42</v>
      </c>
      <c r="H133" s="85">
        <f t="shared" si="6"/>
        <v>60.42</v>
      </c>
      <c r="I133" s="84"/>
      <c r="J133" s="85">
        <f t="shared" si="5"/>
        <v>0</v>
      </c>
    </row>
    <row r="134" spans="1:10">
      <c r="A134" s="168">
        <v>0</v>
      </c>
      <c r="B134" s="191" t="s">
        <v>3498</v>
      </c>
      <c r="C134" s="182" t="s">
        <v>3499</v>
      </c>
      <c r="D134" s="183" t="s">
        <v>1006</v>
      </c>
      <c r="E134" s="202" t="s">
        <v>3479</v>
      </c>
      <c r="F134" s="183">
        <v>20</v>
      </c>
      <c r="G134" s="184">
        <v>22.212000000000003</v>
      </c>
      <c r="H134" s="85">
        <f t="shared" si="6"/>
        <v>22.212000000000003</v>
      </c>
      <c r="I134" s="84"/>
      <c r="J134" s="85">
        <f t="shared" si="5"/>
        <v>0</v>
      </c>
    </row>
    <row r="135" spans="1:10">
      <c r="A135" s="168">
        <v>0</v>
      </c>
      <c r="B135" s="191" t="s">
        <v>3500</v>
      </c>
      <c r="C135" s="182" t="s">
        <v>3501</v>
      </c>
      <c r="D135" s="183" t="s">
        <v>1006</v>
      </c>
      <c r="E135" s="202" t="s">
        <v>3479</v>
      </c>
      <c r="F135" s="183">
        <v>12</v>
      </c>
      <c r="G135" s="184">
        <v>9.4920000000000009</v>
      </c>
      <c r="H135" s="85">
        <f t="shared" si="6"/>
        <v>9.4920000000000009</v>
      </c>
      <c r="I135" s="84"/>
      <c r="J135" s="85">
        <f t="shared" si="5"/>
        <v>0</v>
      </c>
    </row>
    <row r="136" spans="1:10">
      <c r="A136" s="168">
        <v>0</v>
      </c>
      <c r="B136" s="191" t="s">
        <v>3502</v>
      </c>
      <c r="C136" s="182" t="s">
        <v>3503</v>
      </c>
      <c r="D136" s="183" t="s">
        <v>1006</v>
      </c>
      <c r="E136" s="202" t="s">
        <v>3479</v>
      </c>
      <c r="F136" s="183">
        <v>10</v>
      </c>
      <c r="G136" s="184">
        <v>55.536000000000001</v>
      </c>
      <c r="H136" s="85">
        <f t="shared" si="6"/>
        <v>55.536000000000001</v>
      </c>
      <c r="I136" s="84"/>
      <c r="J136" s="85">
        <f t="shared" si="5"/>
        <v>0</v>
      </c>
    </row>
    <row r="137" spans="1:10">
      <c r="A137" s="168">
        <v>0</v>
      </c>
      <c r="B137" s="191" t="s">
        <v>3504</v>
      </c>
      <c r="C137" s="182" t="s">
        <v>3505</v>
      </c>
      <c r="D137" s="183" t="s">
        <v>1006</v>
      </c>
      <c r="E137" s="202" t="s">
        <v>3479</v>
      </c>
      <c r="F137" s="183">
        <v>10</v>
      </c>
      <c r="G137" s="184">
        <v>44.424000000000007</v>
      </c>
      <c r="H137" s="85">
        <f t="shared" si="6"/>
        <v>44.424000000000007</v>
      </c>
      <c r="I137" s="84"/>
      <c r="J137" s="85">
        <f t="shared" si="5"/>
        <v>0</v>
      </c>
    </row>
    <row r="138" spans="1:10">
      <c r="A138" s="168">
        <v>0</v>
      </c>
      <c r="B138" s="191" t="s">
        <v>3506</v>
      </c>
      <c r="C138" s="182" t="s">
        <v>3507</v>
      </c>
      <c r="D138" s="183" t="s">
        <v>1006</v>
      </c>
      <c r="E138" s="202" t="s">
        <v>3479</v>
      </c>
      <c r="F138" s="183">
        <v>10</v>
      </c>
      <c r="G138" s="184">
        <v>44.424000000000007</v>
      </c>
      <c r="H138" s="85">
        <f t="shared" si="6"/>
        <v>44.424000000000007</v>
      </c>
      <c r="I138" s="84"/>
      <c r="J138" s="85">
        <f t="shared" si="5"/>
        <v>0</v>
      </c>
    </row>
    <row r="139" spans="1:10">
      <c r="A139" s="168">
        <v>0</v>
      </c>
      <c r="B139" s="191" t="s">
        <v>3508</v>
      </c>
      <c r="C139" s="182" t="s">
        <v>3509</v>
      </c>
      <c r="D139" s="183" t="s">
        <v>1006</v>
      </c>
      <c r="E139" s="202" t="s">
        <v>3479</v>
      </c>
      <c r="F139" s="183">
        <v>20</v>
      </c>
      <c r="G139" s="184">
        <v>20.004000000000001</v>
      </c>
      <c r="H139" s="85">
        <f t="shared" si="6"/>
        <v>20.004000000000001</v>
      </c>
      <c r="I139" s="84"/>
      <c r="J139" s="85">
        <f t="shared" si="5"/>
        <v>0</v>
      </c>
    </row>
    <row r="140" spans="1:10">
      <c r="A140" s="168">
        <v>0</v>
      </c>
      <c r="B140" s="191" t="s">
        <v>3510</v>
      </c>
      <c r="C140" s="182" t="s">
        <v>3511</v>
      </c>
      <c r="D140" s="183" t="s">
        <v>1006</v>
      </c>
      <c r="E140" s="202" t="s">
        <v>3479</v>
      </c>
      <c r="F140" s="183">
        <v>10</v>
      </c>
      <c r="G140" s="184">
        <v>40.008000000000003</v>
      </c>
      <c r="H140" s="85">
        <f t="shared" si="6"/>
        <v>40.008000000000003</v>
      </c>
      <c r="I140" s="84"/>
      <c r="J140" s="85">
        <f t="shared" si="5"/>
        <v>0</v>
      </c>
    </row>
    <row r="141" spans="1:10">
      <c r="A141" s="168">
        <v>0</v>
      </c>
      <c r="B141" s="191" t="s">
        <v>3512</v>
      </c>
      <c r="C141" s="182" t="s">
        <v>3513</v>
      </c>
      <c r="D141" s="183" t="s">
        <v>1006</v>
      </c>
      <c r="E141" s="202" t="s">
        <v>3479</v>
      </c>
      <c r="F141" s="183">
        <v>10</v>
      </c>
      <c r="G141" s="184">
        <v>37.992000000000004</v>
      </c>
      <c r="H141" s="85">
        <f t="shared" si="6"/>
        <v>37.992000000000004</v>
      </c>
      <c r="I141" s="84"/>
      <c r="J141" s="85">
        <f t="shared" si="5"/>
        <v>0</v>
      </c>
    </row>
    <row r="142" spans="1:10">
      <c r="A142" s="168">
        <v>0</v>
      </c>
      <c r="B142" s="191" t="s">
        <v>3514</v>
      </c>
      <c r="C142" s="182" t="s">
        <v>3515</v>
      </c>
      <c r="D142" s="183" t="s">
        <v>1006</v>
      </c>
      <c r="E142" s="202" t="s">
        <v>3479</v>
      </c>
      <c r="F142" s="183">
        <v>16</v>
      </c>
      <c r="G142" s="184">
        <v>24.995999999999999</v>
      </c>
      <c r="H142" s="85">
        <f t="shared" ref="H142:H172" si="7">G142*(1-Скидка_3M_AM)</f>
        <v>24.995999999999999</v>
      </c>
      <c r="I142" s="84"/>
      <c r="J142" s="85">
        <f t="shared" si="5"/>
        <v>0</v>
      </c>
    </row>
    <row r="143" spans="1:10">
      <c r="A143" s="168">
        <v>0</v>
      </c>
      <c r="B143" s="191" t="s">
        <v>3516</v>
      </c>
      <c r="C143" s="182" t="s">
        <v>3517</v>
      </c>
      <c r="D143" s="183" t="s">
        <v>1006</v>
      </c>
      <c r="E143" s="202" t="s">
        <v>3479</v>
      </c>
      <c r="F143" s="183">
        <v>3</v>
      </c>
      <c r="G143" s="184">
        <v>108.27600000000001</v>
      </c>
      <c r="H143" s="85">
        <f t="shared" si="7"/>
        <v>108.27600000000001</v>
      </c>
      <c r="I143" s="84"/>
      <c r="J143" s="85">
        <f t="shared" si="5"/>
        <v>0</v>
      </c>
    </row>
    <row r="144" spans="1:10">
      <c r="A144" s="168">
        <v>0</v>
      </c>
      <c r="B144" s="191" t="s">
        <v>3518</v>
      </c>
      <c r="C144" s="182" t="s">
        <v>3519</v>
      </c>
      <c r="D144" s="183" t="s">
        <v>1006</v>
      </c>
      <c r="E144" s="202" t="s">
        <v>3479</v>
      </c>
      <c r="F144" s="183">
        <v>12</v>
      </c>
      <c r="G144" s="184">
        <v>9.2520000000000007</v>
      </c>
      <c r="H144" s="85">
        <f t="shared" si="7"/>
        <v>9.2520000000000007</v>
      </c>
      <c r="I144" s="84"/>
      <c r="J144" s="85">
        <f t="shared" si="5"/>
        <v>0</v>
      </c>
    </row>
    <row r="145" spans="1:10">
      <c r="A145" s="168">
        <v>0</v>
      </c>
      <c r="B145" s="191" t="s">
        <v>3520</v>
      </c>
      <c r="C145" s="182" t="s">
        <v>3521</v>
      </c>
      <c r="D145" s="183" t="s">
        <v>1006</v>
      </c>
      <c r="E145" s="202" t="s">
        <v>3479</v>
      </c>
      <c r="F145" s="183">
        <v>12</v>
      </c>
      <c r="G145" s="184">
        <v>8.3280000000000012</v>
      </c>
      <c r="H145" s="85">
        <f t="shared" si="7"/>
        <v>8.3280000000000012</v>
      </c>
      <c r="I145" s="84"/>
      <c r="J145" s="85">
        <f t="shared" si="5"/>
        <v>0</v>
      </c>
    </row>
    <row r="146" spans="1:10">
      <c r="A146" s="168">
        <v>0</v>
      </c>
      <c r="B146" s="191" t="s">
        <v>3522</v>
      </c>
      <c r="C146" s="182" t="s">
        <v>3523</v>
      </c>
      <c r="D146" s="183" t="s">
        <v>1006</v>
      </c>
      <c r="E146" s="202" t="s">
        <v>3479</v>
      </c>
      <c r="F146" s="183">
        <v>12</v>
      </c>
      <c r="G146" s="184">
        <v>7.9079999999999995</v>
      </c>
      <c r="H146" s="85">
        <f t="shared" si="7"/>
        <v>7.9079999999999995</v>
      </c>
      <c r="I146" s="84"/>
      <c r="J146" s="85">
        <f t="shared" si="5"/>
        <v>0</v>
      </c>
    </row>
    <row r="147" spans="1:10">
      <c r="A147" s="168">
        <v>0</v>
      </c>
      <c r="B147" s="191" t="s">
        <v>3524</v>
      </c>
      <c r="C147" s="182" t="s">
        <v>3525</v>
      </c>
      <c r="D147" s="183" t="s">
        <v>1006</v>
      </c>
      <c r="E147" s="202" t="s">
        <v>3479</v>
      </c>
      <c r="F147" s="183">
        <v>10</v>
      </c>
      <c r="G147" s="184">
        <v>47.484000000000002</v>
      </c>
      <c r="H147" s="85">
        <f t="shared" si="7"/>
        <v>47.484000000000002</v>
      </c>
      <c r="I147" s="84"/>
      <c r="J147" s="85">
        <f t="shared" si="5"/>
        <v>0</v>
      </c>
    </row>
    <row r="148" spans="1:10">
      <c r="A148" s="168">
        <v>0</v>
      </c>
      <c r="B148" s="191" t="s">
        <v>3526</v>
      </c>
      <c r="C148" s="182" t="s">
        <v>3527</v>
      </c>
      <c r="D148" s="183" t="s">
        <v>1006</v>
      </c>
      <c r="E148" s="202" t="s">
        <v>3479</v>
      </c>
      <c r="F148" s="183">
        <v>10</v>
      </c>
      <c r="G148" s="184">
        <v>50.004000000000005</v>
      </c>
      <c r="H148" s="85">
        <f t="shared" si="7"/>
        <v>50.004000000000005</v>
      </c>
      <c r="I148" s="84"/>
      <c r="J148" s="85">
        <f t="shared" si="5"/>
        <v>0</v>
      </c>
    </row>
    <row r="149" spans="1:10">
      <c r="A149" s="168">
        <v>0</v>
      </c>
      <c r="B149" s="191" t="s">
        <v>3528</v>
      </c>
      <c r="C149" s="182" t="s">
        <v>3529</v>
      </c>
      <c r="D149" s="183" t="s">
        <v>1006</v>
      </c>
      <c r="E149" s="202" t="s">
        <v>3479</v>
      </c>
      <c r="F149" s="183">
        <v>12</v>
      </c>
      <c r="G149" s="184">
        <v>8.532</v>
      </c>
      <c r="H149" s="85">
        <f t="shared" si="7"/>
        <v>8.532</v>
      </c>
      <c r="I149" s="84"/>
      <c r="J149" s="85">
        <f t="shared" si="5"/>
        <v>0</v>
      </c>
    </row>
    <row r="150" spans="1:10">
      <c r="A150" s="168">
        <v>0</v>
      </c>
      <c r="B150" s="191" t="s">
        <v>3530</v>
      </c>
      <c r="C150" s="182" t="s">
        <v>3531</v>
      </c>
      <c r="D150" s="183" t="s">
        <v>1006</v>
      </c>
      <c r="E150" s="202" t="s">
        <v>3479</v>
      </c>
      <c r="F150" s="183">
        <v>12</v>
      </c>
      <c r="G150" s="184">
        <v>5.0760000000000005</v>
      </c>
      <c r="H150" s="85">
        <f t="shared" si="7"/>
        <v>5.0760000000000005</v>
      </c>
      <c r="I150" s="84"/>
      <c r="J150" s="85">
        <f t="shared" si="5"/>
        <v>0</v>
      </c>
    </row>
    <row r="151" spans="1:10">
      <c r="A151" s="168">
        <v>0</v>
      </c>
      <c r="B151" s="191" t="s">
        <v>3532</v>
      </c>
      <c r="C151" s="182" t="s">
        <v>3533</v>
      </c>
      <c r="D151" s="183" t="s">
        <v>1006</v>
      </c>
      <c r="E151" s="202" t="s">
        <v>3479</v>
      </c>
      <c r="F151" s="183">
        <v>12</v>
      </c>
      <c r="G151" s="184">
        <v>11.843999999999999</v>
      </c>
      <c r="H151" s="85">
        <f t="shared" si="7"/>
        <v>11.843999999999999</v>
      </c>
      <c r="I151" s="84"/>
      <c r="J151" s="85">
        <f t="shared" si="5"/>
        <v>0</v>
      </c>
    </row>
    <row r="152" spans="1:10">
      <c r="A152" s="168">
        <v>0</v>
      </c>
      <c r="B152" s="191" t="s">
        <v>3534</v>
      </c>
      <c r="C152" s="182" t="s">
        <v>3535</v>
      </c>
      <c r="D152" s="183" t="s">
        <v>1006</v>
      </c>
      <c r="E152" s="202" t="s">
        <v>3479</v>
      </c>
      <c r="F152" s="183">
        <v>12</v>
      </c>
      <c r="G152" s="184">
        <v>10.656000000000001</v>
      </c>
      <c r="H152" s="85">
        <f t="shared" si="7"/>
        <v>10.656000000000001</v>
      </c>
      <c r="I152" s="84"/>
      <c r="J152" s="85">
        <f t="shared" si="5"/>
        <v>0</v>
      </c>
    </row>
    <row r="153" spans="1:10">
      <c r="A153" s="168">
        <v>0</v>
      </c>
      <c r="B153" s="191" t="s">
        <v>3536</v>
      </c>
      <c r="C153" s="182" t="s">
        <v>3537</v>
      </c>
      <c r="D153" s="183" t="s">
        <v>1006</v>
      </c>
      <c r="E153" s="202" t="s">
        <v>3479</v>
      </c>
      <c r="F153" s="183">
        <v>12</v>
      </c>
      <c r="G153" s="184">
        <v>10.139999999999999</v>
      </c>
      <c r="H153" s="85">
        <f t="shared" si="7"/>
        <v>10.139999999999999</v>
      </c>
      <c r="I153" s="84"/>
      <c r="J153" s="85">
        <f t="shared" si="5"/>
        <v>0</v>
      </c>
    </row>
    <row r="154" spans="1:10">
      <c r="A154" s="168">
        <v>0</v>
      </c>
      <c r="B154" s="191" t="s">
        <v>3538</v>
      </c>
      <c r="C154" s="182" t="s">
        <v>3539</v>
      </c>
      <c r="D154" s="183" t="s">
        <v>1006</v>
      </c>
      <c r="E154" s="202" t="s">
        <v>3479</v>
      </c>
      <c r="F154" s="183">
        <v>2</v>
      </c>
      <c r="G154" s="184">
        <v>102.768</v>
      </c>
      <c r="H154" s="85">
        <f t="shared" si="7"/>
        <v>102.768</v>
      </c>
      <c r="I154" s="84"/>
      <c r="J154" s="85">
        <f t="shared" si="5"/>
        <v>0</v>
      </c>
    </row>
    <row r="155" spans="1:10">
      <c r="A155" s="168">
        <v>0</v>
      </c>
      <c r="B155" s="191" t="s">
        <v>3540</v>
      </c>
      <c r="C155" s="182" t="s">
        <v>3541</v>
      </c>
      <c r="D155" s="183" t="s">
        <v>1006</v>
      </c>
      <c r="E155" s="202" t="s">
        <v>3479</v>
      </c>
      <c r="F155" s="183">
        <v>20</v>
      </c>
      <c r="G155" s="184">
        <v>21.876000000000001</v>
      </c>
      <c r="H155" s="85">
        <f t="shared" si="7"/>
        <v>21.876000000000001</v>
      </c>
      <c r="I155" s="84"/>
      <c r="J155" s="85">
        <f t="shared" si="5"/>
        <v>0</v>
      </c>
    </row>
    <row r="156" spans="1:10">
      <c r="A156" s="168">
        <v>0</v>
      </c>
      <c r="B156" s="191" t="s">
        <v>3542</v>
      </c>
      <c r="C156" s="182" t="s">
        <v>3543</v>
      </c>
      <c r="D156" s="183" t="s">
        <v>1006</v>
      </c>
      <c r="E156" s="202" t="s">
        <v>3479</v>
      </c>
      <c r="F156" s="183">
        <v>2</v>
      </c>
      <c r="G156" s="184">
        <v>70.00800000000001</v>
      </c>
      <c r="H156" s="85">
        <f t="shared" si="7"/>
        <v>70.00800000000001</v>
      </c>
      <c r="I156" s="84"/>
      <c r="J156" s="85">
        <f t="shared" si="5"/>
        <v>0</v>
      </c>
    </row>
    <row r="157" spans="1:10">
      <c r="A157" s="168">
        <v>0</v>
      </c>
      <c r="B157" s="191" t="s">
        <v>3544</v>
      </c>
      <c r="C157" s="182" t="s">
        <v>3545</v>
      </c>
      <c r="D157" s="183" t="s">
        <v>1006</v>
      </c>
      <c r="E157" s="202" t="s">
        <v>3479</v>
      </c>
      <c r="F157" s="183">
        <v>14</v>
      </c>
      <c r="G157" s="184">
        <v>13.343999999999999</v>
      </c>
      <c r="H157" s="85">
        <f t="shared" si="7"/>
        <v>13.343999999999999</v>
      </c>
      <c r="I157" s="84"/>
      <c r="J157" s="85">
        <f t="shared" si="5"/>
        <v>0</v>
      </c>
    </row>
    <row r="158" spans="1:10">
      <c r="A158" s="168">
        <v>0</v>
      </c>
      <c r="B158" s="191" t="s">
        <v>3546</v>
      </c>
      <c r="C158" s="182" t="s">
        <v>3547</v>
      </c>
      <c r="D158" s="183" t="s">
        <v>1006</v>
      </c>
      <c r="E158" s="202" t="s">
        <v>3479</v>
      </c>
      <c r="F158" s="183">
        <v>10</v>
      </c>
      <c r="G158" s="184">
        <v>49.98</v>
      </c>
      <c r="H158" s="85">
        <f t="shared" si="7"/>
        <v>49.98</v>
      </c>
      <c r="I158" s="84"/>
      <c r="J158" s="85">
        <f t="shared" si="5"/>
        <v>0</v>
      </c>
    </row>
    <row r="159" spans="1:10">
      <c r="A159" s="168">
        <v>0</v>
      </c>
      <c r="B159" s="191" t="s">
        <v>3548</v>
      </c>
      <c r="C159" s="182" t="s">
        <v>3549</v>
      </c>
      <c r="D159" s="183" t="s">
        <v>1006</v>
      </c>
      <c r="E159" s="202" t="s">
        <v>3479</v>
      </c>
      <c r="F159" s="183">
        <v>2</v>
      </c>
      <c r="G159" s="184">
        <v>77.748000000000005</v>
      </c>
      <c r="H159" s="85">
        <f t="shared" si="7"/>
        <v>77.748000000000005</v>
      </c>
      <c r="I159" s="84"/>
      <c r="J159" s="85">
        <f t="shared" si="5"/>
        <v>0</v>
      </c>
    </row>
    <row r="160" spans="1:10">
      <c r="A160" s="168">
        <v>0</v>
      </c>
      <c r="B160" s="191" t="s">
        <v>3550</v>
      </c>
      <c r="C160" s="182" t="s">
        <v>3551</v>
      </c>
      <c r="D160" s="183" t="s">
        <v>1006</v>
      </c>
      <c r="E160" s="202" t="s">
        <v>3479</v>
      </c>
      <c r="F160" s="183">
        <v>1</v>
      </c>
      <c r="G160" s="184">
        <v>75.972000000000008</v>
      </c>
      <c r="H160" s="85">
        <f t="shared" si="7"/>
        <v>75.972000000000008</v>
      </c>
      <c r="I160" s="84"/>
      <c r="J160" s="85">
        <f t="shared" si="5"/>
        <v>0</v>
      </c>
    </row>
    <row r="161" spans="1:10">
      <c r="A161" s="168">
        <v>0</v>
      </c>
      <c r="B161" s="191" t="s">
        <v>3552</v>
      </c>
      <c r="C161" s="182" t="s">
        <v>3553</v>
      </c>
      <c r="D161" s="183" t="s">
        <v>1006</v>
      </c>
      <c r="E161" s="202" t="s">
        <v>3479</v>
      </c>
      <c r="F161" s="183">
        <v>10</v>
      </c>
      <c r="G161" s="184">
        <v>49.763999999999996</v>
      </c>
      <c r="H161" s="85">
        <f t="shared" si="7"/>
        <v>49.763999999999996</v>
      </c>
      <c r="I161" s="84"/>
      <c r="J161" s="85">
        <f t="shared" si="5"/>
        <v>0</v>
      </c>
    </row>
    <row r="162" spans="1:10">
      <c r="A162" s="168">
        <v>0</v>
      </c>
      <c r="B162" s="191" t="s">
        <v>3554</v>
      </c>
      <c r="C162" s="182" t="s">
        <v>3555</v>
      </c>
      <c r="D162" s="183" t="s">
        <v>1006</v>
      </c>
      <c r="E162" s="202" t="s">
        <v>3479</v>
      </c>
      <c r="F162" s="183">
        <v>2</v>
      </c>
      <c r="G162" s="184">
        <v>147.72</v>
      </c>
      <c r="H162" s="85">
        <f t="shared" si="7"/>
        <v>147.72</v>
      </c>
      <c r="I162" s="84"/>
      <c r="J162" s="85">
        <f t="shared" si="5"/>
        <v>0</v>
      </c>
    </row>
    <row r="163" spans="1:10">
      <c r="A163" s="168">
        <v>0</v>
      </c>
      <c r="B163" s="191" t="s">
        <v>3556</v>
      </c>
      <c r="C163" s="182" t="s">
        <v>3557</v>
      </c>
      <c r="D163" s="183" t="s">
        <v>1006</v>
      </c>
      <c r="E163" s="202" t="s">
        <v>3479</v>
      </c>
      <c r="F163" s="183">
        <v>12</v>
      </c>
      <c r="G163" s="184">
        <v>13.331999999999999</v>
      </c>
      <c r="H163" s="85">
        <f t="shared" si="7"/>
        <v>13.331999999999999</v>
      </c>
      <c r="I163" s="84"/>
      <c r="J163" s="85">
        <f t="shared" si="5"/>
        <v>0</v>
      </c>
    </row>
    <row r="164" spans="1:10">
      <c r="A164" s="168">
        <v>0</v>
      </c>
      <c r="B164" s="191" t="s">
        <v>3558</v>
      </c>
      <c r="C164" s="182" t="s">
        <v>3559</v>
      </c>
      <c r="D164" s="183" t="s">
        <v>1006</v>
      </c>
      <c r="E164" s="202" t="s">
        <v>3479</v>
      </c>
      <c r="F164" s="183">
        <v>6</v>
      </c>
      <c r="G164" s="184">
        <v>19.62</v>
      </c>
      <c r="H164" s="85">
        <f t="shared" si="7"/>
        <v>19.62</v>
      </c>
      <c r="I164" s="84"/>
      <c r="J164" s="85">
        <f t="shared" si="5"/>
        <v>0</v>
      </c>
    </row>
    <row r="165" spans="1:10">
      <c r="A165" s="168">
        <v>0</v>
      </c>
      <c r="B165" s="191" t="s">
        <v>3560</v>
      </c>
      <c r="C165" s="182" t="s">
        <v>3561</v>
      </c>
      <c r="D165" s="183" t="s">
        <v>1006</v>
      </c>
      <c r="E165" s="202" t="s">
        <v>3479</v>
      </c>
      <c r="F165" s="183">
        <v>12</v>
      </c>
      <c r="G165" s="184">
        <v>10.368</v>
      </c>
      <c r="H165" s="85">
        <f t="shared" si="7"/>
        <v>10.368</v>
      </c>
      <c r="I165" s="84"/>
      <c r="J165" s="85">
        <f t="shared" si="5"/>
        <v>0</v>
      </c>
    </row>
    <row r="166" spans="1:10">
      <c r="A166" s="168">
        <v>0</v>
      </c>
      <c r="B166" s="191" t="s">
        <v>3562</v>
      </c>
      <c r="C166" s="182" t="s">
        <v>3563</v>
      </c>
      <c r="D166" s="183" t="s">
        <v>1006</v>
      </c>
      <c r="E166" s="202" t="s">
        <v>3479</v>
      </c>
      <c r="F166" s="183">
        <v>12</v>
      </c>
      <c r="G166" s="184">
        <v>11.4</v>
      </c>
      <c r="H166" s="85">
        <f t="shared" si="7"/>
        <v>11.4</v>
      </c>
      <c r="I166" s="84"/>
      <c r="J166" s="85">
        <f t="shared" ref="J166:J172" si="8">H166*I166</f>
        <v>0</v>
      </c>
    </row>
    <row r="167" spans="1:10">
      <c r="A167" s="168">
        <v>0</v>
      </c>
      <c r="B167" s="191" t="s">
        <v>3564</v>
      </c>
      <c r="C167" s="182" t="s">
        <v>3565</v>
      </c>
      <c r="D167" s="183" t="s">
        <v>1006</v>
      </c>
      <c r="E167" s="202" t="s">
        <v>3479</v>
      </c>
      <c r="F167" s="183">
        <v>10</v>
      </c>
      <c r="G167" s="184">
        <v>56.988</v>
      </c>
      <c r="H167" s="85">
        <f t="shared" si="7"/>
        <v>56.988</v>
      </c>
      <c r="I167" s="84"/>
      <c r="J167" s="85">
        <f t="shared" si="8"/>
        <v>0</v>
      </c>
    </row>
    <row r="168" spans="1:10">
      <c r="A168" s="168">
        <v>0</v>
      </c>
      <c r="B168" s="191" t="s">
        <v>3566</v>
      </c>
      <c r="C168" s="182" t="s">
        <v>3567</v>
      </c>
      <c r="D168" s="183" t="s">
        <v>1006</v>
      </c>
      <c r="E168" s="202" t="s">
        <v>3479</v>
      </c>
      <c r="F168" s="183">
        <v>10</v>
      </c>
      <c r="G168" s="184">
        <v>54.120000000000005</v>
      </c>
      <c r="H168" s="85">
        <f t="shared" si="7"/>
        <v>54.120000000000005</v>
      </c>
      <c r="I168" s="84"/>
      <c r="J168" s="85">
        <f t="shared" si="8"/>
        <v>0</v>
      </c>
    </row>
    <row r="169" spans="1:10">
      <c r="A169" s="168">
        <v>0</v>
      </c>
      <c r="B169" s="191" t="s">
        <v>3568</v>
      </c>
      <c r="C169" s="182" t="s">
        <v>3569</v>
      </c>
      <c r="D169" s="183" t="s">
        <v>1006</v>
      </c>
      <c r="E169" s="202" t="s">
        <v>3479</v>
      </c>
      <c r="F169" s="183">
        <v>20</v>
      </c>
      <c r="G169" s="184">
        <v>36.095999999999997</v>
      </c>
      <c r="H169" s="85">
        <f t="shared" si="7"/>
        <v>36.095999999999997</v>
      </c>
      <c r="I169" s="84"/>
      <c r="J169" s="85">
        <f t="shared" si="8"/>
        <v>0</v>
      </c>
    </row>
    <row r="170" spans="1:10">
      <c r="A170" s="168">
        <v>0</v>
      </c>
      <c r="B170" s="191" t="s">
        <v>3570</v>
      </c>
      <c r="C170" s="182" t="s">
        <v>3571</v>
      </c>
      <c r="D170" s="183" t="s">
        <v>1006</v>
      </c>
      <c r="E170" s="202" t="s">
        <v>3479</v>
      </c>
      <c r="F170" s="183">
        <v>12</v>
      </c>
      <c r="G170" s="184">
        <v>5.0280000000000005</v>
      </c>
      <c r="H170" s="85">
        <f t="shared" si="7"/>
        <v>5.0280000000000005</v>
      </c>
      <c r="I170" s="84"/>
      <c r="J170" s="85">
        <f t="shared" si="8"/>
        <v>0</v>
      </c>
    </row>
    <row r="171" spans="1:10">
      <c r="A171" s="168">
        <v>0</v>
      </c>
      <c r="B171" s="191" t="s">
        <v>3572</v>
      </c>
      <c r="C171" s="182" t="s">
        <v>3573</v>
      </c>
      <c r="D171" s="183" t="s">
        <v>1006</v>
      </c>
      <c r="E171" s="202" t="s">
        <v>3479</v>
      </c>
      <c r="F171" s="183">
        <v>6</v>
      </c>
      <c r="G171" s="184">
        <v>24.587999999999997</v>
      </c>
      <c r="H171" s="85">
        <f t="shared" si="7"/>
        <v>24.587999999999997</v>
      </c>
      <c r="I171" s="84"/>
      <c r="J171" s="85">
        <f t="shared" si="8"/>
        <v>0</v>
      </c>
    </row>
    <row r="172" spans="1:10">
      <c r="A172" s="168">
        <v>0</v>
      </c>
      <c r="B172" s="191" t="s">
        <v>3574</v>
      </c>
      <c r="C172" s="182" t="s">
        <v>3575</v>
      </c>
      <c r="D172" s="183" t="s">
        <v>1006</v>
      </c>
      <c r="E172" s="202" t="s">
        <v>3479</v>
      </c>
      <c r="F172" s="183">
        <v>14</v>
      </c>
      <c r="G172" s="184">
        <v>5.1239999999999997</v>
      </c>
      <c r="H172" s="85">
        <f t="shared" si="7"/>
        <v>5.1239999999999997</v>
      </c>
      <c r="I172" s="84"/>
      <c r="J172" s="85">
        <f t="shared" si="8"/>
        <v>0</v>
      </c>
    </row>
    <row r="173" spans="1:10">
      <c r="A173" s="168"/>
      <c r="B173" s="361" t="s">
        <v>3474</v>
      </c>
      <c r="C173" s="361"/>
      <c r="D173" s="361"/>
      <c r="E173" s="361"/>
      <c r="F173" s="361"/>
      <c r="G173" s="362"/>
      <c r="H173" s="203"/>
      <c r="I173" s="203"/>
      <c r="J173" s="204"/>
    </row>
    <row r="174" spans="1:10">
      <c r="A174" s="168">
        <v>0</v>
      </c>
      <c r="B174" s="191" t="s">
        <v>997</v>
      </c>
      <c r="C174" s="182" t="s">
        <v>3576</v>
      </c>
      <c r="D174" s="183" t="s">
        <v>1006</v>
      </c>
      <c r="E174" s="202" t="s">
        <v>3479</v>
      </c>
      <c r="F174" s="183">
        <v>60</v>
      </c>
      <c r="G174" s="184">
        <v>1.8720000000000001</v>
      </c>
      <c r="H174" s="85">
        <f t="shared" ref="H174:H179" si="9">G174*(1-Скидка_3M_AM)</f>
        <v>1.8720000000000001</v>
      </c>
      <c r="I174" s="84"/>
      <c r="J174" s="85">
        <f t="shared" ref="J174:J179" si="10">H174*I174</f>
        <v>0</v>
      </c>
    </row>
    <row r="175" spans="1:10">
      <c r="A175" s="168">
        <v>0</v>
      </c>
      <c r="B175" s="191" t="s">
        <v>994</v>
      </c>
      <c r="C175" s="182" t="s">
        <v>3577</v>
      </c>
      <c r="D175" s="183" t="s">
        <v>1006</v>
      </c>
      <c r="E175" s="202" t="s">
        <v>3479</v>
      </c>
      <c r="F175" s="183">
        <v>60</v>
      </c>
      <c r="G175" s="184">
        <v>1.8720000000000001</v>
      </c>
      <c r="H175" s="85">
        <f t="shared" si="9"/>
        <v>1.8720000000000001</v>
      </c>
      <c r="I175" s="84"/>
      <c r="J175" s="85">
        <f t="shared" si="10"/>
        <v>0</v>
      </c>
    </row>
    <row r="176" spans="1:10">
      <c r="A176" s="168">
        <v>0</v>
      </c>
      <c r="B176" s="191" t="s">
        <v>3578</v>
      </c>
      <c r="C176" s="182" t="s">
        <v>3579</v>
      </c>
      <c r="D176" s="183" t="s">
        <v>1006</v>
      </c>
      <c r="E176" s="202" t="s">
        <v>3479</v>
      </c>
      <c r="F176" s="183">
        <v>60</v>
      </c>
      <c r="G176" s="184">
        <v>1.536</v>
      </c>
      <c r="H176" s="85">
        <f t="shared" si="9"/>
        <v>1.536</v>
      </c>
      <c r="I176" s="84"/>
      <c r="J176" s="85">
        <f t="shared" si="10"/>
        <v>0</v>
      </c>
    </row>
    <row r="177" spans="1:10">
      <c r="A177" s="168">
        <v>0</v>
      </c>
      <c r="B177" s="191" t="s">
        <v>1310</v>
      </c>
      <c r="C177" s="182" t="s">
        <v>3580</v>
      </c>
      <c r="D177" s="183" t="s">
        <v>1006</v>
      </c>
      <c r="E177" s="202" t="s">
        <v>3479</v>
      </c>
      <c r="F177" s="183">
        <v>60</v>
      </c>
      <c r="G177" s="184">
        <v>2.3519999999999999</v>
      </c>
      <c r="H177" s="85">
        <f t="shared" si="9"/>
        <v>2.3519999999999999</v>
      </c>
      <c r="I177" s="84"/>
      <c r="J177" s="85">
        <f t="shared" si="10"/>
        <v>0</v>
      </c>
    </row>
    <row r="178" spans="1:10">
      <c r="A178" s="168">
        <v>0</v>
      </c>
      <c r="B178" s="191" t="s">
        <v>3581</v>
      </c>
      <c r="C178" s="182" t="s">
        <v>3582</v>
      </c>
      <c r="D178" s="183" t="s">
        <v>1006</v>
      </c>
      <c r="E178" s="202" t="s">
        <v>3479</v>
      </c>
      <c r="F178" s="183">
        <v>60</v>
      </c>
      <c r="G178" s="184">
        <v>4.2720000000000002</v>
      </c>
      <c r="H178" s="85">
        <f t="shared" si="9"/>
        <v>4.2720000000000002</v>
      </c>
      <c r="I178" s="84"/>
      <c r="J178" s="85">
        <f t="shared" si="10"/>
        <v>0</v>
      </c>
    </row>
    <row r="179" spans="1:10">
      <c r="A179" s="168">
        <v>0</v>
      </c>
      <c r="B179" s="191" t="s">
        <v>3583</v>
      </c>
      <c r="C179" s="182" t="s">
        <v>3584</v>
      </c>
      <c r="D179" s="183" t="s">
        <v>1006</v>
      </c>
      <c r="E179" s="202" t="s">
        <v>3479</v>
      </c>
      <c r="F179" s="183">
        <v>40</v>
      </c>
      <c r="G179" s="184">
        <v>2.2440000000000002</v>
      </c>
      <c r="H179" s="85">
        <f t="shared" si="9"/>
        <v>2.2440000000000002</v>
      </c>
      <c r="I179" s="84"/>
      <c r="J179" s="85">
        <f t="shared" si="10"/>
        <v>0</v>
      </c>
    </row>
    <row r="180" spans="1:10">
      <c r="A180" s="168"/>
      <c r="B180" s="361" t="s">
        <v>3475</v>
      </c>
      <c r="C180" s="361"/>
      <c r="D180" s="361"/>
      <c r="E180" s="361"/>
      <c r="F180" s="361"/>
      <c r="G180" s="362"/>
      <c r="H180" s="85"/>
      <c r="I180" s="84"/>
      <c r="J180" s="85"/>
    </row>
    <row r="181" spans="1:10">
      <c r="A181" s="168">
        <v>0</v>
      </c>
      <c r="B181" s="191" t="s">
        <v>1107</v>
      </c>
      <c r="C181" s="182" t="s">
        <v>3585</v>
      </c>
      <c r="D181" s="183" t="s">
        <v>1006</v>
      </c>
      <c r="E181" s="202" t="s">
        <v>3479</v>
      </c>
      <c r="F181" s="183">
        <v>60</v>
      </c>
      <c r="G181" s="184">
        <v>2.3759999999999999</v>
      </c>
      <c r="H181" s="85">
        <f>G181*(1-Скидка_3M_AM)</f>
        <v>2.3759999999999999</v>
      </c>
      <c r="I181" s="84"/>
      <c r="J181" s="85">
        <f>H181*I181</f>
        <v>0</v>
      </c>
    </row>
    <row r="182" spans="1:10">
      <c r="A182" s="168">
        <v>0</v>
      </c>
      <c r="B182" s="191" t="s">
        <v>3586</v>
      </c>
      <c r="C182" s="182" t="s">
        <v>3587</v>
      </c>
      <c r="D182" s="183" t="s">
        <v>1006</v>
      </c>
      <c r="E182" s="202" t="s">
        <v>3479</v>
      </c>
      <c r="F182" s="183">
        <v>30</v>
      </c>
      <c r="G182" s="184">
        <v>8.9760000000000009</v>
      </c>
      <c r="H182" s="85">
        <f>G182*(1-Скидка_3M_AM)</f>
        <v>8.9760000000000009</v>
      </c>
      <c r="I182" s="84"/>
      <c r="J182" s="85">
        <f>H182*I182</f>
        <v>0</v>
      </c>
    </row>
    <row r="183" spans="1:10">
      <c r="A183" s="168"/>
      <c r="B183" s="361" t="s">
        <v>1673</v>
      </c>
      <c r="C183" s="361"/>
      <c r="D183" s="361"/>
      <c r="E183" s="361"/>
      <c r="F183" s="361"/>
      <c r="G183" s="362"/>
      <c r="H183" s="85"/>
      <c r="I183" s="84"/>
      <c r="J183" s="85"/>
    </row>
    <row r="184" spans="1:10">
      <c r="A184" s="168">
        <v>0</v>
      </c>
      <c r="B184" s="191" t="s">
        <v>3269</v>
      </c>
      <c r="C184" s="182" t="s">
        <v>3270</v>
      </c>
      <c r="D184" s="183" t="s">
        <v>1006</v>
      </c>
      <c r="E184" s="183">
        <v>1</v>
      </c>
      <c r="F184" s="183">
        <v>12</v>
      </c>
      <c r="G184" s="184">
        <v>126.504</v>
      </c>
      <c r="H184" s="85">
        <f>G184*(1-Скидка_3M_AM)</f>
        <v>126.504</v>
      </c>
      <c r="I184" s="84"/>
      <c r="J184" s="85">
        <f>H184*I184</f>
        <v>0</v>
      </c>
    </row>
    <row r="185" spans="1:10">
      <c r="A185" s="168">
        <v>0</v>
      </c>
      <c r="B185" s="191" t="s">
        <v>3271</v>
      </c>
      <c r="C185" s="182" t="s">
        <v>3272</v>
      </c>
      <c r="D185" s="183" t="s">
        <v>1006</v>
      </c>
      <c r="E185" s="183">
        <v>1</v>
      </c>
      <c r="F185" s="183">
        <v>12</v>
      </c>
      <c r="G185" s="184">
        <v>83.676000000000002</v>
      </c>
      <c r="H185" s="85">
        <f>G185*(1-Скидка_3M_AM)</f>
        <v>83.676000000000002</v>
      </c>
      <c r="I185" s="84"/>
      <c r="J185" s="85">
        <f>H185*I185</f>
        <v>0</v>
      </c>
    </row>
  </sheetData>
  <autoFilter ref="A7:J210" xr:uid="{00000000-0009-0000-0000-000006000000}"/>
  <mergeCells count="31">
    <mergeCell ref="B183:G183"/>
    <mergeCell ref="B96:G96"/>
    <mergeCell ref="B99:G99"/>
    <mergeCell ref="B104:G104"/>
    <mergeCell ref="B109:G109"/>
    <mergeCell ref="B111:G111"/>
    <mergeCell ref="B123:G123"/>
    <mergeCell ref="B113:G113"/>
    <mergeCell ref="B119:G119"/>
    <mergeCell ref="B121:G121"/>
    <mergeCell ref="B52:G52"/>
    <mergeCell ref="B58:G58"/>
    <mergeCell ref="B67:G67"/>
    <mergeCell ref="B173:G173"/>
    <mergeCell ref="B180:G180"/>
    <mergeCell ref="B21:G21"/>
    <mergeCell ref="B102:G102"/>
    <mergeCell ref="B107:G107"/>
    <mergeCell ref="B13:G13"/>
    <mergeCell ref="B2:G2"/>
    <mergeCell ref="B3:G3"/>
    <mergeCell ref="B8:G8"/>
    <mergeCell ref="B17:G17"/>
    <mergeCell ref="B70:G70"/>
    <mergeCell ref="B77:G77"/>
    <mergeCell ref="B81:G81"/>
    <mergeCell ref="B84:G84"/>
    <mergeCell ref="B89:G89"/>
    <mergeCell ref="B92:G92"/>
    <mergeCell ref="B27:G27"/>
    <mergeCell ref="B43:G43"/>
  </mergeCells>
  <hyperlinks>
    <hyperlink ref="E6" location="Содержание!A1" display="Содержание" xr:uid="{4A8DD230-0967-4A3F-A3F2-4DD5C02EB7FB}"/>
  </hyperlinks>
  <pageMargins left="0.31496062992125984" right="0.11811023622047245" top="0.35433070866141736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L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B56" sqref="B56"/>
    </sheetView>
  </sheetViews>
  <sheetFormatPr defaultColWidth="9.19921875" defaultRowHeight="11.65" outlineLevelCol="2"/>
  <cols>
    <col min="1" max="1" width="8.46484375" style="166" hidden="1" customWidth="1" outlineLevel="1"/>
    <col min="2" max="2" width="32.796875" style="14" hidden="1" customWidth="1" outlineLevel="2"/>
    <col min="3" max="3" width="15.53125" style="14" customWidth="1" collapsed="1"/>
    <col min="4" max="4" width="56.73046875" style="14" customWidth="1"/>
    <col min="5" max="7" width="8.53125" style="14" customWidth="1"/>
    <col min="8" max="8" width="9.19921875" style="14"/>
    <col min="9" max="10" width="9.19921875" style="89" customWidth="1" outlineLevel="1"/>
    <col min="11" max="11" width="9.19921875" style="14" customWidth="1" outlineLevel="1"/>
    <col min="12" max="16384" width="9.19921875" style="14"/>
  </cols>
  <sheetData>
    <row r="2" spans="1:11" ht="15.75">
      <c r="C2" s="357" t="s">
        <v>0</v>
      </c>
      <c r="D2" s="357"/>
      <c r="E2" s="357"/>
      <c r="F2" s="357"/>
      <c r="G2" s="357"/>
      <c r="H2" s="357"/>
    </row>
    <row r="3" spans="1:11" ht="15.75">
      <c r="C3" s="357" t="s">
        <v>1965</v>
      </c>
      <c r="D3" s="357"/>
      <c r="E3" s="357"/>
      <c r="F3" s="357"/>
      <c r="G3" s="357"/>
      <c r="H3" s="357"/>
    </row>
    <row r="4" spans="1:11">
      <c r="C4" s="14" t="s">
        <v>4780</v>
      </c>
      <c r="D4" s="87"/>
      <c r="E4" s="87"/>
      <c r="F4" s="87"/>
      <c r="G4" s="87"/>
      <c r="H4" s="88"/>
      <c r="I4" s="1"/>
      <c r="J4" s="66" t="s">
        <v>1957</v>
      </c>
      <c r="K4" s="67">
        <v>0</v>
      </c>
    </row>
    <row r="5" spans="1:11" ht="14.65" thickBot="1">
      <c r="C5" s="179" t="s">
        <v>1</v>
      </c>
      <c r="D5" s="87"/>
      <c r="E5" s="87"/>
      <c r="F5" s="98" t="s">
        <v>2088</v>
      </c>
      <c r="G5" s="87"/>
      <c r="H5" s="88"/>
      <c r="I5" s="1"/>
      <c r="J5" s="66" t="s">
        <v>1966</v>
      </c>
      <c r="K5" s="7">
        <f>SUM(K7:K106)</f>
        <v>0</v>
      </c>
    </row>
    <row r="6" spans="1:11" ht="35.25" thickBot="1">
      <c r="A6" s="167" t="s">
        <v>5015</v>
      </c>
      <c r="B6" s="305" t="s">
        <v>761</v>
      </c>
      <c r="C6" s="198" t="s">
        <v>757</v>
      </c>
      <c r="D6" s="180" t="s">
        <v>122</v>
      </c>
      <c r="E6" s="180" t="s">
        <v>758</v>
      </c>
      <c r="F6" s="180" t="s">
        <v>1664</v>
      </c>
      <c r="G6" s="180" t="s">
        <v>759</v>
      </c>
      <c r="H6" s="181" t="s">
        <v>1665</v>
      </c>
      <c r="I6" s="78" t="s">
        <v>1959</v>
      </c>
      <c r="J6" s="79" t="s">
        <v>1960</v>
      </c>
      <c r="K6" s="80" t="s">
        <v>1961</v>
      </c>
    </row>
    <row r="7" spans="1:11" ht="11.25" customHeight="1" thickBot="1">
      <c r="A7" s="306"/>
      <c r="B7" s="165"/>
      <c r="C7" s="355" t="s">
        <v>1979</v>
      </c>
      <c r="D7" s="355"/>
      <c r="E7" s="355"/>
      <c r="F7" s="355"/>
      <c r="G7" s="355"/>
      <c r="H7" s="356"/>
      <c r="I7" s="85"/>
      <c r="J7" s="84"/>
      <c r="K7" s="85"/>
    </row>
    <row r="8" spans="1:11" ht="11.25" customHeight="1">
      <c r="A8" s="306">
        <v>0</v>
      </c>
      <c r="B8" s="165" t="s">
        <v>3038</v>
      </c>
      <c r="C8" s="303" t="s">
        <v>4905</v>
      </c>
      <c r="D8" s="182" t="s">
        <v>4906</v>
      </c>
      <c r="E8" s="183" t="s">
        <v>1006</v>
      </c>
      <c r="F8" s="183">
        <v>20</v>
      </c>
      <c r="G8" s="183">
        <v>1</v>
      </c>
      <c r="H8" s="184">
        <v>1322.4</v>
      </c>
      <c r="I8" s="85">
        <f t="shared" ref="I8:I16" si="0">H8*(1-Скидка_3M_RUB)</f>
        <v>1322.4</v>
      </c>
      <c r="J8" s="84"/>
      <c r="K8" s="85">
        <f>I8*J8</f>
        <v>0</v>
      </c>
    </row>
    <row r="9" spans="1:11" ht="11.25" customHeight="1">
      <c r="A9" s="306">
        <v>0</v>
      </c>
      <c r="B9" s="165" t="s">
        <v>3038</v>
      </c>
      <c r="C9" s="303" t="s">
        <v>4907</v>
      </c>
      <c r="D9" s="182" t="s">
        <v>4908</v>
      </c>
      <c r="E9" s="183" t="s">
        <v>1006</v>
      </c>
      <c r="F9" s="183">
        <v>20</v>
      </c>
      <c r="G9" s="183">
        <v>1</v>
      </c>
      <c r="H9" s="184">
        <v>1322.4</v>
      </c>
      <c r="I9" s="85">
        <f t="shared" si="0"/>
        <v>1322.4</v>
      </c>
      <c r="J9" s="84"/>
      <c r="K9" s="85">
        <f>I9*J9</f>
        <v>0</v>
      </c>
    </row>
    <row r="10" spans="1:11" ht="11.25" customHeight="1">
      <c r="A10" s="306">
        <v>0</v>
      </c>
      <c r="B10" s="165" t="s">
        <v>3038</v>
      </c>
      <c r="C10" s="303" t="s">
        <v>4909</v>
      </c>
      <c r="D10" s="182" t="s">
        <v>4910</v>
      </c>
      <c r="E10" s="183" t="s">
        <v>1006</v>
      </c>
      <c r="F10" s="183">
        <v>20</v>
      </c>
      <c r="G10" s="183">
        <v>1</v>
      </c>
      <c r="H10" s="184">
        <v>1322.4</v>
      </c>
      <c r="I10" s="85">
        <f t="shared" si="0"/>
        <v>1322.4</v>
      </c>
      <c r="J10" s="84"/>
      <c r="K10" s="85">
        <f t="shared" ref="K10:K73" si="1">I10*J10</f>
        <v>0</v>
      </c>
    </row>
    <row r="11" spans="1:11" ht="11.25" customHeight="1">
      <c r="A11" s="306">
        <v>0</v>
      </c>
      <c r="B11" s="165" t="s">
        <v>3038</v>
      </c>
      <c r="C11" s="303" t="s">
        <v>4911</v>
      </c>
      <c r="D11" s="182" t="s">
        <v>4912</v>
      </c>
      <c r="E11" s="183" t="s">
        <v>1006</v>
      </c>
      <c r="F11" s="183">
        <v>20</v>
      </c>
      <c r="G11" s="183">
        <v>1</v>
      </c>
      <c r="H11" s="184">
        <v>1322.4</v>
      </c>
      <c r="I11" s="85">
        <f t="shared" si="0"/>
        <v>1322.4</v>
      </c>
      <c r="J11" s="84"/>
      <c r="K11" s="85">
        <f t="shared" si="1"/>
        <v>0</v>
      </c>
    </row>
    <row r="12" spans="1:11" ht="11.25" customHeight="1">
      <c r="A12" s="306">
        <v>0</v>
      </c>
      <c r="B12" s="165" t="s">
        <v>3038</v>
      </c>
      <c r="C12" s="303" t="s">
        <v>4913</v>
      </c>
      <c r="D12" s="182" t="s">
        <v>4914</v>
      </c>
      <c r="E12" s="183" t="s">
        <v>1006</v>
      </c>
      <c r="F12" s="183">
        <v>20</v>
      </c>
      <c r="G12" s="183">
        <v>1</v>
      </c>
      <c r="H12" s="184">
        <v>1322.4</v>
      </c>
      <c r="I12" s="85">
        <f t="shared" si="0"/>
        <v>1322.4</v>
      </c>
      <c r="J12" s="84"/>
      <c r="K12" s="85">
        <f t="shared" si="1"/>
        <v>0</v>
      </c>
    </row>
    <row r="13" spans="1:11" ht="11.25" customHeight="1">
      <c r="A13" s="306">
        <v>0</v>
      </c>
      <c r="B13" s="165" t="s">
        <v>3038</v>
      </c>
      <c r="C13" s="303" t="s">
        <v>1980</v>
      </c>
      <c r="D13" s="182" t="s">
        <v>1981</v>
      </c>
      <c r="E13" s="183" t="s">
        <v>1006</v>
      </c>
      <c r="F13" s="183">
        <v>10</v>
      </c>
      <c r="G13" s="183">
        <v>1</v>
      </c>
      <c r="H13" s="184">
        <v>3275.12</v>
      </c>
      <c r="I13" s="85">
        <f t="shared" si="0"/>
        <v>3275.12</v>
      </c>
      <c r="J13" s="84"/>
      <c r="K13" s="85">
        <f>I13*J13</f>
        <v>0</v>
      </c>
    </row>
    <row r="14" spans="1:11" ht="11.25" customHeight="1">
      <c r="A14" s="306">
        <v>0</v>
      </c>
      <c r="B14" s="165" t="s">
        <v>3038</v>
      </c>
      <c r="C14" s="303" t="s">
        <v>1982</v>
      </c>
      <c r="D14" s="182" t="s">
        <v>1983</v>
      </c>
      <c r="E14" s="183" t="s">
        <v>1006</v>
      </c>
      <c r="F14" s="183">
        <v>10</v>
      </c>
      <c r="G14" s="183">
        <v>1</v>
      </c>
      <c r="H14" s="184">
        <v>3275.12</v>
      </c>
      <c r="I14" s="85">
        <f t="shared" si="0"/>
        <v>3275.12</v>
      </c>
      <c r="J14" s="84"/>
      <c r="K14" s="85">
        <f t="shared" si="1"/>
        <v>0</v>
      </c>
    </row>
    <row r="15" spans="1:11" ht="11.25" customHeight="1">
      <c r="A15" s="306">
        <v>0</v>
      </c>
      <c r="B15" s="165" t="s">
        <v>3038</v>
      </c>
      <c r="C15" s="303" t="s">
        <v>1984</v>
      </c>
      <c r="D15" s="182" t="s">
        <v>1985</v>
      </c>
      <c r="E15" s="183" t="s">
        <v>1006</v>
      </c>
      <c r="F15" s="183">
        <v>10</v>
      </c>
      <c r="G15" s="183">
        <v>1</v>
      </c>
      <c r="H15" s="184">
        <v>3275.12</v>
      </c>
      <c r="I15" s="85">
        <f t="shared" si="0"/>
        <v>3275.12</v>
      </c>
      <c r="J15" s="84"/>
      <c r="K15" s="85">
        <f t="shared" si="1"/>
        <v>0</v>
      </c>
    </row>
    <row r="16" spans="1:11" ht="11.25" customHeight="1" thickBot="1">
      <c r="A16" s="306">
        <v>0</v>
      </c>
      <c r="B16" s="165" t="s">
        <v>3038</v>
      </c>
      <c r="C16" s="303" t="s">
        <v>1986</v>
      </c>
      <c r="D16" s="182" t="s">
        <v>1987</v>
      </c>
      <c r="E16" s="183" t="s">
        <v>1006</v>
      </c>
      <c r="F16" s="183">
        <v>10</v>
      </c>
      <c r="G16" s="183">
        <v>1</v>
      </c>
      <c r="H16" s="184">
        <v>3275.12</v>
      </c>
      <c r="I16" s="85">
        <f t="shared" si="0"/>
        <v>3275.12</v>
      </c>
      <c r="J16" s="84"/>
      <c r="K16" s="85">
        <f t="shared" si="1"/>
        <v>0</v>
      </c>
    </row>
    <row r="17" spans="1:11" ht="11.25" customHeight="1" thickBot="1">
      <c r="A17" s="306"/>
      <c r="B17" s="165"/>
      <c r="C17" s="355" t="s">
        <v>1667</v>
      </c>
      <c r="D17" s="355"/>
      <c r="E17" s="355"/>
      <c r="F17" s="355"/>
      <c r="G17" s="355"/>
      <c r="H17" s="356"/>
      <c r="I17" s="85"/>
      <c r="J17" s="84"/>
      <c r="K17" s="85"/>
    </row>
    <row r="18" spans="1:11" ht="11.25" customHeight="1" thickBot="1">
      <c r="A18" s="306"/>
      <c r="B18" s="165"/>
      <c r="C18" s="355" t="s">
        <v>1668</v>
      </c>
      <c r="D18" s="355"/>
      <c r="E18" s="355"/>
      <c r="F18" s="355"/>
      <c r="G18" s="355"/>
      <c r="H18" s="356"/>
      <c r="I18" s="85"/>
      <c r="J18" s="84"/>
      <c r="K18" s="85"/>
    </row>
    <row r="19" spans="1:11" ht="11.25" customHeight="1">
      <c r="A19" s="306"/>
      <c r="B19" s="165"/>
      <c r="D19" s="182"/>
      <c r="E19" s="183"/>
      <c r="F19" s="183"/>
      <c r="G19" s="183"/>
      <c r="H19" s="184"/>
      <c r="I19" s="85"/>
      <c r="J19" s="84"/>
      <c r="K19" s="85"/>
    </row>
    <row r="20" spans="1:11" ht="11.25" customHeight="1">
      <c r="A20" s="306">
        <v>0</v>
      </c>
      <c r="B20" s="165" t="s">
        <v>1666</v>
      </c>
      <c r="C20" s="303">
        <v>9101</v>
      </c>
      <c r="D20" s="182" t="s">
        <v>1988</v>
      </c>
      <c r="E20" s="183" t="s">
        <v>817</v>
      </c>
      <c r="F20" s="183">
        <v>1000</v>
      </c>
      <c r="G20" s="183">
        <v>1</v>
      </c>
      <c r="H20" s="184">
        <v>33.335999999999999</v>
      </c>
      <c r="I20" s="85">
        <f t="shared" ref="I20:I30" si="2">H20*(1-Скидка_3M_RUB)</f>
        <v>33.335999999999999</v>
      </c>
      <c r="J20" s="84"/>
      <c r="K20" s="85">
        <f t="shared" si="1"/>
        <v>0</v>
      </c>
    </row>
    <row r="21" spans="1:11" ht="11.25" customHeight="1">
      <c r="A21" s="306">
        <v>0</v>
      </c>
      <c r="B21" s="165" t="s">
        <v>1666</v>
      </c>
      <c r="C21" s="303" t="s">
        <v>3894</v>
      </c>
      <c r="D21" s="182" t="s">
        <v>5016</v>
      </c>
      <c r="E21" s="183" t="s">
        <v>817</v>
      </c>
      <c r="F21" s="183">
        <v>1000</v>
      </c>
      <c r="G21" s="183">
        <v>1</v>
      </c>
      <c r="H21" s="184">
        <v>47.231999999999999</v>
      </c>
      <c r="I21" s="85">
        <f t="shared" si="2"/>
        <v>47.231999999999999</v>
      </c>
      <c r="J21" s="84"/>
      <c r="K21" s="85">
        <f t="shared" si="1"/>
        <v>0</v>
      </c>
    </row>
    <row r="22" spans="1:11" ht="11.25" customHeight="1">
      <c r="A22" s="306">
        <v>0</v>
      </c>
      <c r="B22" s="165" t="s">
        <v>1666</v>
      </c>
      <c r="C22" s="303">
        <v>8101</v>
      </c>
      <c r="D22" s="182" t="s">
        <v>1989</v>
      </c>
      <c r="E22" s="183" t="s">
        <v>817</v>
      </c>
      <c r="F22" s="183">
        <v>720</v>
      </c>
      <c r="G22" s="183">
        <v>1</v>
      </c>
      <c r="H22" s="184">
        <v>40.704000000000001</v>
      </c>
      <c r="I22" s="85">
        <f t="shared" si="2"/>
        <v>40.704000000000001</v>
      </c>
      <c r="J22" s="84"/>
      <c r="K22" s="85">
        <f t="shared" si="1"/>
        <v>0</v>
      </c>
    </row>
    <row r="23" spans="1:11" ht="11.25" customHeight="1">
      <c r="A23" s="306">
        <v>0</v>
      </c>
      <c r="B23" s="165" t="s">
        <v>1666</v>
      </c>
      <c r="C23" s="303">
        <v>8102</v>
      </c>
      <c r="D23" s="182" t="s">
        <v>1990</v>
      </c>
      <c r="E23" s="183" t="s">
        <v>817</v>
      </c>
      <c r="F23" s="183">
        <v>720</v>
      </c>
      <c r="G23" s="183">
        <v>1</v>
      </c>
      <c r="H23" s="184">
        <v>56.543999999999997</v>
      </c>
      <c r="I23" s="85">
        <f t="shared" si="2"/>
        <v>56.543999999999997</v>
      </c>
      <c r="J23" s="84"/>
      <c r="K23" s="85">
        <f t="shared" si="1"/>
        <v>0</v>
      </c>
    </row>
    <row r="24" spans="1:11" ht="11.25" customHeight="1">
      <c r="A24" s="306">
        <v>0</v>
      </c>
      <c r="B24" s="165" t="s">
        <v>1666</v>
      </c>
      <c r="C24" s="303">
        <v>8112</v>
      </c>
      <c r="D24" s="182" t="s">
        <v>1991</v>
      </c>
      <c r="E24" s="183" t="s">
        <v>817</v>
      </c>
      <c r="F24" s="183">
        <v>240</v>
      </c>
      <c r="G24" s="183">
        <v>1</v>
      </c>
      <c r="H24" s="184">
        <v>91.031999999999996</v>
      </c>
      <c r="I24" s="85">
        <f t="shared" si="2"/>
        <v>91.031999999999996</v>
      </c>
      <c r="J24" s="84"/>
      <c r="K24" s="85">
        <f t="shared" si="1"/>
        <v>0</v>
      </c>
    </row>
    <row r="25" spans="1:11" ht="11.25" customHeight="1">
      <c r="A25" s="306">
        <v>0</v>
      </c>
      <c r="B25" s="165" t="s">
        <v>1666</v>
      </c>
      <c r="C25" s="303">
        <v>8122</v>
      </c>
      <c r="D25" s="182" t="s">
        <v>1992</v>
      </c>
      <c r="E25" s="183" t="s">
        <v>817</v>
      </c>
      <c r="F25" s="183">
        <v>240</v>
      </c>
      <c r="G25" s="183">
        <v>1</v>
      </c>
      <c r="H25" s="184">
        <v>101.42400000000001</v>
      </c>
      <c r="I25" s="85">
        <f t="shared" si="2"/>
        <v>101.42400000000001</v>
      </c>
      <c r="J25" s="84"/>
      <c r="K25" s="85">
        <f t="shared" si="1"/>
        <v>0</v>
      </c>
    </row>
    <row r="26" spans="1:11" ht="11.25" customHeight="1">
      <c r="A26" s="306">
        <v>0</v>
      </c>
      <c r="B26" s="165" t="s">
        <v>1666</v>
      </c>
      <c r="C26" s="303">
        <v>8710</v>
      </c>
      <c r="D26" s="182" t="s">
        <v>1993</v>
      </c>
      <c r="E26" s="183" t="s">
        <v>817</v>
      </c>
      <c r="F26" s="183">
        <v>240</v>
      </c>
      <c r="G26" s="183">
        <v>1</v>
      </c>
      <c r="H26" s="184">
        <v>192.14400000000001</v>
      </c>
      <c r="I26" s="85">
        <f t="shared" si="2"/>
        <v>192.14400000000001</v>
      </c>
      <c r="J26" s="84"/>
      <c r="K26" s="85">
        <f t="shared" si="1"/>
        <v>0</v>
      </c>
    </row>
    <row r="27" spans="1:11" ht="11.25" customHeight="1">
      <c r="A27" s="306">
        <v>0</v>
      </c>
      <c r="B27" s="165" t="s">
        <v>1666</v>
      </c>
      <c r="C27" s="303">
        <v>9310</v>
      </c>
      <c r="D27" s="182" t="s">
        <v>1994</v>
      </c>
      <c r="E27" s="183" t="s">
        <v>817</v>
      </c>
      <c r="F27" s="183">
        <v>240</v>
      </c>
      <c r="G27" s="183">
        <v>1</v>
      </c>
      <c r="H27" s="184">
        <v>155.54400000000001</v>
      </c>
      <c r="I27" s="85">
        <f t="shared" si="2"/>
        <v>155.54400000000001</v>
      </c>
      <c r="J27" s="84"/>
      <c r="K27" s="85">
        <f t="shared" si="1"/>
        <v>0</v>
      </c>
    </row>
    <row r="28" spans="1:11" ht="11.25" customHeight="1">
      <c r="A28" s="306">
        <v>0</v>
      </c>
      <c r="B28" s="165" t="s">
        <v>1666</v>
      </c>
      <c r="C28" s="303">
        <v>9312</v>
      </c>
      <c r="D28" s="182" t="s">
        <v>1995</v>
      </c>
      <c r="E28" s="183" t="s">
        <v>817</v>
      </c>
      <c r="F28" s="183">
        <v>120</v>
      </c>
      <c r="G28" s="183">
        <v>1</v>
      </c>
      <c r="H28" s="184">
        <v>267.63600000000002</v>
      </c>
      <c r="I28" s="85">
        <f t="shared" si="2"/>
        <v>267.63600000000002</v>
      </c>
      <c r="J28" s="84"/>
      <c r="K28" s="85">
        <f t="shared" si="1"/>
        <v>0</v>
      </c>
    </row>
    <row r="29" spans="1:11" ht="11.25" customHeight="1">
      <c r="A29" s="306">
        <v>0</v>
      </c>
      <c r="B29" s="165" t="s">
        <v>1666</v>
      </c>
      <c r="C29" s="303">
        <v>9320</v>
      </c>
      <c r="D29" s="182" t="s">
        <v>1996</v>
      </c>
      <c r="E29" s="183" t="s">
        <v>817</v>
      </c>
      <c r="F29" s="183">
        <v>240</v>
      </c>
      <c r="G29" s="183">
        <v>1</v>
      </c>
      <c r="H29" s="184">
        <v>233.316</v>
      </c>
      <c r="I29" s="85">
        <f t="shared" si="2"/>
        <v>233.316</v>
      </c>
      <c r="J29" s="84"/>
      <c r="K29" s="85">
        <f t="shared" si="1"/>
        <v>0</v>
      </c>
    </row>
    <row r="30" spans="1:11" ht="11.25" customHeight="1">
      <c r="A30" s="306">
        <v>0</v>
      </c>
      <c r="B30" s="165" t="s">
        <v>1666</v>
      </c>
      <c r="C30" s="303">
        <v>9322</v>
      </c>
      <c r="D30" s="182" t="s">
        <v>1997</v>
      </c>
      <c r="E30" s="183" t="s">
        <v>817</v>
      </c>
      <c r="F30" s="183">
        <v>120</v>
      </c>
      <c r="G30" s="183">
        <v>1</v>
      </c>
      <c r="H30" s="184">
        <v>327.108</v>
      </c>
      <c r="I30" s="85">
        <f t="shared" si="2"/>
        <v>327.108</v>
      </c>
      <c r="J30" s="84"/>
      <c r="K30" s="85">
        <f t="shared" si="1"/>
        <v>0</v>
      </c>
    </row>
    <row r="31" spans="1:11" ht="11.25" customHeight="1">
      <c r="A31" s="306">
        <v>0</v>
      </c>
      <c r="B31" s="165" t="s">
        <v>1666</v>
      </c>
      <c r="C31" s="303">
        <v>9332</v>
      </c>
      <c r="D31" s="182" t="s">
        <v>1998</v>
      </c>
      <c r="E31" s="183" t="s">
        <v>817</v>
      </c>
      <c r="F31" s="183">
        <v>120</v>
      </c>
      <c r="G31" s="183">
        <v>1</v>
      </c>
      <c r="H31" s="184">
        <v>578.84400000000005</v>
      </c>
      <c r="I31" s="85">
        <f t="shared" ref="I31:I38" si="3">H31*(1-Скидка_3M_RUB)</f>
        <v>578.84400000000005</v>
      </c>
      <c r="J31" s="84"/>
      <c r="K31" s="85">
        <f t="shared" si="1"/>
        <v>0</v>
      </c>
    </row>
    <row r="32" spans="1:11" ht="11.25" customHeight="1">
      <c r="A32" s="306">
        <v>0</v>
      </c>
      <c r="B32" s="165" t="s">
        <v>1666</v>
      </c>
      <c r="C32" s="303" t="s">
        <v>1999</v>
      </c>
      <c r="D32" s="182" t="s">
        <v>2000</v>
      </c>
      <c r="E32" s="183" t="s">
        <v>817</v>
      </c>
      <c r="F32" s="183">
        <v>80</v>
      </c>
      <c r="G32" s="183">
        <v>1</v>
      </c>
      <c r="H32" s="184">
        <v>572.42609999999991</v>
      </c>
      <c r="I32" s="85">
        <f t="shared" si="3"/>
        <v>572.42609999999991</v>
      </c>
      <c r="J32" s="84"/>
      <c r="K32" s="85">
        <f t="shared" si="1"/>
        <v>0</v>
      </c>
    </row>
    <row r="33" spans="1:12" ht="11.25" customHeight="1">
      <c r="A33" s="306">
        <v>0</v>
      </c>
      <c r="B33" s="165" t="s">
        <v>1666</v>
      </c>
      <c r="C33" s="304">
        <v>9913</v>
      </c>
      <c r="D33" s="182" t="s">
        <v>2001</v>
      </c>
      <c r="E33" s="183" t="s">
        <v>817</v>
      </c>
      <c r="F33" s="183">
        <v>100</v>
      </c>
      <c r="G33" s="183">
        <v>1</v>
      </c>
      <c r="H33" s="184">
        <v>237.0915254237288</v>
      </c>
      <c r="I33" s="85">
        <f t="shared" si="3"/>
        <v>237.0915254237288</v>
      </c>
      <c r="J33" s="84"/>
      <c r="K33" s="85">
        <f t="shared" si="1"/>
        <v>0</v>
      </c>
      <c r="L33" s="14" t="s">
        <v>3185</v>
      </c>
    </row>
    <row r="34" spans="1:12" ht="11.25" customHeight="1">
      <c r="A34" s="306">
        <v>0</v>
      </c>
      <c r="B34" s="165" t="s">
        <v>1666</v>
      </c>
      <c r="C34" s="303">
        <v>9914</v>
      </c>
      <c r="D34" s="182" t="s">
        <v>2002</v>
      </c>
      <c r="E34" s="183" t="s">
        <v>817</v>
      </c>
      <c r="F34" s="183">
        <v>100</v>
      </c>
      <c r="G34" s="183">
        <v>1</v>
      </c>
      <c r="H34" s="184">
        <v>458.55599999999998</v>
      </c>
      <c r="I34" s="85">
        <f t="shared" si="3"/>
        <v>458.55599999999998</v>
      </c>
      <c r="J34" s="84"/>
      <c r="K34" s="85">
        <f t="shared" si="1"/>
        <v>0</v>
      </c>
    </row>
    <row r="35" spans="1:12" ht="11.25" customHeight="1">
      <c r="A35" s="306">
        <v>0</v>
      </c>
      <c r="B35" s="165" t="s">
        <v>1666</v>
      </c>
      <c r="C35" s="303">
        <v>9915</v>
      </c>
      <c r="D35" s="182" t="s">
        <v>2003</v>
      </c>
      <c r="E35" s="183" t="s">
        <v>817</v>
      </c>
      <c r="F35" s="183">
        <v>200</v>
      </c>
      <c r="G35" s="183">
        <v>1</v>
      </c>
      <c r="H35" s="184">
        <v>272.255</v>
      </c>
      <c r="I35" s="85">
        <f t="shared" si="3"/>
        <v>272.255</v>
      </c>
      <c r="J35" s="84"/>
      <c r="K35" s="85">
        <f t="shared" si="1"/>
        <v>0</v>
      </c>
    </row>
    <row r="36" spans="1:12" ht="11.25" customHeight="1">
      <c r="A36" s="306">
        <v>0</v>
      </c>
      <c r="B36" s="165" t="s">
        <v>1666</v>
      </c>
      <c r="C36" s="303">
        <v>9926</v>
      </c>
      <c r="D36" s="182" t="s">
        <v>2004</v>
      </c>
      <c r="E36" s="183" t="s">
        <v>817</v>
      </c>
      <c r="F36" s="183">
        <v>100</v>
      </c>
      <c r="G36" s="183">
        <v>1</v>
      </c>
      <c r="H36" s="184">
        <v>569.08799999999997</v>
      </c>
      <c r="I36" s="85">
        <f t="shared" si="3"/>
        <v>569.08799999999997</v>
      </c>
      <c r="J36" s="84"/>
      <c r="K36" s="85">
        <f t="shared" si="1"/>
        <v>0</v>
      </c>
    </row>
    <row r="37" spans="1:12" ht="11.25" customHeight="1">
      <c r="A37" s="306">
        <v>0</v>
      </c>
      <c r="B37" s="165" t="s">
        <v>1666</v>
      </c>
      <c r="C37" s="303">
        <v>9928</v>
      </c>
      <c r="D37" s="182" t="s">
        <v>2005</v>
      </c>
      <c r="E37" s="183" t="s">
        <v>817</v>
      </c>
      <c r="F37" s="183">
        <v>80</v>
      </c>
      <c r="G37" s="183">
        <v>1</v>
      </c>
      <c r="H37" s="184">
        <v>627.78499999999997</v>
      </c>
      <c r="I37" s="85">
        <f t="shared" si="3"/>
        <v>627.78499999999997</v>
      </c>
      <c r="J37" s="84"/>
      <c r="K37" s="85">
        <f t="shared" si="1"/>
        <v>0</v>
      </c>
    </row>
    <row r="38" spans="1:12" ht="11.25" customHeight="1" thickBot="1">
      <c r="A38" s="306">
        <v>0</v>
      </c>
      <c r="B38" s="165" t="s">
        <v>1666</v>
      </c>
      <c r="C38" s="303" t="s">
        <v>2006</v>
      </c>
      <c r="D38" s="182" t="s">
        <v>2007</v>
      </c>
      <c r="E38" s="183" t="s">
        <v>817</v>
      </c>
      <c r="F38" s="183">
        <v>1</v>
      </c>
      <c r="G38" s="183">
        <v>1</v>
      </c>
      <c r="H38" s="184">
        <v>27735.9</v>
      </c>
      <c r="I38" s="85">
        <f t="shared" si="3"/>
        <v>27735.9</v>
      </c>
      <c r="J38" s="84"/>
      <c r="K38" s="85">
        <f t="shared" si="1"/>
        <v>0</v>
      </c>
    </row>
    <row r="39" spans="1:12" ht="11.25" customHeight="1" thickBot="1">
      <c r="A39" s="306"/>
      <c r="B39" s="165"/>
      <c r="C39" s="355" t="s">
        <v>2008</v>
      </c>
      <c r="D39" s="355"/>
      <c r="E39" s="355"/>
      <c r="F39" s="355"/>
      <c r="G39" s="355"/>
      <c r="H39" s="356"/>
      <c r="I39" s="85"/>
      <c r="J39" s="84"/>
      <c r="K39" s="85"/>
    </row>
    <row r="40" spans="1:12" ht="11.25" customHeight="1">
      <c r="A40" s="306">
        <v>0</v>
      </c>
      <c r="B40" s="165" t="s">
        <v>1666</v>
      </c>
      <c r="C40" s="303">
        <v>7501</v>
      </c>
      <c r="D40" s="182" t="s">
        <v>2009</v>
      </c>
      <c r="E40" s="183" t="s">
        <v>817</v>
      </c>
      <c r="F40" s="183">
        <v>10</v>
      </c>
      <c r="G40" s="183">
        <v>1</v>
      </c>
      <c r="H40" s="184">
        <v>3001.6680000000001</v>
      </c>
      <c r="I40" s="85">
        <f>H40*(1-Скидка_3M_RUB)</f>
        <v>3001.6680000000001</v>
      </c>
      <c r="J40" s="84"/>
      <c r="K40" s="85">
        <f t="shared" si="1"/>
        <v>0</v>
      </c>
    </row>
    <row r="41" spans="1:12" ht="11.25" customHeight="1">
      <c r="A41" s="306">
        <v>0</v>
      </c>
      <c r="B41" s="165" t="s">
        <v>1666</v>
      </c>
      <c r="C41" s="303">
        <v>7502</v>
      </c>
      <c r="D41" s="182" t="s">
        <v>2010</v>
      </c>
      <c r="E41" s="183" t="s">
        <v>817</v>
      </c>
      <c r="F41" s="183">
        <v>10</v>
      </c>
      <c r="G41" s="183">
        <v>1</v>
      </c>
      <c r="H41" s="184">
        <v>3001.6680000000001</v>
      </c>
      <c r="I41" s="85">
        <f>H41*(1-Скидка_3M_RUB)</f>
        <v>3001.6680000000001</v>
      </c>
      <c r="J41" s="84"/>
      <c r="K41" s="85">
        <f t="shared" si="1"/>
        <v>0</v>
      </c>
    </row>
    <row r="42" spans="1:12" ht="11.25" customHeight="1" thickBot="1">
      <c r="A42" s="306">
        <v>0</v>
      </c>
      <c r="B42" s="165" t="s">
        <v>1666</v>
      </c>
      <c r="C42" s="303">
        <v>7503</v>
      </c>
      <c r="D42" s="182" t="s">
        <v>2011</v>
      </c>
      <c r="E42" s="183" t="s">
        <v>817</v>
      </c>
      <c r="F42" s="183">
        <v>10</v>
      </c>
      <c r="G42" s="183">
        <v>1</v>
      </c>
      <c r="H42" s="184">
        <v>3001.6680000000001</v>
      </c>
      <c r="I42" s="85">
        <f>H42*(1-Скидка_3M_RUB)</f>
        <v>3001.6680000000001</v>
      </c>
      <c r="J42" s="84"/>
      <c r="K42" s="85">
        <f t="shared" si="1"/>
        <v>0</v>
      </c>
    </row>
    <row r="43" spans="1:12" ht="11.25" customHeight="1" thickBot="1">
      <c r="A43" s="306"/>
      <c r="B43" s="165"/>
      <c r="C43" s="355" t="s">
        <v>2012</v>
      </c>
      <c r="D43" s="355"/>
      <c r="E43" s="355"/>
      <c r="F43" s="355"/>
      <c r="G43" s="355"/>
      <c r="H43" s="356"/>
      <c r="I43" s="85"/>
      <c r="J43" s="84"/>
      <c r="K43" s="85"/>
    </row>
    <row r="44" spans="1:12" ht="11.25" customHeight="1">
      <c r="A44" s="306">
        <v>0</v>
      </c>
      <c r="B44" s="165" t="s">
        <v>1666</v>
      </c>
      <c r="C44" s="303">
        <v>6100</v>
      </c>
      <c r="D44" s="182" t="s">
        <v>2009</v>
      </c>
      <c r="E44" s="183" t="s">
        <v>817</v>
      </c>
      <c r="F44" s="183">
        <v>8</v>
      </c>
      <c r="G44" s="183">
        <v>1</v>
      </c>
      <c r="H44" s="184">
        <v>1560.2760000000001</v>
      </c>
      <c r="I44" s="85">
        <f>H44*(1-Скидка_3M_RUB)</f>
        <v>1560.2760000000001</v>
      </c>
      <c r="J44" s="84"/>
      <c r="K44" s="85">
        <f t="shared" si="1"/>
        <v>0</v>
      </c>
    </row>
    <row r="45" spans="1:12" ht="11.25" customHeight="1">
      <c r="A45" s="306">
        <v>0</v>
      </c>
      <c r="B45" s="165" t="s">
        <v>1666</v>
      </c>
      <c r="C45" s="303">
        <v>6200</v>
      </c>
      <c r="D45" s="182" t="s">
        <v>2010</v>
      </c>
      <c r="E45" s="183" t="s">
        <v>817</v>
      </c>
      <c r="F45" s="183">
        <v>8</v>
      </c>
      <c r="G45" s="183">
        <v>1</v>
      </c>
      <c r="H45" s="184">
        <v>1560.2760000000001</v>
      </c>
      <c r="I45" s="85">
        <f>H45*(1-Скидка_3M_RUB)</f>
        <v>1560.2760000000001</v>
      </c>
      <c r="J45" s="84"/>
      <c r="K45" s="85">
        <f t="shared" si="1"/>
        <v>0</v>
      </c>
    </row>
    <row r="46" spans="1:12" ht="11.25" customHeight="1" thickBot="1">
      <c r="A46" s="306">
        <v>0</v>
      </c>
      <c r="B46" s="165" t="s">
        <v>1666</v>
      </c>
      <c r="C46" s="303">
        <v>6300</v>
      </c>
      <c r="D46" s="182" t="s">
        <v>2011</v>
      </c>
      <c r="E46" s="183" t="s">
        <v>817</v>
      </c>
      <c r="F46" s="183">
        <v>8</v>
      </c>
      <c r="G46" s="183">
        <v>1</v>
      </c>
      <c r="H46" s="184">
        <v>1560.2760000000001</v>
      </c>
      <c r="I46" s="85">
        <f>H46*(1-Скидка_3M_RUB)</f>
        <v>1560.2760000000001</v>
      </c>
      <c r="J46" s="84"/>
      <c r="K46" s="85">
        <f t="shared" si="1"/>
        <v>0</v>
      </c>
    </row>
    <row r="47" spans="1:12" ht="11.25" customHeight="1" thickBot="1">
      <c r="A47" s="306"/>
      <c r="B47" s="165"/>
      <c r="C47" s="355" t="s">
        <v>2013</v>
      </c>
      <c r="D47" s="355"/>
      <c r="E47" s="355"/>
      <c r="F47" s="355"/>
      <c r="G47" s="355"/>
      <c r="H47" s="356"/>
      <c r="I47" s="85"/>
      <c r="J47" s="84"/>
      <c r="K47" s="85"/>
    </row>
    <row r="48" spans="1:12" ht="11.25" customHeight="1">
      <c r="A48" s="306">
        <v>0</v>
      </c>
      <c r="B48" s="165" t="s">
        <v>1666</v>
      </c>
      <c r="C48" s="303">
        <v>6700</v>
      </c>
      <c r="D48" s="182" t="s">
        <v>2009</v>
      </c>
      <c r="E48" s="183" t="s">
        <v>817</v>
      </c>
      <c r="F48" s="183">
        <v>4</v>
      </c>
      <c r="G48" s="183">
        <v>1</v>
      </c>
      <c r="H48" s="184">
        <v>12471.852000000001</v>
      </c>
      <c r="I48" s="85">
        <f>H48*(1-Скидка_3M_RUB)</f>
        <v>12471.852000000001</v>
      </c>
      <c r="J48" s="84"/>
      <c r="K48" s="85">
        <f t="shared" si="1"/>
        <v>0</v>
      </c>
    </row>
    <row r="49" spans="1:11" ht="11.25" customHeight="1">
      <c r="A49" s="306">
        <v>0</v>
      </c>
      <c r="B49" s="165" t="s">
        <v>1666</v>
      </c>
      <c r="C49" s="303">
        <v>6800</v>
      </c>
      <c r="D49" s="182" t="s">
        <v>2010</v>
      </c>
      <c r="E49" s="183" t="s">
        <v>817</v>
      </c>
      <c r="F49" s="183">
        <v>4</v>
      </c>
      <c r="G49" s="183">
        <v>1</v>
      </c>
      <c r="H49" s="184">
        <v>12471.852000000001</v>
      </c>
      <c r="I49" s="85">
        <f>H49*(1-Скидка_3M_RUB)</f>
        <v>12471.852000000001</v>
      </c>
      <c r="J49" s="84"/>
      <c r="K49" s="85">
        <f t="shared" si="1"/>
        <v>0</v>
      </c>
    </row>
    <row r="50" spans="1:11" ht="11.25" customHeight="1">
      <c r="A50" s="306">
        <v>0</v>
      </c>
      <c r="B50" s="165" t="s">
        <v>1666</v>
      </c>
      <c r="C50" s="303">
        <v>6900</v>
      </c>
      <c r="D50" s="182" t="s">
        <v>2011</v>
      </c>
      <c r="E50" s="183" t="s">
        <v>817</v>
      </c>
      <c r="F50" s="183">
        <v>4</v>
      </c>
      <c r="G50" s="183">
        <v>1</v>
      </c>
      <c r="H50" s="184">
        <v>12471.852000000001</v>
      </c>
      <c r="I50" s="85">
        <f>H50*(1-Скидка_3M_RUB)</f>
        <v>12471.852000000001</v>
      </c>
      <c r="J50" s="84"/>
      <c r="K50" s="85">
        <f t="shared" si="1"/>
        <v>0</v>
      </c>
    </row>
    <row r="51" spans="1:11" ht="11.25" customHeight="1" thickBot="1">
      <c r="A51" s="306">
        <v>0</v>
      </c>
      <c r="B51" s="165" t="s">
        <v>1666</v>
      </c>
      <c r="C51" s="303">
        <v>6885</v>
      </c>
      <c r="D51" s="182" t="s">
        <v>2014</v>
      </c>
      <c r="E51" s="183" t="s">
        <v>817</v>
      </c>
      <c r="F51" s="183">
        <v>100</v>
      </c>
      <c r="G51" s="183">
        <v>1</v>
      </c>
      <c r="H51" s="184">
        <v>106.128</v>
      </c>
      <c r="I51" s="85">
        <f>H51*(1-Скидка_3M_RUB)</f>
        <v>106.128</v>
      </c>
      <c r="J51" s="84"/>
      <c r="K51" s="85">
        <f t="shared" si="1"/>
        <v>0</v>
      </c>
    </row>
    <row r="52" spans="1:11" ht="11.25" customHeight="1" thickBot="1">
      <c r="A52" s="306"/>
      <c r="B52" s="165"/>
      <c r="C52" s="355" t="s">
        <v>2015</v>
      </c>
      <c r="D52" s="355"/>
      <c r="E52" s="355"/>
      <c r="F52" s="355"/>
      <c r="G52" s="355"/>
      <c r="H52" s="356"/>
      <c r="I52" s="85"/>
      <c r="J52" s="84"/>
      <c r="K52" s="85"/>
    </row>
    <row r="53" spans="1:11" ht="11.25" customHeight="1">
      <c r="A53" s="306">
        <v>0</v>
      </c>
      <c r="B53" s="165" t="s">
        <v>1666</v>
      </c>
      <c r="C53" s="303" t="s">
        <v>2016</v>
      </c>
      <c r="D53" s="182" t="s">
        <v>2017</v>
      </c>
      <c r="E53" s="183" t="s">
        <v>817</v>
      </c>
      <c r="F53" s="183">
        <v>80</v>
      </c>
      <c r="G53" s="183">
        <v>1</v>
      </c>
      <c r="H53" s="184">
        <v>542.85599999999999</v>
      </c>
      <c r="I53" s="85">
        <f t="shared" ref="I53:I60" si="4">H53*(1-Скидка_3M_RUB)</f>
        <v>542.85599999999999</v>
      </c>
      <c r="J53" s="84"/>
      <c r="K53" s="85">
        <f t="shared" si="1"/>
        <v>0</v>
      </c>
    </row>
    <row r="54" spans="1:11" ht="11.25" customHeight="1">
      <c r="A54" s="306">
        <v>0</v>
      </c>
      <c r="B54" s="165" t="s">
        <v>1666</v>
      </c>
      <c r="C54" s="303" t="s">
        <v>2018</v>
      </c>
      <c r="D54" s="182" t="s">
        <v>2019</v>
      </c>
      <c r="E54" s="183" t="s">
        <v>817</v>
      </c>
      <c r="F54" s="183">
        <v>64</v>
      </c>
      <c r="G54" s="183">
        <v>1</v>
      </c>
      <c r="H54" s="184">
        <v>566.14800000000002</v>
      </c>
      <c r="I54" s="85">
        <f t="shared" si="4"/>
        <v>566.14800000000002</v>
      </c>
      <c r="J54" s="84"/>
      <c r="K54" s="85">
        <f t="shared" si="1"/>
        <v>0</v>
      </c>
    </row>
    <row r="55" spans="1:11" ht="11.25" customHeight="1">
      <c r="A55" s="306">
        <v>0</v>
      </c>
      <c r="B55" s="165" t="s">
        <v>1666</v>
      </c>
      <c r="C55" s="303">
        <v>6055</v>
      </c>
      <c r="D55" s="182" t="s">
        <v>2020</v>
      </c>
      <c r="E55" s="183" t="s">
        <v>817</v>
      </c>
      <c r="F55" s="183">
        <v>64</v>
      </c>
      <c r="G55" s="183">
        <v>1</v>
      </c>
      <c r="H55" s="184">
        <v>661.68</v>
      </c>
      <c r="I55" s="85">
        <f t="shared" si="4"/>
        <v>661.68</v>
      </c>
      <c r="J55" s="84"/>
      <c r="K55" s="85">
        <f t="shared" si="1"/>
        <v>0</v>
      </c>
    </row>
    <row r="56" spans="1:11" ht="11.25" customHeight="1">
      <c r="A56" s="306">
        <v>0</v>
      </c>
      <c r="B56" s="165" t="s">
        <v>1666</v>
      </c>
      <c r="C56" s="303" t="s">
        <v>2021</v>
      </c>
      <c r="D56" s="182" t="s">
        <v>2022</v>
      </c>
      <c r="E56" s="183" t="s">
        <v>817</v>
      </c>
      <c r="F56" s="183">
        <v>64</v>
      </c>
      <c r="G56" s="183">
        <v>1</v>
      </c>
      <c r="H56" s="184">
        <v>804.84</v>
      </c>
      <c r="I56" s="85">
        <f t="shared" si="4"/>
        <v>804.84</v>
      </c>
      <c r="J56" s="84"/>
      <c r="K56" s="85">
        <f t="shared" si="1"/>
        <v>0</v>
      </c>
    </row>
    <row r="57" spans="1:11" ht="11.25" customHeight="1">
      <c r="A57" s="306">
        <v>0</v>
      </c>
      <c r="B57" s="165" t="s">
        <v>1666</v>
      </c>
      <c r="C57" s="303">
        <v>6059</v>
      </c>
      <c r="D57" s="182" t="s">
        <v>2023</v>
      </c>
      <c r="E57" s="183" t="s">
        <v>817</v>
      </c>
      <c r="F57" s="183">
        <v>64</v>
      </c>
      <c r="G57" s="183">
        <v>1</v>
      </c>
      <c r="H57" s="184">
        <v>902.30399999999997</v>
      </c>
      <c r="I57" s="85">
        <f t="shared" si="4"/>
        <v>902.30399999999997</v>
      </c>
      <c r="J57" s="84"/>
      <c r="K57" s="85">
        <f t="shared" si="1"/>
        <v>0</v>
      </c>
    </row>
    <row r="58" spans="1:11" ht="11.25" customHeight="1">
      <c r="A58" s="306">
        <v>0</v>
      </c>
      <c r="B58" s="165" t="s">
        <v>1666</v>
      </c>
      <c r="C58" s="303">
        <v>6054</v>
      </c>
      <c r="D58" s="182" t="s">
        <v>2024</v>
      </c>
      <c r="E58" s="183" t="s">
        <v>817</v>
      </c>
      <c r="F58" s="183">
        <v>64</v>
      </c>
      <c r="G58" s="183">
        <v>1</v>
      </c>
      <c r="H58" s="184">
        <v>719.91600000000005</v>
      </c>
      <c r="I58" s="85">
        <f t="shared" si="4"/>
        <v>719.91600000000005</v>
      </c>
      <c r="J58" s="84"/>
      <c r="K58" s="85">
        <f t="shared" si="1"/>
        <v>0</v>
      </c>
    </row>
    <row r="59" spans="1:11" ht="11.25" customHeight="1">
      <c r="A59" s="306">
        <v>0</v>
      </c>
      <c r="B59" s="165" t="s">
        <v>1666</v>
      </c>
      <c r="C59" s="303" t="s">
        <v>2025</v>
      </c>
      <c r="D59" s="182" t="s">
        <v>2026</v>
      </c>
      <c r="E59" s="183" t="s">
        <v>817</v>
      </c>
      <c r="F59" s="183">
        <v>64</v>
      </c>
      <c r="G59" s="183">
        <v>1</v>
      </c>
      <c r="H59" s="184">
        <v>708.279</v>
      </c>
      <c r="I59" s="85">
        <f t="shared" si="4"/>
        <v>708.279</v>
      </c>
      <c r="J59" s="84"/>
      <c r="K59" s="85">
        <f t="shared" si="1"/>
        <v>0</v>
      </c>
    </row>
    <row r="60" spans="1:11" ht="11.25" customHeight="1" thickBot="1">
      <c r="A60" s="306">
        <v>0</v>
      </c>
      <c r="B60" s="165" t="s">
        <v>1666</v>
      </c>
      <c r="C60" s="303">
        <v>6098</v>
      </c>
      <c r="D60" s="182" t="s">
        <v>2027</v>
      </c>
      <c r="E60" s="183" t="s">
        <v>817</v>
      </c>
      <c r="F60" s="183">
        <v>32</v>
      </c>
      <c r="G60" s="183">
        <v>1</v>
      </c>
      <c r="H60" s="184">
        <v>1994.3520000000001</v>
      </c>
      <c r="I60" s="85">
        <f t="shared" si="4"/>
        <v>1994.3520000000001</v>
      </c>
      <c r="J60" s="84"/>
      <c r="K60" s="85">
        <f t="shared" si="1"/>
        <v>0</v>
      </c>
    </row>
    <row r="61" spans="1:11" ht="11.25" customHeight="1" thickBot="1">
      <c r="A61" s="306"/>
      <c r="B61" s="165"/>
      <c r="C61" s="355" t="s">
        <v>2028</v>
      </c>
      <c r="D61" s="355"/>
      <c r="E61" s="355"/>
      <c r="F61" s="355"/>
      <c r="G61" s="355"/>
      <c r="H61" s="356"/>
      <c r="I61" s="85"/>
      <c r="J61" s="84"/>
      <c r="K61" s="85"/>
    </row>
    <row r="62" spans="1:11" ht="11.25" customHeight="1">
      <c r="A62" s="306">
        <v>0</v>
      </c>
      <c r="B62" s="165" t="s">
        <v>1666</v>
      </c>
      <c r="C62" s="303">
        <v>5911</v>
      </c>
      <c r="D62" s="182" t="s">
        <v>2029</v>
      </c>
      <c r="E62" s="183" t="s">
        <v>817</v>
      </c>
      <c r="F62" s="183">
        <v>1</v>
      </c>
      <c r="G62" s="183">
        <v>120</v>
      </c>
      <c r="H62" s="184">
        <v>153.756</v>
      </c>
      <c r="I62" s="85">
        <f>H62*(1-Скидка_3M_RUB)</f>
        <v>153.756</v>
      </c>
      <c r="J62" s="84"/>
      <c r="K62" s="85">
        <f t="shared" si="1"/>
        <v>0</v>
      </c>
    </row>
    <row r="63" spans="1:11" ht="11.25" customHeight="1">
      <c r="A63" s="306">
        <v>0</v>
      </c>
      <c r="B63" s="165" t="s">
        <v>1666</v>
      </c>
      <c r="C63" s="303">
        <v>5925</v>
      </c>
      <c r="D63" s="182" t="s">
        <v>2030</v>
      </c>
      <c r="E63" s="183" t="s">
        <v>817</v>
      </c>
      <c r="F63" s="183">
        <v>1</v>
      </c>
      <c r="G63" s="183">
        <v>80</v>
      </c>
      <c r="H63" s="184">
        <v>268.38</v>
      </c>
      <c r="I63" s="85">
        <f>H63*(1-Скидка_3M_RUB)</f>
        <v>268.38</v>
      </c>
      <c r="J63" s="84"/>
      <c r="K63" s="85">
        <f t="shared" si="1"/>
        <v>0</v>
      </c>
    </row>
    <row r="64" spans="1:11" ht="11.25" customHeight="1">
      <c r="A64" s="306">
        <v>0</v>
      </c>
      <c r="B64" s="165" t="s">
        <v>1666</v>
      </c>
      <c r="C64" s="303">
        <v>2135</v>
      </c>
      <c r="D64" s="182" t="s">
        <v>2031</v>
      </c>
      <c r="E64" s="183" t="s">
        <v>817</v>
      </c>
      <c r="F64" s="183">
        <v>80</v>
      </c>
      <c r="G64" s="183">
        <v>1</v>
      </c>
      <c r="H64" s="184">
        <v>469.29599999999999</v>
      </c>
      <c r="I64" s="85">
        <f>H64*(1-Скидка_3M_RUB)</f>
        <v>469.29599999999999</v>
      </c>
      <c r="J64" s="84"/>
      <c r="K64" s="85">
        <f t="shared" si="1"/>
        <v>0</v>
      </c>
    </row>
    <row r="65" spans="1:11" ht="11.25" customHeight="1" thickBot="1">
      <c r="A65" s="306">
        <v>0</v>
      </c>
      <c r="B65" s="165" t="s">
        <v>1666</v>
      </c>
      <c r="C65" s="303">
        <v>2138</v>
      </c>
      <c r="D65" s="182" t="s">
        <v>2032</v>
      </c>
      <c r="E65" s="183" t="s">
        <v>817</v>
      </c>
      <c r="F65" s="183">
        <v>80</v>
      </c>
      <c r="G65" s="183">
        <v>1</v>
      </c>
      <c r="H65" s="184">
        <v>513.08399999999995</v>
      </c>
      <c r="I65" s="85">
        <f>H65*(1-Скидка_3M_RUB)</f>
        <v>513.08399999999995</v>
      </c>
      <c r="J65" s="84"/>
      <c r="K65" s="85">
        <f t="shared" si="1"/>
        <v>0</v>
      </c>
    </row>
    <row r="66" spans="1:11" ht="11.25" customHeight="1" thickBot="1">
      <c r="A66" s="306"/>
      <c r="B66" s="165"/>
      <c r="C66" s="355" t="s">
        <v>2033</v>
      </c>
      <c r="D66" s="355"/>
      <c r="E66" s="355"/>
      <c r="F66" s="355"/>
      <c r="G66" s="355"/>
      <c r="H66" s="356"/>
      <c r="I66" s="85"/>
      <c r="J66" s="84"/>
      <c r="K66" s="85"/>
    </row>
    <row r="67" spans="1:11" ht="11.25" customHeight="1">
      <c r="A67" s="306">
        <v>0</v>
      </c>
      <c r="B67" s="165" t="s">
        <v>1666</v>
      </c>
      <c r="C67" s="303" t="s">
        <v>2034</v>
      </c>
      <c r="D67" s="182" t="s">
        <v>2035</v>
      </c>
      <c r="E67" s="183" t="s">
        <v>817</v>
      </c>
      <c r="F67" s="183">
        <v>20</v>
      </c>
      <c r="G67" s="183">
        <v>1</v>
      </c>
      <c r="H67" s="184">
        <v>116.46</v>
      </c>
      <c r="I67" s="85">
        <f>H67*(1-Скидка_3M_RUB)</f>
        <v>116.46</v>
      </c>
      <c r="J67" s="84"/>
      <c r="K67" s="85">
        <f t="shared" si="1"/>
        <v>0</v>
      </c>
    </row>
    <row r="68" spans="1:11" ht="11.25" customHeight="1" thickBot="1">
      <c r="A68" s="306">
        <v>0</v>
      </c>
      <c r="B68" s="165" t="s">
        <v>1666</v>
      </c>
      <c r="C68" s="303">
        <v>502</v>
      </c>
      <c r="D68" s="182" t="s">
        <v>2036</v>
      </c>
      <c r="E68" s="183" t="s">
        <v>817</v>
      </c>
      <c r="F68" s="183">
        <v>64</v>
      </c>
      <c r="G68" s="183">
        <v>1</v>
      </c>
      <c r="H68" s="184">
        <v>498.58800000000002</v>
      </c>
      <c r="I68" s="85">
        <f>H68*(1-Скидка_3M_RUB)</f>
        <v>498.58800000000002</v>
      </c>
      <c r="J68" s="84"/>
      <c r="K68" s="85">
        <f t="shared" si="1"/>
        <v>0</v>
      </c>
    </row>
    <row r="69" spans="1:11" ht="11.25" customHeight="1" thickBot="1">
      <c r="A69" s="306"/>
      <c r="B69" s="165"/>
      <c r="C69" s="359" t="s">
        <v>2037</v>
      </c>
      <c r="D69" s="359"/>
      <c r="E69" s="359"/>
      <c r="F69" s="359"/>
      <c r="G69" s="359"/>
      <c r="H69" s="360"/>
      <c r="I69" s="85"/>
      <c r="J69" s="84"/>
      <c r="K69" s="85"/>
    </row>
    <row r="70" spans="1:11" ht="11.25" customHeight="1" thickBot="1">
      <c r="A70" s="306"/>
      <c r="B70" s="165"/>
      <c r="C70" s="355" t="s">
        <v>2038</v>
      </c>
      <c r="D70" s="355"/>
      <c r="E70" s="355"/>
      <c r="F70" s="355"/>
      <c r="G70" s="355"/>
      <c r="H70" s="356"/>
      <c r="I70" s="85"/>
      <c r="J70" s="84"/>
      <c r="K70" s="85"/>
    </row>
    <row r="71" spans="1:11" ht="11.25" customHeight="1">
      <c r="A71" s="306">
        <v>0</v>
      </c>
      <c r="B71" s="165" t="s">
        <v>1666</v>
      </c>
      <c r="C71" s="303">
        <v>6893</v>
      </c>
      <c r="D71" s="182" t="s">
        <v>2039</v>
      </c>
      <c r="E71" s="183" t="s">
        <v>817</v>
      </c>
      <c r="F71" s="183">
        <v>200</v>
      </c>
      <c r="G71" s="183">
        <v>1</v>
      </c>
      <c r="H71" s="184">
        <v>145.608</v>
      </c>
      <c r="I71" s="85">
        <f t="shared" ref="I71:I77" si="5">H71*(1-Скидка_3M_RUB)</f>
        <v>145.608</v>
      </c>
      <c r="J71" s="84"/>
      <c r="K71" s="85">
        <f t="shared" si="1"/>
        <v>0</v>
      </c>
    </row>
    <row r="72" spans="1:11" ht="11.25" customHeight="1">
      <c r="A72" s="306">
        <v>0</v>
      </c>
      <c r="B72" s="165" t="s">
        <v>1666</v>
      </c>
      <c r="C72" s="303">
        <v>7583</v>
      </c>
      <c r="D72" s="182" t="s">
        <v>2040</v>
      </c>
      <c r="E72" s="183" t="s">
        <v>817</v>
      </c>
      <c r="F72" s="183">
        <v>10</v>
      </c>
      <c r="G72" s="183">
        <v>1</v>
      </c>
      <c r="H72" s="184">
        <v>432.99599999999998</v>
      </c>
      <c r="I72" s="85">
        <f t="shared" si="5"/>
        <v>432.99599999999998</v>
      </c>
      <c r="J72" s="84"/>
      <c r="K72" s="85">
        <f t="shared" si="1"/>
        <v>0</v>
      </c>
    </row>
    <row r="73" spans="1:11" ht="11.25" customHeight="1">
      <c r="A73" s="306">
        <v>0</v>
      </c>
      <c r="B73" s="165" t="s">
        <v>1666</v>
      </c>
      <c r="C73" s="303">
        <v>6895</v>
      </c>
      <c r="D73" s="182" t="s">
        <v>2041</v>
      </c>
      <c r="E73" s="183" t="s">
        <v>817</v>
      </c>
      <c r="F73" s="183">
        <v>80</v>
      </c>
      <c r="G73" s="183">
        <v>1</v>
      </c>
      <c r="H73" s="184">
        <v>116.4</v>
      </c>
      <c r="I73" s="85">
        <f t="shared" si="5"/>
        <v>116.4</v>
      </c>
      <c r="J73" s="84"/>
      <c r="K73" s="85">
        <f t="shared" si="1"/>
        <v>0</v>
      </c>
    </row>
    <row r="74" spans="1:11" ht="11.25" customHeight="1">
      <c r="A74" s="306">
        <v>0</v>
      </c>
      <c r="B74" s="165" t="s">
        <v>1666</v>
      </c>
      <c r="C74" s="303">
        <v>6897</v>
      </c>
      <c r="D74" s="182" t="s">
        <v>2042</v>
      </c>
      <c r="E74" s="183" t="s">
        <v>817</v>
      </c>
      <c r="F74" s="183">
        <v>5</v>
      </c>
      <c r="G74" s="183">
        <v>1</v>
      </c>
      <c r="H74" s="184">
        <v>1399.992</v>
      </c>
      <c r="I74" s="85">
        <f t="shared" si="5"/>
        <v>1399.992</v>
      </c>
      <c r="J74" s="84"/>
      <c r="K74" s="85">
        <f t="shared" ref="K74:K103" si="6">I74*J74</f>
        <v>0</v>
      </c>
    </row>
    <row r="75" spans="1:11" ht="11.25" customHeight="1">
      <c r="A75" s="306">
        <v>0</v>
      </c>
      <c r="B75" s="165" t="s">
        <v>1666</v>
      </c>
      <c r="C75" s="303">
        <v>6898</v>
      </c>
      <c r="D75" s="182" t="s">
        <v>2043</v>
      </c>
      <c r="E75" s="183" t="s">
        <v>817</v>
      </c>
      <c r="F75" s="183">
        <v>5</v>
      </c>
      <c r="G75" s="183">
        <v>1</v>
      </c>
      <c r="H75" s="184">
        <v>4695.0479999999998</v>
      </c>
      <c r="I75" s="85">
        <f t="shared" si="5"/>
        <v>4695.0479999999998</v>
      </c>
      <c r="J75" s="84"/>
      <c r="K75" s="85">
        <f t="shared" si="6"/>
        <v>0</v>
      </c>
    </row>
    <row r="76" spans="1:11" ht="11.25" customHeight="1">
      <c r="A76" s="306">
        <v>0</v>
      </c>
      <c r="B76" s="165" t="s">
        <v>1666</v>
      </c>
      <c r="C76" s="303">
        <v>6281</v>
      </c>
      <c r="D76" s="182" t="s">
        <v>2044</v>
      </c>
      <c r="E76" s="183" t="s">
        <v>817</v>
      </c>
      <c r="F76" s="183">
        <v>20</v>
      </c>
      <c r="G76" s="183">
        <v>1</v>
      </c>
      <c r="H76" s="184">
        <v>535.87199999999996</v>
      </c>
      <c r="I76" s="85">
        <f t="shared" si="5"/>
        <v>535.87199999999996</v>
      </c>
      <c r="J76" s="84"/>
      <c r="K76" s="85">
        <f t="shared" si="6"/>
        <v>0</v>
      </c>
    </row>
    <row r="77" spans="1:11" ht="11.25" customHeight="1" thickBot="1">
      <c r="A77" s="306">
        <v>0</v>
      </c>
      <c r="B77" s="165" t="s">
        <v>1666</v>
      </c>
      <c r="C77" s="303">
        <v>6894</v>
      </c>
      <c r="D77" s="182" t="s">
        <v>2045</v>
      </c>
      <c r="E77" s="183" t="s">
        <v>817</v>
      </c>
      <c r="F77" s="183">
        <v>5</v>
      </c>
      <c r="G77" s="183">
        <v>1</v>
      </c>
      <c r="H77" s="184">
        <v>1154.94</v>
      </c>
      <c r="I77" s="85">
        <f t="shared" si="5"/>
        <v>1154.94</v>
      </c>
      <c r="J77" s="84"/>
      <c r="K77" s="85">
        <f t="shared" si="6"/>
        <v>0</v>
      </c>
    </row>
    <row r="78" spans="1:11" ht="11.25" customHeight="1" thickBot="1">
      <c r="A78" s="306"/>
      <c r="B78" s="165"/>
      <c r="C78" s="355" t="s">
        <v>2046</v>
      </c>
      <c r="D78" s="355"/>
      <c r="E78" s="355"/>
      <c r="F78" s="355"/>
      <c r="G78" s="355"/>
      <c r="H78" s="356"/>
      <c r="I78" s="85"/>
      <c r="J78" s="84"/>
      <c r="K78" s="85"/>
    </row>
    <row r="79" spans="1:11" ht="11.25" customHeight="1">
      <c r="A79" s="306">
        <v>0</v>
      </c>
      <c r="B79" s="165" t="s">
        <v>1666</v>
      </c>
      <c r="C79" s="303">
        <v>7581</v>
      </c>
      <c r="D79" s="182" t="s">
        <v>2047</v>
      </c>
      <c r="E79" s="183" t="s">
        <v>817</v>
      </c>
      <c r="F79" s="183">
        <v>20</v>
      </c>
      <c r="G79" s="183">
        <v>1</v>
      </c>
      <c r="H79" s="184">
        <v>1230.768</v>
      </c>
      <c r="I79" s="85">
        <f>H79*(1-Скидка_3M_RUB)</f>
        <v>1230.768</v>
      </c>
      <c r="J79" s="84"/>
      <c r="K79" s="85">
        <f t="shared" si="6"/>
        <v>0</v>
      </c>
    </row>
    <row r="80" spans="1:11" ht="11.25" customHeight="1">
      <c r="A80" s="306">
        <v>0</v>
      </c>
      <c r="B80" s="165" t="s">
        <v>1666</v>
      </c>
      <c r="C80" s="303">
        <v>7582</v>
      </c>
      <c r="D80" s="182" t="s">
        <v>2048</v>
      </c>
      <c r="E80" s="183" t="s">
        <v>817</v>
      </c>
      <c r="F80" s="183">
        <v>10</v>
      </c>
      <c r="G80" s="183">
        <v>1</v>
      </c>
      <c r="H80" s="184">
        <v>516.62400000000002</v>
      </c>
      <c r="I80" s="85">
        <f>H80*(1-Скидка_3M_RUB)</f>
        <v>516.62400000000002</v>
      </c>
      <c r="J80" s="84"/>
      <c r="K80" s="85">
        <f t="shared" si="6"/>
        <v>0</v>
      </c>
    </row>
    <row r="81" spans="1:12" ht="11.25" customHeight="1">
      <c r="A81" s="306">
        <v>0</v>
      </c>
      <c r="B81" s="165" t="s">
        <v>1666</v>
      </c>
      <c r="C81" s="303">
        <v>7583</v>
      </c>
      <c r="D81" s="182" t="s">
        <v>2049</v>
      </c>
      <c r="E81" s="183" t="s">
        <v>817</v>
      </c>
      <c r="F81" s="183">
        <v>10</v>
      </c>
      <c r="G81" s="183">
        <v>1</v>
      </c>
      <c r="H81" s="184">
        <v>432.99599999999998</v>
      </c>
      <c r="I81" s="85">
        <f>H81*(1-Скидка_3M_RUB)</f>
        <v>432.99599999999998</v>
      </c>
      <c r="J81" s="84"/>
      <c r="K81" s="85">
        <f t="shared" si="6"/>
        <v>0</v>
      </c>
    </row>
    <row r="82" spans="1:12" ht="11.25" customHeight="1" thickBot="1">
      <c r="A82" s="306">
        <v>0</v>
      </c>
      <c r="B82" s="165" t="s">
        <v>1666</v>
      </c>
      <c r="C82" s="303">
        <v>603</v>
      </c>
      <c r="D82" s="182" t="s">
        <v>2050</v>
      </c>
      <c r="E82" s="183" t="s">
        <v>817</v>
      </c>
      <c r="F82" s="183">
        <v>16</v>
      </c>
      <c r="G82" s="183">
        <v>1</v>
      </c>
      <c r="H82" s="184">
        <v>336.42</v>
      </c>
      <c r="I82" s="85">
        <f>H82*(1-Скидка_3M_RUB)</f>
        <v>336.42</v>
      </c>
      <c r="J82" s="84"/>
      <c r="K82" s="85">
        <f t="shared" si="6"/>
        <v>0</v>
      </c>
      <c r="L82" s="14" t="s">
        <v>3185</v>
      </c>
    </row>
    <row r="83" spans="1:12" ht="11.25" customHeight="1" thickBot="1">
      <c r="A83" s="306"/>
      <c r="B83" s="165"/>
      <c r="C83" s="355" t="s">
        <v>2051</v>
      </c>
      <c r="D83" s="355"/>
      <c r="E83" s="355"/>
      <c r="F83" s="355"/>
      <c r="G83" s="355"/>
      <c r="H83" s="356"/>
      <c r="I83" s="85"/>
      <c r="J83" s="84"/>
      <c r="K83" s="85"/>
    </row>
    <row r="84" spans="1:12" ht="11.25" customHeight="1" thickBot="1">
      <c r="A84" s="306"/>
      <c r="B84" s="165"/>
      <c r="C84" s="355" t="s">
        <v>2052</v>
      </c>
      <c r="D84" s="355"/>
      <c r="E84" s="355"/>
      <c r="F84" s="355"/>
      <c r="G84" s="355"/>
      <c r="H84" s="356"/>
      <c r="I84" s="85"/>
      <c r="J84" s="84"/>
      <c r="K84" s="85"/>
    </row>
    <row r="85" spans="1:12" ht="11.25" customHeight="1">
      <c r="A85" s="306">
        <v>0</v>
      </c>
      <c r="B85" s="165" t="s">
        <v>1666</v>
      </c>
      <c r="C85" s="303">
        <v>1100</v>
      </c>
      <c r="D85" s="182" t="s">
        <v>2053</v>
      </c>
      <c r="E85" s="183" t="s">
        <v>1669</v>
      </c>
      <c r="F85" s="183">
        <v>1</v>
      </c>
      <c r="G85" s="183">
        <v>1000</v>
      </c>
      <c r="H85" s="184">
        <v>14.904</v>
      </c>
      <c r="I85" s="85">
        <f t="shared" ref="I85:I91" si="7">H85*(1-Скидка_3M_RUB)</f>
        <v>14.904</v>
      </c>
      <c r="J85" s="84"/>
      <c r="K85" s="85">
        <f t="shared" si="6"/>
        <v>0</v>
      </c>
    </row>
    <row r="86" spans="1:12" ht="11.25" customHeight="1">
      <c r="A86" s="306">
        <v>0</v>
      </c>
      <c r="B86" s="165" t="s">
        <v>1666</v>
      </c>
      <c r="C86" s="303">
        <v>1110</v>
      </c>
      <c r="D86" s="182" t="s">
        <v>2054</v>
      </c>
      <c r="E86" s="183" t="s">
        <v>1669</v>
      </c>
      <c r="F86" s="183">
        <v>1</v>
      </c>
      <c r="G86" s="183">
        <v>500</v>
      </c>
      <c r="H86" s="184">
        <v>39.42</v>
      </c>
      <c r="I86" s="85">
        <f t="shared" si="7"/>
        <v>39.42</v>
      </c>
      <c r="J86" s="84"/>
      <c r="K86" s="85">
        <f t="shared" si="6"/>
        <v>0</v>
      </c>
    </row>
    <row r="87" spans="1:12" ht="11.25" customHeight="1">
      <c r="A87" s="306">
        <v>0</v>
      </c>
      <c r="B87" s="165" t="s">
        <v>1666</v>
      </c>
      <c r="C87" s="303">
        <v>1261</v>
      </c>
      <c r="D87" s="182" t="s">
        <v>2055</v>
      </c>
      <c r="E87" s="183" t="s">
        <v>1669</v>
      </c>
      <c r="F87" s="183">
        <v>1</v>
      </c>
      <c r="G87" s="183">
        <v>250</v>
      </c>
      <c r="H87" s="184">
        <v>195.46799999999999</v>
      </c>
      <c r="I87" s="85">
        <f t="shared" si="7"/>
        <v>195.46799999999999</v>
      </c>
      <c r="J87" s="84"/>
      <c r="K87" s="85">
        <f t="shared" si="6"/>
        <v>0</v>
      </c>
    </row>
    <row r="88" spans="1:12" ht="11.25" customHeight="1">
      <c r="A88" s="306">
        <v>0</v>
      </c>
      <c r="B88" s="165" t="s">
        <v>1666</v>
      </c>
      <c r="C88" s="303">
        <v>1271</v>
      </c>
      <c r="D88" s="182" t="s">
        <v>2056</v>
      </c>
      <c r="E88" s="183" t="s">
        <v>1669</v>
      </c>
      <c r="F88" s="183">
        <v>1</v>
      </c>
      <c r="G88" s="183">
        <v>250</v>
      </c>
      <c r="H88" s="184">
        <v>120.504</v>
      </c>
      <c r="I88" s="85">
        <f t="shared" si="7"/>
        <v>120.504</v>
      </c>
      <c r="J88" s="84"/>
      <c r="K88" s="85">
        <f t="shared" si="6"/>
        <v>0</v>
      </c>
    </row>
    <row r="89" spans="1:12" ht="11.25" customHeight="1">
      <c r="A89" s="306">
        <v>0</v>
      </c>
      <c r="B89" s="165" t="s">
        <v>1666</v>
      </c>
      <c r="C89" s="303" t="s">
        <v>2057</v>
      </c>
      <c r="D89" s="182" t="s">
        <v>2058</v>
      </c>
      <c r="E89" s="183" t="s">
        <v>1669</v>
      </c>
      <c r="F89" s="183">
        <v>1</v>
      </c>
      <c r="G89" s="183">
        <v>500</v>
      </c>
      <c r="H89" s="184">
        <v>227.04</v>
      </c>
      <c r="I89" s="85">
        <f t="shared" si="7"/>
        <v>227.04</v>
      </c>
      <c r="J89" s="84"/>
      <c r="K89" s="85">
        <f>I89*J89</f>
        <v>0</v>
      </c>
    </row>
    <row r="90" spans="1:12" ht="11.25" customHeight="1">
      <c r="A90" s="306">
        <v>0</v>
      </c>
      <c r="B90" s="165" t="s">
        <v>1666</v>
      </c>
      <c r="C90" s="303">
        <v>1310</v>
      </c>
      <c r="D90" s="182" t="s">
        <v>2059</v>
      </c>
      <c r="E90" s="183" t="s">
        <v>1669</v>
      </c>
      <c r="F90" s="183">
        <v>1</v>
      </c>
      <c r="G90" s="183">
        <v>50</v>
      </c>
      <c r="H90" s="184">
        <v>749.28</v>
      </c>
      <c r="I90" s="85">
        <f t="shared" si="7"/>
        <v>749.28</v>
      </c>
      <c r="J90" s="84"/>
      <c r="K90" s="85">
        <f t="shared" si="6"/>
        <v>0</v>
      </c>
    </row>
    <row r="91" spans="1:12" ht="11.25" customHeight="1" thickBot="1">
      <c r="A91" s="306">
        <v>0</v>
      </c>
      <c r="B91" s="165" t="s">
        <v>1666</v>
      </c>
      <c r="C91" s="303">
        <v>1311</v>
      </c>
      <c r="D91" s="182" t="s">
        <v>2060</v>
      </c>
      <c r="E91" s="183" t="s">
        <v>1669</v>
      </c>
      <c r="F91" s="183">
        <v>1</v>
      </c>
      <c r="G91" s="183">
        <v>100</v>
      </c>
      <c r="H91" s="184">
        <v>185.52</v>
      </c>
      <c r="I91" s="85">
        <f t="shared" si="7"/>
        <v>185.52</v>
      </c>
      <c r="J91" s="84"/>
      <c r="K91" s="85">
        <f t="shared" si="6"/>
        <v>0</v>
      </c>
    </row>
    <row r="92" spans="1:12" ht="11.25" customHeight="1" thickBot="1">
      <c r="A92" s="306"/>
      <c r="B92" s="165"/>
      <c r="C92" s="355" t="s">
        <v>2061</v>
      </c>
      <c r="D92" s="355"/>
      <c r="E92" s="355"/>
      <c r="F92" s="355"/>
      <c r="G92" s="355"/>
      <c r="H92" s="356"/>
      <c r="I92" s="85"/>
      <c r="J92" s="84"/>
      <c r="K92" s="85"/>
    </row>
    <row r="93" spans="1:12" ht="11.25" customHeight="1">
      <c r="A93" s="306">
        <v>0</v>
      </c>
      <c r="B93" s="165" t="s">
        <v>1666</v>
      </c>
      <c r="C93" s="303" t="s">
        <v>2062</v>
      </c>
      <c r="D93" s="182" t="s">
        <v>2063</v>
      </c>
      <c r="E93" s="183" t="s">
        <v>1669</v>
      </c>
      <c r="F93" s="183">
        <v>1</v>
      </c>
      <c r="G93" s="183">
        <v>2000</v>
      </c>
      <c r="H93" s="184">
        <v>12.012</v>
      </c>
      <c r="I93" s="85">
        <f>H93*(1-Скидка_3M_RUB)</f>
        <v>12.012</v>
      </c>
      <c r="J93" s="84"/>
      <c r="K93" s="85">
        <f t="shared" si="6"/>
        <v>0</v>
      </c>
    </row>
    <row r="94" spans="1:12" ht="11.25" customHeight="1" thickBot="1">
      <c r="A94" s="306">
        <v>0</v>
      </c>
      <c r="B94" s="165" t="s">
        <v>1666</v>
      </c>
      <c r="C94" s="303" t="s">
        <v>2064</v>
      </c>
      <c r="D94" s="182" t="s">
        <v>2065</v>
      </c>
      <c r="E94" s="183" t="s">
        <v>1669</v>
      </c>
      <c r="F94" s="183">
        <v>1</v>
      </c>
      <c r="G94" s="183">
        <v>500</v>
      </c>
      <c r="H94" s="184">
        <v>15.276</v>
      </c>
      <c r="I94" s="85">
        <f>H94*(1-Скидка_3M_RUB)</f>
        <v>15.276</v>
      </c>
      <c r="J94" s="84"/>
      <c r="K94" s="85">
        <f t="shared" si="6"/>
        <v>0</v>
      </c>
    </row>
    <row r="95" spans="1:12" ht="11.25" customHeight="1" thickBot="1">
      <c r="A95" s="306"/>
      <c r="B95" s="165"/>
      <c r="C95" s="355" t="s">
        <v>2066</v>
      </c>
      <c r="D95" s="355"/>
      <c r="E95" s="355"/>
      <c r="F95" s="355"/>
      <c r="G95" s="355"/>
      <c r="H95" s="356"/>
      <c r="I95" s="85"/>
      <c r="J95" s="84"/>
      <c r="K95" s="85"/>
    </row>
    <row r="96" spans="1:12" ht="11.25" customHeight="1">
      <c r="A96" s="306">
        <v>0</v>
      </c>
      <c r="B96" s="165" t="s">
        <v>1666</v>
      </c>
      <c r="C96" s="303" t="s">
        <v>2067</v>
      </c>
      <c r="D96" s="182" t="s">
        <v>2068</v>
      </c>
      <c r="E96" s="183" t="s">
        <v>1669</v>
      </c>
      <c r="F96" s="183">
        <v>1</v>
      </c>
      <c r="G96" s="183">
        <v>20</v>
      </c>
      <c r="H96" s="184">
        <v>332.47199999999998</v>
      </c>
      <c r="I96" s="85">
        <f t="shared" ref="I96:I103" si="8">H96*(1-Скидка_3M_RUB)</f>
        <v>332.47199999999998</v>
      </c>
      <c r="J96" s="84"/>
      <c r="K96" s="85">
        <f t="shared" si="6"/>
        <v>0</v>
      </c>
    </row>
    <row r="97" spans="1:11" ht="11.25" customHeight="1">
      <c r="A97" s="306">
        <v>0</v>
      </c>
      <c r="B97" s="165" t="s">
        <v>1666</v>
      </c>
      <c r="C97" s="303" t="s">
        <v>2069</v>
      </c>
      <c r="D97" s="182" t="s">
        <v>2070</v>
      </c>
      <c r="E97" s="183" t="s">
        <v>1669</v>
      </c>
      <c r="F97" s="183">
        <v>1</v>
      </c>
      <c r="G97" s="183">
        <v>10</v>
      </c>
      <c r="H97" s="184">
        <v>2208.8879999999999</v>
      </c>
      <c r="I97" s="85">
        <f t="shared" si="8"/>
        <v>2208.8879999999999</v>
      </c>
      <c r="J97" s="84"/>
      <c r="K97" s="85">
        <f t="shared" si="6"/>
        <v>0</v>
      </c>
    </row>
    <row r="98" spans="1:11" ht="11.25" customHeight="1">
      <c r="A98" s="306">
        <v>0</v>
      </c>
      <c r="B98" s="165" t="s">
        <v>1666</v>
      </c>
      <c r="C98" s="303">
        <v>2820</v>
      </c>
      <c r="D98" s="182" t="s">
        <v>2071</v>
      </c>
      <c r="E98" s="183" t="s">
        <v>1669</v>
      </c>
      <c r="F98" s="183">
        <v>1</v>
      </c>
      <c r="G98" s="183">
        <v>20</v>
      </c>
      <c r="H98" s="184">
        <v>1007.8440000000001</v>
      </c>
      <c r="I98" s="85">
        <f t="shared" si="8"/>
        <v>1007.8440000000001</v>
      </c>
      <c r="J98" s="84"/>
      <c r="K98" s="85">
        <f t="shared" si="6"/>
        <v>0</v>
      </c>
    </row>
    <row r="99" spans="1:11" ht="11.25" customHeight="1">
      <c r="A99" s="306">
        <v>0</v>
      </c>
      <c r="B99" s="165" t="s">
        <v>1666</v>
      </c>
      <c r="C99" s="303">
        <v>2821</v>
      </c>
      <c r="D99" s="182" t="s">
        <v>2072</v>
      </c>
      <c r="E99" s="183" t="s">
        <v>1669</v>
      </c>
      <c r="F99" s="183">
        <v>1</v>
      </c>
      <c r="G99" s="183">
        <v>20</v>
      </c>
      <c r="H99" s="184">
        <v>1007.8440000000001</v>
      </c>
      <c r="I99" s="85">
        <f t="shared" si="8"/>
        <v>1007.8440000000001</v>
      </c>
      <c r="J99" s="84"/>
      <c r="K99" s="85">
        <f t="shared" si="6"/>
        <v>0</v>
      </c>
    </row>
    <row r="100" spans="1:11" ht="11.25" customHeight="1">
      <c r="A100" s="306">
        <v>0</v>
      </c>
      <c r="B100" s="165" t="s">
        <v>1666</v>
      </c>
      <c r="C100" s="303">
        <v>2822</v>
      </c>
      <c r="D100" s="182" t="s">
        <v>2073</v>
      </c>
      <c r="E100" s="183" t="s">
        <v>1669</v>
      </c>
      <c r="F100" s="183">
        <v>1</v>
      </c>
      <c r="G100" s="183">
        <v>20</v>
      </c>
      <c r="H100" s="184">
        <v>1007.8440000000001</v>
      </c>
      <c r="I100" s="85">
        <f t="shared" si="8"/>
        <v>1007.8440000000001</v>
      </c>
      <c r="J100" s="84"/>
      <c r="K100" s="85">
        <f t="shared" si="6"/>
        <v>0</v>
      </c>
    </row>
    <row r="101" spans="1:11" ht="11.25" customHeight="1">
      <c r="A101" s="306">
        <v>0</v>
      </c>
      <c r="B101" s="165" t="s">
        <v>1666</v>
      </c>
      <c r="C101" s="303">
        <v>2890</v>
      </c>
      <c r="D101" s="182" t="s">
        <v>2074</v>
      </c>
      <c r="E101" s="183" t="s">
        <v>1669</v>
      </c>
      <c r="F101" s="183">
        <v>1</v>
      </c>
      <c r="G101" s="183">
        <v>10</v>
      </c>
      <c r="H101" s="184">
        <v>1387.4760000000001</v>
      </c>
      <c r="I101" s="85">
        <f t="shared" si="8"/>
        <v>1387.4760000000001</v>
      </c>
      <c r="J101" s="84"/>
      <c r="K101" s="85">
        <f t="shared" si="6"/>
        <v>0</v>
      </c>
    </row>
    <row r="102" spans="1:11" ht="11.25" customHeight="1">
      <c r="A102" s="306">
        <v>0</v>
      </c>
      <c r="B102" s="165" t="s">
        <v>1666</v>
      </c>
      <c r="C102" s="303" t="s">
        <v>2075</v>
      </c>
      <c r="D102" s="182" t="s">
        <v>2076</v>
      </c>
      <c r="E102" s="183" t="s">
        <v>1669</v>
      </c>
      <c r="F102" s="183">
        <v>1</v>
      </c>
      <c r="G102" s="183">
        <v>10</v>
      </c>
      <c r="H102" s="184">
        <v>1505.184</v>
      </c>
      <c r="I102" s="85">
        <f t="shared" si="8"/>
        <v>1505.184</v>
      </c>
      <c r="J102" s="84"/>
      <c r="K102" s="85">
        <f t="shared" si="6"/>
        <v>0</v>
      </c>
    </row>
    <row r="103" spans="1:11" ht="11.25" customHeight="1" thickBot="1">
      <c r="A103" s="306">
        <v>0</v>
      </c>
      <c r="B103" s="165" t="s">
        <v>1666</v>
      </c>
      <c r="C103" s="303" t="s">
        <v>2077</v>
      </c>
      <c r="D103" s="182" t="s">
        <v>2078</v>
      </c>
      <c r="E103" s="183" t="s">
        <v>1669</v>
      </c>
      <c r="F103" s="183">
        <v>1</v>
      </c>
      <c r="G103" s="183">
        <v>10</v>
      </c>
      <c r="H103" s="184">
        <v>1505.184</v>
      </c>
      <c r="I103" s="85">
        <f t="shared" si="8"/>
        <v>1505.184</v>
      </c>
      <c r="J103" s="84"/>
      <c r="K103" s="85">
        <f t="shared" si="6"/>
        <v>0</v>
      </c>
    </row>
    <row r="104" spans="1:11" ht="11.25" customHeight="1" thickBot="1">
      <c r="A104" s="306"/>
      <c r="B104" s="165"/>
      <c r="C104" s="355" t="s">
        <v>2079</v>
      </c>
      <c r="D104" s="355"/>
      <c r="E104" s="355"/>
      <c r="F104" s="355"/>
      <c r="G104" s="355"/>
      <c r="H104" s="356"/>
      <c r="I104" s="85"/>
      <c r="J104" s="84"/>
      <c r="K104" s="85"/>
    </row>
    <row r="105" spans="1:11" ht="11.25" customHeight="1">
      <c r="A105" s="306">
        <v>0</v>
      </c>
      <c r="B105" s="165" t="s">
        <v>1666</v>
      </c>
      <c r="C105" s="303" t="s">
        <v>2080</v>
      </c>
      <c r="D105" s="182" t="s">
        <v>2081</v>
      </c>
      <c r="E105" s="183" t="s">
        <v>817</v>
      </c>
      <c r="F105" s="183">
        <v>1</v>
      </c>
      <c r="G105" s="183">
        <v>10</v>
      </c>
      <c r="H105" s="184">
        <v>254.4</v>
      </c>
      <c r="I105" s="85">
        <f>H105*(1-Скидка_3M_RUB)</f>
        <v>254.4</v>
      </c>
      <c r="J105" s="84"/>
      <c r="K105" s="85">
        <f>I105*J105</f>
        <v>0</v>
      </c>
    </row>
    <row r="106" spans="1:11" ht="11.25" customHeight="1">
      <c r="A106" s="306">
        <v>0</v>
      </c>
      <c r="B106" s="165" t="s">
        <v>1666</v>
      </c>
      <c r="C106" s="303" t="s">
        <v>2082</v>
      </c>
      <c r="D106" s="182" t="s">
        <v>2083</v>
      </c>
      <c r="E106" s="183" t="s">
        <v>817</v>
      </c>
      <c r="F106" s="183">
        <v>500</v>
      </c>
      <c r="G106" s="183">
        <v>1</v>
      </c>
      <c r="H106" s="184">
        <v>16.271999999999998</v>
      </c>
      <c r="I106" s="85">
        <f>H106*(1-Скидка_3M_RUB)</f>
        <v>16.271999999999998</v>
      </c>
      <c r="J106" s="84"/>
      <c r="K106" s="85">
        <f>I106*J106</f>
        <v>0</v>
      </c>
    </row>
  </sheetData>
  <autoFilter ref="A7:K121" xr:uid="{E67BE72D-F82C-4D63-BD4B-5DD3AB9BCF89}"/>
  <mergeCells count="19">
    <mergeCell ref="C84:H84"/>
    <mergeCell ref="C92:H92"/>
    <mergeCell ref="C95:H95"/>
    <mergeCell ref="C104:H104"/>
    <mergeCell ref="C69:H69"/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53FE6AF-6CD8-4AE4-A1C4-26AA098AC55A}"/>
  </hyperlinks>
  <pageMargins left="0.51181102362204722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27</vt:i4>
      </vt:variant>
    </vt:vector>
  </HeadingPairs>
  <TitlesOfParts>
    <vt:vector size="42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Dynabrade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Dynabrade!Заголовки_для_печати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Скидка_DYNABRADE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2020-10-20T13:54:40Z</cp:lastPrinted>
  <dcterms:created xsi:type="dcterms:W3CDTF">2016-07-01T09:03:18Z</dcterms:created>
  <dcterms:modified xsi:type="dcterms:W3CDTF">2021-12-06T04:57:39Z</dcterms:modified>
</cp:coreProperties>
</file>